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30" yWindow="6975" windowWidth="10095" windowHeight="2475" activeTab="1"/>
  </bookViews>
  <sheets>
    <sheet name="Índice de Vegetación Condiciona" sheetId="8" r:id="rId1"/>
    <sheet name="IVA_diario" sheetId="2" r:id="rId2"/>
  </sheets>
  <externalReferences>
    <externalReference r:id="rId3"/>
    <externalReference r:id="rId4"/>
    <externalReference r:id="rId5"/>
    <externalReference r:id="rId6"/>
  </externalReferences>
  <calcPr calcId="125725"/>
</workbook>
</file>

<file path=xl/calcChain.xml><?xml version="1.0" encoding="utf-8"?>
<calcChain xmlns="http://schemas.openxmlformats.org/spreadsheetml/2006/main">
  <c r="C5702" i="2"/>
  <c r="C5962"/>
  <c r="C5961"/>
  <c r="C5959"/>
  <c r="C5956"/>
  <c r="C5957"/>
  <c r="C5955"/>
  <c r="F5954"/>
  <c r="C5947"/>
  <c r="C5948"/>
  <c r="C5946"/>
  <c r="F5945"/>
  <c r="C5941"/>
  <c r="C5942"/>
  <c r="C5940"/>
  <c r="F5939"/>
  <c r="C5935"/>
  <c r="C5934"/>
  <c r="F5933"/>
  <c r="C5929"/>
  <c r="C5930"/>
  <c r="C5931"/>
  <c r="C5928"/>
  <c r="F5927"/>
  <c r="C5922"/>
  <c r="C5923"/>
  <c r="C5921"/>
  <c r="F5920"/>
  <c r="C5918"/>
  <c r="C5919"/>
  <c r="E5919"/>
  <c r="C5917"/>
  <c r="F5916"/>
  <c r="C5914"/>
  <c r="F5913"/>
  <c r="C5911"/>
  <c r="F5910"/>
  <c r="C5904"/>
  <c r="C5905"/>
  <c r="C5903"/>
  <c r="F5902"/>
  <c r="C5867"/>
  <c r="C5868"/>
  <c r="C5866"/>
  <c r="F5865"/>
  <c r="C5864"/>
  <c r="C5863"/>
  <c r="F5862"/>
  <c r="C5859"/>
  <c r="C5858"/>
  <c r="F5857"/>
  <c r="C5855"/>
  <c r="C5854"/>
  <c r="F5853"/>
  <c r="C5850"/>
  <c r="F5849"/>
  <c r="C5848"/>
  <c r="C5847"/>
  <c r="F5846"/>
  <c r="C5845"/>
  <c r="E5845"/>
  <c r="F5844"/>
  <c r="C5836"/>
  <c r="C5837"/>
  <c r="C5835"/>
  <c r="F5834"/>
  <c r="E5841"/>
  <c r="E5842"/>
  <c r="E5843"/>
  <c r="E5844"/>
  <c r="E5846"/>
  <c r="E5847"/>
  <c r="E5848"/>
  <c r="E5849"/>
  <c r="E5850"/>
  <c r="E5851"/>
  <c r="E5852"/>
  <c r="E5853"/>
  <c r="E5854"/>
  <c r="E5855"/>
  <c r="E5856"/>
  <c r="E5857"/>
  <c r="E5858"/>
  <c r="E5859"/>
  <c r="E5860"/>
  <c r="E5861"/>
  <c r="E5862"/>
  <c r="E5863"/>
  <c r="E5864"/>
  <c r="E5865"/>
  <c r="E5866"/>
  <c r="E5867"/>
  <c r="E5902"/>
  <c r="E5903"/>
  <c r="E5904"/>
  <c r="E5910"/>
  <c r="E5911"/>
  <c r="E5912"/>
  <c r="E5913"/>
  <c r="E5914"/>
  <c r="E5915"/>
  <c r="E5916"/>
  <c r="E5917"/>
  <c r="E5918"/>
  <c r="E5920"/>
  <c r="E5921"/>
  <c r="E5925"/>
  <c r="E5926"/>
  <c r="E5927"/>
  <c r="E5928"/>
  <c r="E5929"/>
  <c r="E5930"/>
  <c r="E5933"/>
  <c r="E5934"/>
  <c r="E5935"/>
  <c r="E5936"/>
  <c r="E5937"/>
  <c r="E5938"/>
  <c r="E5939"/>
  <c r="E5940"/>
  <c r="E5941"/>
  <c r="E5945"/>
  <c r="E5946"/>
  <c r="E5947"/>
  <c r="E5953"/>
  <c r="E5954"/>
  <c r="E5955"/>
  <c r="E5956"/>
  <c r="E5959"/>
  <c r="E5960"/>
  <c r="E5961"/>
  <c r="E5962"/>
  <c r="C5831"/>
  <c r="C5827"/>
  <c r="C5815"/>
  <c r="C5814"/>
  <c r="C5811"/>
  <c r="C5812"/>
  <c r="C5810"/>
  <c r="F5830"/>
  <c r="F5826"/>
  <c r="F5813"/>
  <c r="F5809"/>
  <c r="E5810"/>
  <c r="E5811"/>
  <c r="E5812"/>
  <c r="E5813"/>
  <c r="E5814"/>
  <c r="E5815"/>
  <c r="E5816"/>
  <c r="E5817"/>
  <c r="E5818"/>
  <c r="E5819"/>
  <c r="E5820"/>
  <c r="E5821"/>
  <c r="E5822"/>
  <c r="E5823"/>
  <c r="E5824"/>
  <c r="E5825"/>
  <c r="E5826"/>
  <c r="E5827"/>
  <c r="E5828"/>
  <c r="E5829"/>
  <c r="E5830"/>
  <c r="E5831"/>
  <c r="E5832"/>
  <c r="E5833"/>
  <c r="E5834"/>
  <c r="E5835"/>
  <c r="E5836"/>
  <c r="C5804"/>
  <c r="C5797"/>
  <c r="C5791"/>
  <c r="E5791"/>
  <c r="C5783"/>
  <c r="E5783"/>
  <c r="F5803"/>
  <c r="F5796"/>
  <c r="F5790"/>
  <c r="F5782"/>
  <c r="E5779"/>
  <c r="E5780"/>
  <c r="E5781"/>
  <c r="E5782"/>
  <c r="E5784"/>
  <c r="E5785"/>
  <c r="E5786"/>
  <c r="E5787"/>
  <c r="E5788"/>
  <c r="E5789"/>
  <c r="E5790"/>
  <c r="E5792"/>
  <c r="E5793"/>
  <c r="E5794"/>
  <c r="E5795"/>
  <c r="E5796"/>
  <c r="E5797"/>
  <c r="E5798"/>
  <c r="E5799"/>
  <c r="E5800"/>
  <c r="E5801"/>
  <c r="E5802"/>
  <c r="E5803"/>
  <c r="E5804"/>
  <c r="E5805"/>
  <c r="E5806"/>
  <c r="E5807"/>
  <c r="E5808"/>
  <c r="E5809"/>
  <c r="S55" i="8"/>
  <c r="S54"/>
  <c r="C5775" i="2"/>
  <c r="E5775"/>
  <c r="F5774"/>
  <c r="C5773"/>
  <c r="C5772"/>
  <c r="F5771"/>
  <c r="C5768"/>
  <c r="F5767"/>
  <c r="C5766"/>
  <c r="E5766"/>
  <c r="C5765"/>
  <c r="E5765"/>
  <c r="F5764"/>
  <c r="C5762"/>
  <c r="F5761"/>
  <c r="C5754"/>
  <c r="E5754"/>
  <c r="F5753"/>
  <c r="C5746"/>
  <c r="C5747"/>
  <c r="C5748"/>
  <c r="C5745"/>
  <c r="F5744"/>
  <c r="E5749"/>
  <c r="E5750"/>
  <c r="E5751"/>
  <c r="E5752"/>
  <c r="E5753"/>
  <c r="E5755"/>
  <c r="E5756"/>
  <c r="E5757"/>
  <c r="E5758"/>
  <c r="E5759"/>
  <c r="E5760"/>
  <c r="E5761"/>
  <c r="E5762"/>
  <c r="E5763"/>
  <c r="E5764"/>
  <c r="E5767"/>
  <c r="E5768"/>
  <c r="E5769"/>
  <c r="E5770"/>
  <c r="E5771"/>
  <c r="E5772"/>
  <c r="E5773"/>
  <c r="E5774"/>
  <c r="E5776"/>
  <c r="E5777"/>
  <c r="E5778"/>
  <c r="C5743"/>
  <c r="C5742"/>
  <c r="C5739"/>
  <c r="C5737"/>
  <c r="C5734"/>
  <c r="C5732"/>
  <c r="E5732"/>
  <c r="C5730"/>
  <c r="C5727"/>
  <c r="C5725"/>
  <c r="C5723"/>
  <c r="E5723"/>
  <c r="C5721"/>
  <c r="F5741"/>
  <c r="F5738"/>
  <c r="F5736"/>
  <c r="F5733"/>
  <c r="F5731"/>
  <c r="F5729"/>
  <c r="F5726"/>
  <c r="F5724"/>
  <c r="F5722"/>
  <c r="F5720"/>
  <c r="E5718"/>
  <c r="E5719"/>
  <c r="E5720"/>
  <c r="E5721"/>
  <c r="E5722"/>
  <c r="E5724"/>
  <c r="E5725"/>
  <c r="E5726"/>
  <c r="E5727"/>
  <c r="E5728"/>
  <c r="E5729"/>
  <c r="E5730"/>
  <c r="E5731"/>
  <c r="E5733"/>
  <c r="E5734"/>
  <c r="E5735"/>
  <c r="E5736"/>
  <c r="E5737"/>
  <c r="E5738"/>
  <c r="E5739"/>
  <c r="E5740"/>
  <c r="E5741"/>
  <c r="E5742"/>
  <c r="E5743"/>
  <c r="E5744"/>
  <c r="E5745"/>
  <c r="E5746"/>
  <c r="E5747"/>
  <c r="C5710"/>
  <c r="C5708"/>
  <c r="E5708"/>
  <c r="C5707"/>
  <c r="F5709"/>
  <c r="F5706"/>
  <c r="F5701"/>
  <c r="C5695"/>
  <c r="C5696"/>
  <c r="C5694"/>
  <c r="E5694"/>
  <c r="F5693"/>
  <c r="C5645"/>
  <c r="C5646"/>
  <c r="C5644"/>
  <c r="F5643"/>
  <c r="E5693"/>
  <c r="E5695"/>
  <c r="E5700"/>
  <c r="E5701"/>
  <c r="E5702"/>
  <c r="E5703"/>
  <c r="E5704"/>
  <c r="E5705"/>
  <c r="E5706"/>
  <c r="E5707"/>
  <c r="E5709"/>
  <c r="E5710"/>
  <c r="E5711"/>
  <c r="E5712"/>
  <c r="E5713"/>
  <c r="E5714"/>
  <c r="E5715"/>
  <c r="E5716"/>
  <c r="E5717"/>
  <c r="C5639"/>
  <c r="C5640"/>
  <c r="C5641"/>
  <c r="E5641"/>
  <c r="C5638"/>
  <c r="F5637"/>
  <c r="C5635"/>
  <c r="C5634"/>
  <c r="F5633"/>
  <c r="C5630"/>
  <c r="F5629"/>
  <c r="E5629"/>
  <c r="E5630"/>
  <c r="E5631"/>
  <c r="E5632"/>
  <c r="E5633"/>
  <c r="E5634"/>
  <c r="E5635"/>
  <c r="E5636"/>
  <c r="E5637"/>
  <c r="E5638"/>
  <c r="E5639"/>
  <c r="E5640"/>
  <c r="E5642"/>
  <c r="E5643"/>
  <c r="E5644"/>
  <c r="E5645"/>
  <c r="E5620"/>
  <c r="E5621"/>
  <c r="E5622"/>
  <c r="E5623"/>
  <c r="E5624"/>
  <c r="E5625"/>
  <c r="E5626"/>
  <c r="E5627"/>
  <c r="E5628"/>
  <c r="E5598"/>
  <c r="E5599"/>
  <c r="E5600"/>
  <c r="E5601"/>
  <c r="E5602"/>
  <c r="E5603"/>
  <c r="E5604"/>
  <c r="E5605"/>
  <c r="E5606"/>
  <c r="E5607"/>
  <c r="E5608"/>
  <c r="E5609"/>
  <c r="E5610"/>
  <c r="E5611"/>
  <c r="E5612"/>
  <c r="E5613"/>
  <c r="E5614"/>
  <c r="E5615"/>
  <c r="E5616"/>
  <c r="E5617"/>
  <c r="E5618"/>
  <c r="E5619"/>
  <c r="C5622"/>
  <c r="C5623"/>
  <c r="C5624"/>
  <c r="C5625"/>
  <c r="C5626"/>
  <c r="C5621"/>
  <c r="C5619"/>
  <c r="C5613"/>
  <c r="C5614"/>
  <c r="C5615"/>
  <c r="C5616"/>
  <c r="C5617"/>
  <c r="C5612"/>
  <c r="C5606"/>
  <c r="C5607"/>
  <c r="C5608"/>
  <c r="C5609"/>
  <c r="C5610"/>
  <c r="C5605"/>
  <c r="C5599"/>
  <c r="C5596"/>
  <c r="C5597"/>
  <c r="C5595"/>
  <c r="F5620"/>
  <c r="F5618"/>
  <c r="F5611"/>
  <c r="F5604"/>
  <c r="F5598"/>
  <c r="F5594"/>
  <c r="C5590"/>
  <c r="C5591"/>
  <c r="C5589"/>
  <c r="E5589"/>
  <c r="F5588"/>
  <c r="C5586"/>
  <c r="E5586"/>
  <c r="F5585"/>
  <c r="C5583"/>
  <c r="F5582"/>
  <c r="C5580"/>
  <c r="E5580"/>
  <c r="C5581"/>
  <c r="E5581"/>
  <c r="C5579"/>
  <c r="F5578"/>
  <c r="C5576"/>
  <c r="F5575"/>
  <c r="C5572"/>
  <c r="C5571"/>
  <c r="F5570"/>
  <c r="C5566"/>
  <c r="F5565"/>
  <c r="C5561"/>
  <c r="E5561"/>
  <c r="C5562"/>
  <c r="E5562"/>
  <c r="C5560"/>
  <c r="F5559"/>
  <c r="C5557"/>
  <c r="F5556"/>
  <c r="C5547"/>
  <c r="F5546"/>
  <c r="C5539"/>
  <c r="C5540"/>
  <c r="C5541"/>
  <c r="C5538"/>
  <c r="F5537"/>
  <c r="C5536"/>
  <c r="C5535"/>
  <c r="F5534"/>
  <c r="E5592"/>
  <c r="E5593"/>
  <c r="E5594"/>
  <c r="E5595"/>
  <c r="E5596"/>
  <c r="E5597"/>
  <c r="E5569"/>
  <c r="E5570"/>
  <c r="E5571"/>
  <c r="E5572"/>
  <c r="E5573"/>
  <c r="E5574"/>
  <c r="E5575"/>
  <c r="E5576"/>
  <c r="E5577"/>
  <c r="E5578"/>
  <c r="E5579"/>
  <c r="E5582"/>
  <c r="E5583"/>
  <c r="E5584"/>
  <c r="E5585"/>
  <c r="E5587"/>
  <c r="E5588"/>
  <c r="E5590"/>
  <c r="E5591"/>
  <c r="E5558"/>
  <c r="E5559"/>
  <c r="E5560"/>
  <c r="E5563"/>
  <c r="E5564"/>
  <c r="E5565"/>
  <c r="E5566"/>
  <c r="E5567"/>
  <c r="E5568"/>
  <c r="E5535"/>
  <c r="E5536"/>
  <c r="E5537"/>
  <c r="E5538"/>
  <c r="E5539"/>
  <c r="E5540"/>
  <c r="E5546"/>
  <c r="E5547"/>
  <c r="E5548"/>
  <c r="E5549"/>
  <c r="E5550"/>
  <c r="E5551"/>
  <c r="E5552"/>
  <c r="E5553"/>
  <c r="E5554"/>
  <c r="E5555"/>
  <c r="E5556"/>
  <c r="E5557"/>
  <c r="C5530"/>
  <c r="C5531"/>
  <c r="C5529"/>
  <c r="E5529"/>
  <c r="C5527"/>
  <c r="C5525"/>
  <c r="C5523"/>
  <c r="C5517"/>
  <c r="C5518"/>
  <c r="E5518"/>
  <c r="C5516"/>
  <c r="C5514"/>
  <c r="C5509"/>
  <c r="C5507"/>
  <c r="C5505"/>
  <c r="F5528"/>
  <c r="F5526"/>
  <c r="F5524"/>
  <c r="F5522"/>
  <c r="F5515"/>
  <c r="F5513"/>
  <c r="F5508"/>
  <c r="F5506"/>
  <c r="F5504"/>
  <c r="E5506"/>
  <c r="E5507"/>
  <c r="E5508"/>
  <c r="E5509"/>
  <c r="E5510"/>
  <c r="E5511"/>
  <c r="E5512"/>
  <c r="E5513"/>
  <c r="E5514"/>
  <c r="E5515"/>
  <c r="E5516"/>
  <c r="E5517"/>
  <c r="E5519"/>
  <c r="E5520"/>
  <c r="E5521"/>
  <c r="E5522"/>
  <c r="E5523"/>
  <c r="E5524"/>
  <c r="E5525"/>
  <c r="E5526"/>
  <c r="E5527"/>
  <c r="E5528"/>
  <c r="E5530"/>
  <c r="E5531"/>
  <c r="E5532"/>
  <c r="E5533"/>
  <c r="E5534"/>
  <c r="C5502"/>
  <c r="C5503"/>
  <c r="C5501"/>
  <c r="C5499"/>
  <c r="C5497"/>
  <c r="E5497"/>
  <c r="C5493"/>
  <c r="E5493"/>
  <c r="C5491"/>
  <c r="C5486"/>
  <c r="E5486"/>
  <c r="C5484"/>
  <c r="C5482"/>
  <c r="C5477"/>
  <c r="C5475"/>
  <c r="C5474"/>
  <c r="F5500"/>
  <c r="F5498"/>
  <c r="F5496"/>
  <c r="F5492"/>
  <c r="F5490"/>
  <c r="F5485"/>
  <c r="F5483"/>
  <c r="F5481"/>
  <c r="F5476"/>
  <c r="F5473"/>
  <c r="E5476"/>
  <c r="E5477"/>
  <c r="E5478"/>
  <c r="E5479"/>
  <c r="E5480"/>
  <c r="E5481"/>
  <c r="E5482"/>
  <c r="E5483"/>
  <c r="E5484"/>
  <c r="E5485"/>
  <c r="E5487"/>
  <c r="E5488"/>
  <c r="E5489"/>
  <c r="E5490"/>
  <c r="E5491"/>
  <c r="E5492"/>
  <c r="E5494"/>
  <c r="E5495"/>
  <c r="E5496"/>
  <c r="E5498"/>
  <c r="E5499"/>
  <c r="E5500"/>
  <c r="E5501"/>
  <c r="E5502"/>
  <c r="E5503"/>
  <c r="E5504"/>
  <c r="E5505"/>
  <c r="C5471"/>
  <c r="E5471"/>
  <c r="F5470"/>
  <c r="C5463"/>
  <c r="C5464"/>
  <c r="C5462"/>
  <c r="E5462"/>
  <c r="F5461"/>
  <c r="C5459"/>
  <c r="F5458"/>
  <c r="C5456"/>
  <c r="C5455"/>
  <c r="E5455"/>
  <c r="C5452"/>
  <c r="F5454"/>
  <c r="E5452"/>
  <c r="F5451"/>
  <c r="C5446"/>
  <c r="E5446"/>
  <c r="C5445"/>
  <c r="E5445"/>
  <c r="F5444"/>
  <c r="E5447"/>
  <c r="E5448"/>
  <c r="E5449"/>
  <c r="E5450"/>
  <c r="E5451"/>
  <c r="E5453"/>
  <c r="E5454"/>
  <c r="E5456"/>
  <c r="E5457"/>
  <c r="E5458"/>
  <c r="E5459"/>
  <c r="E5460"/>
  <c r="E5461"/>
  <c r="E5463"/>
  <c r="E5464"/>
  <c r="E5465"/>
  <c r="E5466"/>
  <c r="E5467"/>
  <c r="E5468"/>
  <c r="E5469"/>
  <c r="E5470"/>
  <c r="E5472"/>
  <c r="E5473"/>
  <c r="E5474"/>
  <c r="E5475"/>
  <c r="C5443"/>
  <c r="E5443"/>
  <c r="C5441"/>
  <c r="C5436"/>
  <c r="E5436"/>
  <c r="C5434"/>
  <c r="F5442"/>
  <c r="F5440"/>
  <c r="F5435"/>
  <c r="F5433"/>
  <c r="E5434"/>
  <c r="E5435"/>
  <c r="E5437"/>
  <c r="E5438"/>
  <c r="E5439"/>
  <c r="E5440"/>
  <c r="E5441"/>
  <c r="E5442"/>
  <c r="E5444"/>
  <c r="F5428"/>
  <c r="C5429"/>
  <c r="C5427"/>
  <c r="F5426"/>
  <c r="E5424"/>
  <c r="E5425"/>
  <c r="E5426"/>
  <c r="E5427"/>
  <c r="E5428"/>
  <c r="E5429"/>
  <c r="E5430"/>
  <c r="E5431"/>
  <c r="E5432"/>
  <c r="E5433"/>
  <c r="E5414"/>
  <c r="E5415"/>
  <c r="E5416"/>
  <c r="E5417"/>
  <c r="E5418"/>
  <c r="E5419"/>
  <c r="E5420"/>
  <c r="E5421"/>
  <c r="E5422"/>
  <c r="E5423"/>
  <c r="C5416"/>
  <c r="C5415"/>
  <c r="F5414"/>
  <c r="C5413"/>
  <c r="F5412"/>
  <c r="E5404"/>
  <c r="E5405"/>
  <c r="E5406"/>
  <c r="E5407"/>
  <c r="E5408"/>
  <c r="E5409"/>
  <c r="E5410"/>
  <c r="E5411"/>
  <c r="E5412"/>
  <c r="E5413"/>
  <c r="C5409"/>
  <c r="C5410"/>
  <c r="C5411"/>
  <c r="C5408"/>
  <c r="F5407"/>
  <c r="C5404"/>
  <c r="F5403"/>
  <c r="C5402"/>
  <c r="C5401"/>
  <c r="E5401"/>
  <c r="F5400"/>
  <c r="C5397"/>
  <c r="E5397"/>
  <c r="F5396"/>
  <c r="C5395"/>
  <c r="E5395"/>
  <c r="F5394"/>
  <c r="E5394"/>
  <c r="E5396"/>
  <c r="E5398"/>
  <c r="E5399"/>
  <c r="E5400"/>
  <c r="E5402"/>
  <c r="E5403"/>
  <c r="C5391"/>
  <c r="C5392"/>
  <c r="C5390"/>
  <c r="F5389"/>
  <c r="C5388"/>
  <c r="E5388"/>
  <c r="F5387"/>
  <c r="E5384"/>
  <c r="E5385"/>
  <c r="E5386"/>
  <c r="E5387"/>
  <c r="E5389"/>
  <c r="E5390"/>
  <c r="E5391"/>
  <c r="E5392"/>
  <c r="E5393"/>
  <c r="C5380"/>
  <c r="C5381"/>
  <c r="C5382"/>
  <c r="C5383"/>
  <c r="C5384"/>
  <c r="C5385"/>
  <c r="C5386"/>
  <c r="C5379"/>
  <c r="F5378"/>
  <c r="E5379"/>
  <c r="F5375"/>
  <c r="C5376"/>
  <c r="E5375"/>
  <c r="E5378"/>
  <c r="F5366"/>
  <c r="C5367"/>
  <c r="E5363"/>
  <c r="E5364"/>
  <c r="E5365"/>
  <c r="E5366"/>
  <c r="C5365"/>
  <c r="F5364"/>
  <c r="F5362"/>
  <c r="C5363"/>
  <c r="C5361"/>
  <c r="C5360"/>
  <c r="F5359"/>
  <c r="E5362"/>
  <c r="E5353"/>
  <c r="E5354"/>
  <c r="E5355"/>
  <c r="E5356"/>
  <c r="E5357"/>
  <c r="E5358"/>
  <c r="E5359"/>
  <c r="E5360"/>
  <c r="C5347"/>
  <c r="C5348"/>
  <c r="C5349"/>
  <c r="C5350"/>
  <c r="C5351"/>
  <c r="C5352"/>
  <c r="C5353"/>
  <c r="C5354"/>
  <c r="C5355"/>
  <c r="C5356"/>
  <c r="C5357"/>
  <c r="C5358"/>
  <c r="C5346"/>
  <c r="F5345"/>
  <c r="C5340"/>
  <c r="C5341"/>
  <c r="C5339"/>
  <c r="C5315"/>
  <c r="C5316"/>
  <c r="C5317"/>
  <c r="C5314"/>
  <c r="C5312"/>
  <c r="C5311"/>
  <c r="C5306"/>
  <c r="C5307"/>
  <c r="C5308"/>
  <c r="C5309"/>
  <c r="C5301"/>
  <c r="F5338"/>
  <c r="F5330"/>
  <c r="C5331"/>
  <c r="F5319"/>
  <c r="C5320"/>
  <c r="F5313"/>
  <c r="F5300"/>
  <c r="C5291"/>
  <c r="C5292"/>
  <c r="C5293"/>
  <c r="C5290"/>
  <c r="F5281"/>
  <c r="C5282"/>
  <c r="C5283"/>
  <c r="C5284"/>
  <c r="C5277"/>
  <c r="C5278"/>
  <c r="C5279"/>
  <c r="C5276"/>
  <c r="C5274"/>
  <c r="C5270"/>
  <c r="C5271"/>
  <c r="C5269"/>
  <c r="C5267"/>
  <c r="C5265"/>
  <c r="C5264"/>
  <c r="C5251"/>
  <c r="C5242"/>
  <c r="C5243"/>
  <c r="C5244"/>
  <c r="C5241"/>
  <c r="C5238"/>
  <c r="C5239"/>
  <c r="C5237"/>
  <c r="C5235"/>
  <c r="C5233"/>
  <c r="C5224"/>
  <c r="C5225"/>
  <c r="C5226"/>
  <c r="C5223"/>
  <c r="C5220"/>
  <c r="C5221"/>
  <c r="C5219"/>
  <c r="C5201"/>
  <c r="C5202"/>
  <c r="C5203"/>
  <c r="C5200"/>
  <c r="C5159"/>
  <c r="C5160"/>
  <c r="C5161"/>
  <c r="C5158"/>
  <c r="C5152"/>
  <c r="C5153"/>
  <c r="C5154"/>
  <c r="C5151"/>
  <c r="C5149"/>
  <c r="C5146"/>
  <c r="C5147"/>
  <c r="C5145"/>
  <c r="C4793"/>
  <c r="C4679"/>
  <c r="E4679"/>
  <c r="C4680"/>
  <c r="C4681"/>
  <c r="C4682"/>
  <c r="C4683"/>
  <c r="C4406"/>
  <c r="C4407"/>
  <c r="C4408"/>
  <c r="C4405"/>
  <c r="C4678"/>
  <c r="C4665"/>
  <c r="C4664"/>
  <c r="E4664"/>
  <c r="C4662"/>
  <c r="C4661"/>
  <c r="F4660"/>
  <c r="C4654"/>
  <c r="C4652"/>
  <c r="C4649"/>
  <c r="C4648"/>
  <c r="C4642"/>
  <c r="E4642"/>
  <c r="C4621"/>
  <c r="C4628"/>
  <c r="C4629"/>
  <c r="C4630"/>
  <c r="C4631"/>
  <c r="C4632"/>
  <c r="C4633"/>
  <c r="C4634"/>
  <c r="C4627"/>
  <c r="C4617"/>
  <c r="C4602"/>
  <c r="E5120"/>
  <c r="E5121"/>
  <c r="E5123"/>
  <c r="E5129"/>
  <c r="E5144"/>
  <c r="E5145"/>
  <c r="E5146"/>
  <c r="E5147"/>
  <c r="E5148"/>
  <c r="E5149"/>
  <c r="E5150"/>
  <c r="E5151"/>
  <c r="E5152"/>
  <c r="E5153"/>
  <c r="E5157"/>
  <c r="E5158"/>
  <c r="E5159"/>
  <c r="E5160"/>
  <c r="E5181"/>
  <c r="E5196"/>
  <c r="E5199"/>
  <c r="E5200"/>
  <c r="E5201"/>
  <c r="E5202"/>
  <c r="E5218"/>
  <c r="E5219"/>
  <c r="E5220"/>
  <c r="E5221"/>
  <c r="E5222"/>
  <c r="E5223"/>
  <c r="E5224"/>
  <c r="E5225"/>
  <c r="E5232"/>
  <c r="E5233"/>
  <c r="E5234"/>
  <c r="E5235"/>
  <c r="E5236"/>
  <c r="E5237"/>
  <c r="E5238"/>
  <c r="E5239"/>
  <c r="E5240"/>
  <c r="E5241"/>
  <c r="E5242"/>
  <c r="E5243"/>
  <c r="E5250"/>
  <c r="E5251"/>
  <c r="E5252"/>
  <c r="E5260"/>
  <c r="E5263"/>
  <c r="E5264"/>
  <c r="E5265"/>
  <c r="E5266"/>
  <c r="E5267"/>
  <c r="E5268"/>
  <c r="E5269"/>
  <c r="E5270"/>
  <c r="E5271"/>
  <c r="E5272"/>
  <c r="E5273"/>
  <c r="E5274"/>
  <c r="E5275"/>
  <c r="E5276"/>
  <c r="E5277"/>
  <c r="E5278"/>
  <c r="E5280"/>
  <c r="E5281"/>
  <c r="E5285"/>
  <c r="E5286"/>
  <c r="E5287"/>
  <c r="E5289"/>
  <c r="E5290"/>
  <c r="E5291"/>
  <c r="E5292"/>
  <c r="E5296"/>
  <c r="E5298"/>
  <c r="E5300"/>
  <c r="E5301"/>
  <c r="E5302"/>
  <c r="E5303"/>
  <c r="E5304"/>
  <c r="E5311"/>
  <c r="E5312"/>
  <c r="E5313"/>
  <c r="E5314"/>
  <c r="E5315"/>
  <c r="E5316"/>
  <c r="E5318"/>
  <c r="E5319"/>
  <c r="E5330"/>
  <c r="E5338"/>
  <c r="E5339"/>
  <c r="E5340"/>
  <c r="E5341"/>
  <c r="E5345"/>
  <c r="E5346"/>
  <c r="E5347"/>
  <c r="C5118"/>
  <c r="C5119"/>
  <c r="C5120"/>
  <c r="C5117"/>
  <c r="C5115"/>
  <c r="C5105"/>
  <c r="C5106"/>
  <c r="C5107"/>
  <c r="C5104"/>
  <c r="E5104"/>
  <c r="C5095"/>
  <c r="C5096"/>
  <c r="E5096"/>
  <c r="C5094"/>
  <c r="E5094"/>
  <c r="C5091"/>
  <c r="C5092"/>
  <c r="E5092"/>
  <c r="C5090"/>
  <c r="C5088"/>
  <c r="E5088"/>
  <c r="C5087"/>
  <c r="C5085"/>
  <c r="E5085"/>
  <c r="C5083"/>
  <c r="C5082"/>
  <c r="E5082"/>
  <c r="C5070"/>
  <c r="C5071"/>
  <c r="C5072"/>
  <c r="C5069"/>
  <c r="C5066"/>
  <c r="C5067"/>
  <c r="C5065"/>
  <c r="E5065"/>
  <c r="C5059"/>
  <c r="E5059"/>
  <c r="C5060"/>
  <c r="C5061"/>
  <c r="C5058"/>
  <c r="C5056"/>
  <c r="E5056"/>
  <c r="C5034"/>
  <c r="E5034"/>
  <c r="E5010"/>
  <c r="E5031"/>
  <c r="E5032"/>
  <c r="E5033"/>
  <c r="E5035"/>
  <c r="E5036"/>
  <c r="E5054"/>
  <c r="E5055"/>
  <c r="E5057"/>
  <c r="E5058"/>
  <c r="E5064"/>
  <c r="E5066"/>
  <c r="E5067"/>
  <c r="E5068"/>
  <c r="E5069"/>
  <c r="E5070"/>
  <c r="E5071"/>
  <c r="E5081"/>
  <c r="E5083"/>
  <c r="E5084"/>
  <c r="E5086"/>
  <c r="E5087"/>
  <c r="E5089"/>
  <c r="E5090"/>
  <c r="E5091"/>
  <c r="E5093"/>
  <c r="E5095"/>
  <c r="E5103"/>
  <c r="E5105"/>
  <c r="E5106"/>
  <c r="E5114"/>
  <c r="E5115"/>
  <c r="E5116"/>
  <c r="E5117"/>
  <c r="E5118"/>
  <c r="E5119"/>
  <c r="C4971"/>
  <c r="C4972"/>
  <c r="C4970"/>
  <c r="C4968"/>
  <c r="E4968"/>
  <c r="C4967"/>
  <c r="C4965"/>
  <c r="E4965"/>
  <c r="E4956"/>
  <c r="E4957"/>
  <c r="E4958"/>
  <c r="E4959"/>
  <c r="E4960"/>
  <c r="E4961"/>
  <c r="E4962"/>
  <c r="E4963"/>
  <c r="E4964"/>
  <c r="E4966"/>
  <c r="E4967"/>
  <c r="E4969"/>
  <c r="E4970"/>
  <c r="E4971"/>
  <c r="E4994"/>
  <c r="E4995"/>
  <c r="E4996"/>
  <c r="E5000"/>
  <c r="C4959"/>
  <c r="C4960"/>
  <c r="C4961"/>
  <c r="C4962"/>
  <c r="C4963"/>
  <c r="C4958"/>
  <c r="C4946"/>
  <c r="C4947"/>
  <c r="C4948"/>
  <c r="C4949"/>
  <c r="C4950"/>
  <c r="C4951"/>
  <c r="C4952"/>
  <c r="C4953"/>
  <c r="C4954"/>
  <c r="C4955"/>
  <c r="C4925"/>
  <c r="C4926"/>
  <c r="C4927"/>
  <c r="C4924"/>
  <c r="E4924"/>
  <c r="C4922"/>
  <c r="C4921"/>
  <c r="E4921"/>
  <c r="E4907"/>
  <c r="E4908"/>
  <c r="E4909"/>
  <c r="E4910"/>
  <c r="E4911"/>
  <c r="E4912"/>
  <c r="E4913"/>
  <c r="E4914"/>
  <c r="E4915"/>
  <c r="E4916"/>
  <c r="E4917"/>
  <c r="E4918"/>
  <c r="E4919"/>
  <c r="E4920"/>
  <c r="E4922"/>
  <c r="E4923"/>
  <c r="E4925"/>
  <c r="E4926"/>
  <c r="E4943"/>
  <c r="E4944"/>
  <c r="C4911"/>
  <c r="C4912"/>
  <c r="C4913"/>
  <c r="C4914"/>
  <c r="C4915"/>
  <c r="C4916"/>
  <c r="C4917"/>
  <c r="C4918"/>
  <c r="C4919"/>
  <c r="C4910"/>
  <c r="C4906"/>
  <c r="C4907"/>
  <c r="C4908"/>
  <c r="C4905"/>
  <c r="C4884"/>
  <c r="C4885"/>
  <c r="C4886"/>
  <c r="C4887"/>
  <c r="C4888"/>
  <c r="C4889"/>
  <c r="C4890"/>
  <c r="C4891"/>
  <c r="C4892"/>
  <c r="C4893"/>
  <c r="C4894"/>
  <c r="C4895"/>
  <c r="C4896"/>
  <c r="C4897"/>
  <c r="C4898"/>
  <c r="C4899"/>
  <c r="C4883"/>
  <c r="C4866"/>
  <c r="C4867"/>
  <c r="C4865"/>
  <c r="C4863"/>
  <c r="E4863"/>
  <c r="C4862"/>
  <c r="E4862"/>
  <c r="C4852"/>
  <c r="E4852"/>
  <c r="C4853"/>
  <c r="E4853"/>
  <c r="C4851"/>
  <c r="C4840"/>
  <c r="C4841"/>
  <c r="C4842"/>
  <c r="C4843"/>
  <c r="C4844"/>
  <c r="C4845"/>
  <c r="C4846"/>
  <c r="C4847"/>
  <c r="C4848"/>
  <c r="C4849"/>
  <c r="E4834"/>
  <c r="E4835"/>
  <c r="E4836"/>
  <c r="E4837"/>
  <c r="E4838"/>
  <c r="E4851"/>
  <c r="E4861"/>
  <c r="E4864"/>
  <c r="E4865"/>
  <c r="E4866"/>
  <c r="E4879"/>
  <c r="E4880"/>
  <c r="E4881"/>
  <c r="E4882"/>
  <c r="E4900"/>
  <c r="E4901"/>
  <c r="E4904"/>
  <c r="E4905"/>
  <c r="E4906"/>
  <c r="C4835"/>
  <c r="C4836"/>
  <c r="C4837"/>
  <c r="C4834"/>
  <c r="C4819"/>
  <c r="C4820"/>
  <c r="C4818"/>
  <c r="E4818"/>
  <c r="C4811"/>
  <c r="E4811"/>
  <c r="C4812"/>
  <c r="E4812"/>
  <c r="C4810"/>
  <c r="C4803"/>
  <c r="C4804"/>
  <c r="C4805"/>
  <c r="C4802"/>
  <c r="E4802"/>
  <c r="C4799"/>
  <c r="E4799"/>
  <c r="C4796"/>
  <c r="C4797"/>
  <c r="E4797"/>
  <c r="C4795"/>
  <c r="E4795"/>
  <c r="E4796"/>
  <c r="E4798"/>
  <c r="E4800"/>
  <c r="E4801"/>
  <c r="E4803"/>
  <c r="E4807"/>
  <c r="E4808"/>
  <c r="E4809"/>
  <c r="E4810"/>
  <c r="E4816"/>
  <c r="E4817"/>
  <c r="E4819"/>
  <c r="E4833"/>
  <c r="E4793"/>
  <c r="C4781"/>
  <c r="E4781"/>
  <c r="C4782"/>
  <c r="E4782"/>
  <c r="C4780"/>
  <c r="E4780"/>
  <c r="C4776"/>
  <c r="C4777"/>
  <c r="C4778"/>
  <c r="E4778"/>
  <c r="C4775"/>
  <c r="C4767"/>
  <c r="C4764"/>
  <c r="E4764"/>
  <c r="C4760"/>
  <c r="C4761"/>
  <c r="C4759"/>
  <c r="E4759"/>
  <c r="E4686"/>
  <c r="E4687"/>
  <c r="E4688"/>
  <c r="E4689"/>
  <c r="E4690"/>
  <c r="E4691"/>
  <c r="E4692"/>
  <c r="E4693"/>
  <c r="E4694"/>
  <c r="E4695"/>
  <c r="E4696"/>
  <c r="E4697"/>
  <c r="E4698"/>
  <c r="E4699"/>
  <c r="E4700"/>
  <c r="E4701"/>
  <c r="E4702"/>
  <c r="E4703"/>
  <c r="E4704"/>
  <c r="E4705"/>
  <c r="E4706"/>
  <c r="E4707"/>
  <c r="E4708"/>
  <c r="E4709"/>
  <c r="E4710"/>
  <c r="E4711"/>
  <c r="E4712"/>
  <c r="E4713"/>
  <c r="E4714"/>
  <c r="E4715"/>
  <c r="E4716"/>
  <c r="E4717"/>
  <c r="E4718"/>
  <c r="E4719"/>
  <c r="E4720"/>
  <c r="E4721"/>
  <c r="E4722"/>
  <c r="E4723"/>
  <c r="E4724"/>
  <c r="E4725"/>
  <c r="E4726"/>
  <c r="E4727"/>
  <c r="E4728"/>
  <c r="E4729"/>
  <c r="E4730"/>
  <c r="E4731"/>
  <c r="E4732"/>
  <c r="E4733"/>
  <c r="E4734"/>
  <c r="E4735"/>
  <c r="E4736"/>
  <c r="E4737"/>
  <c r="E4738"/>
  <c r="E4739"/>
  <c r="E4740"/>
  <c r="E4741"/>
  <c r="E4742"/>
  <c r="E4743"/>
  <c r="E4744"/>
  <c r="E4745"/>
  <c r="E4746"/>
  <c r="E4747"/>
  <c r="E4748"/>
  <c r="E4749"/>
  <c r="E4750"/>
  <c r="E4751"/>
  <c r="E4752"/>
  <c r="E4753"/>
  <c r="E4754"/>
  <c r="E4755"/>
  <c r="E4756"/>
  <c r="E4757"/>
  <c r="E4758"/>
  <c r="E4760"/>
  <c r="E4761"/>
  <c r="E4762"/>
  <c r="E4763"/>
  <c r="E4765"/>
  <c r="E4766"/>
  <c r="E4767"/>
  <c r="E4768"/>
  <c r="E4769"/>
  <c r="E4770"/>
  <c r="E4771"/>
  <c r="E4772"/>
  <c r="E4773"/>
  <c r="E4774"/>
  <c r="E4775"/>
  <c r="E4776"/>
  <c r="E4779"/>
  <c r="E4792"/>
  <c r="E4794"/>
  <c r="C4730"/>
  <c r="C4713"/>
  <c r="C4712"/>
  <c r="C4708"/>
  <c r="C4707"/>
  <c r="E4678"/>
  <c r="E4666"/>
  <c r="E4667"/>
  <c r="E4668"/>
  <c r="E4669"/>
  <c r="E4670"/>
  <c r="E4671"/>
  <c r="E4672"/>
  <c r="E4673"/>
  <c r="E4674"/>
  <c r="E4675"/>
  <c r="E4676"/>
  <c r="E4677"/>
  <c r="E4684"/>
  <c r="E4685"/>
  <c r="C4668"/>
  <c r="E4665"/>
  <c r="E4652"/>
  <c r="E4621"/>
  <c r="C4606"/>
  <c r="C4607"/>
  <c r="E4607"/>
  <c r="C4605"/>
  <c r="E4605"/>
  <c r="E4602"/>
  <c r="E4428"/>
  <c r="E4429"/>
  <c r="E4430"/>
  <c r="E4431"/>
  <c r="E4432"/>
  <c r="E4433"/>
  <c r="E4434"/>
  <c r="E4435"/>
  <c r="E4436"/>
  <c r="E4437"/>
  <c r="E4438"/>
  <c r="E4439"/>
  <c r="E4440"/>
  <c r="E4441"/>
  <c r="E4442"/>
  <c r="E4443"/>
  <c r="E4444"/>
  <c r="E4445"/>
  <c r="E4446"/>
  <c r="E4447"/>
  <c r="E4448"/>
  <c r="E4449"/>
  <c r="E4450"/>
  <c r="E4451"/>
  <c r="E4452"/>
  <c r="E4453"/>
  <c r="E4454"/>
  <c r="E4455"/>
  <c r="E4459"/>
  <c r="E4460"/>
  <c r="E4461"/>
  <c r="E4462"/>
  <c r="E4463"/>
  <c r="E4464"/>
  <c r="E4465"/>
  <c r="E4468"/>
  <c r="E4471"/>
  <c r="E4472"/>
  <c r="E4473"/>
  <c r="E4474"/>
  <c r="E4475"/>
  <c r="E4476"/>
  <c r="E4477"/>
  <c r="E4478"/>
  <c r="E4479"/>
  <c r="E4480"/>
  <c r="E4481"/>
  <c r="E4482"/>
  <c r="E4483"/>
  <c r="E4484"/>
  <c r="E4485"/>
  <c r="E4486"/>
  <c r="E4487"/>
  <c r="E4488"/>
  <c r="E4489"/>
  <c r="E4490"/>
  <c r="E4491"/>
  <c r="E4492"/>
  <c r="E4493"/>
  <c r="E4494"/>
  <c r="E4495"/>
  <c r="E4496"/>
  <c r="E4497"/>
  <c r="E4498"/>
  <c r="E4499"/>
  <c r="E4500"/>
  <c r="E4501"/>
  <c r="E4502"/>
  <c r="E4503"/>
  <c r="E4504"/>
  <c r="E4509"/>
  <c r="E4510"/>
  <c r="E4511"/>
  <c r="E4512"/>
  <c r="E4515"/>
  <c r="E4516"/>
  <c r="E4517"/>
  <c r="E4518"/>
  <c r="E4519"/>
  <c r="E4520"/>
  <c r="E4521"/>
  <c r="E4522"/>
  <c r="E4523"/>
  <c r="E4524"/>
  <c r="E4525"/>
  <c r="E4526"/>
  <c r="E4529"/>
  <c r="E4530"/>
  <c r="E4531"/>
  <c r="E4534"/>
  <c r="E4535"/>
  <c r="E4536"/>
  <c r="E4537"/>
  <c r="E4538"/>
  <c r="E4539"/>
  <c r="E4540"/>
  <c r="E4541"/>
  <c r="E4543"/>
  <c r="E4544"/>
  <c r="E4545"/>
  <c r="E4546"/>
  <c r="E4547"/>
  <c r="E4548"/>
  <c r="E4549"/>
  <c r="E4550"/>
  <c r="E4551"/>
  <c r="E4552"/>
  <c r="E4553"/>
  <c r="E4554"/>
  <c r="E4555"/>
  <c r="E4556"/>
  <c r="E4557"/>
  <c r="E4558"/>
  <c r="E4561"/>
  <c r="E4566"/>
  <c r="E4567"/>
  <c r="E4568"/>
  <c r="E4569"/>
  <c r="E4570"/>
  <c r="E4571"/>
  <c r="E4572"/>
  <c r="E4573"/>
  <c r="E4574"/>
  <c r="E4575"/>
  <c r="E4576"/>
  <c r="E4577"/>
  <c r="E4578"/>
  <c r="E4579"/>
  <c r="E4580"/>
  <c r="E4581"/>
  <c r="E4582"/>
  <c r="E4583"/>
  <c r="E4584"/>
  <c r="E4585"/>
  <c r="E4586"/>
  <c r="E4587"/>
  <c r="E4588"/>
  <c r="E4591"/>
  <c r="E4592"/>
  <c r="E4593"/>
  <c r="E4594"/>
  <c r="E4595"/>
  <c r="E4596"/>
  <c r="E4597"/>
  <c r="E4598"/>
  <c r="E4599"/>
  <c r="E4600"/>
  <c r="E4601"/>
  <c r="E4603"/>
  <c r="E4604"/>
  <c r="E4606"/>
  <c r="E4610"/>
  <c r="E4611"/>
  <c r="E4612"/>
  <c r="E4613"/>
  <c r="E4614"/>
  <c r="E4615"/>
  <c r="E4616"/>
  <c r="E4617"/>
  <c r="E4618"/>
  <c r="E4619"/>
  <c r="E4620"/>
  <c r="E4622"/>
  <c r="E4623"/>
  <c r="E4624"/>
  <c r="E4625"/>
  <c r="E4626"/>
  <c r="E4627"/>
  <c r="E4635"/>
  <c r="E4636"/>
  <c r="E4637"/>
  <c r="E4638"/>
  <c r="E4639"/>
  <c r="E4640"/>
  <c r="E4641"/>
  <c r="E4643"/>
  <c r="E4644"/>
  <c r="E4645"/>
  <c r="E4646"/>
  <c r="E4647"/>
  <c r="E4648"/>
  <c r="E4649"/>
  <c r="E4650"/>
  <c r="E4651"/>
  <c r="E4653"/>
  <c r="E4654"/>
  <c r="E4655"/>
  <c r="E4656"/>
  <c r="E4657"/>
  <c r="E4658"/>
  <c r="E4659"/>
  <c r="E4660"/>
  <c r="E4663"/>
  <c r="C4584"/>
  <c r="C4582"/>
  <c r="C4537"/>
  <c r="C4535"/>
  <c r="C4532"/>
  <c r="E4532"/>
  <c r="C4525"/>
  <c r="C4524"/>
  <c r="C4520"/>
  <c r="C4518"/>
  <c r="C4513"/>
  <c r="E4513"/>
  <c r="C4511"/>
  <c r="C4501"/>
  <c r="C4499"/>
  <c r="C4498"/>
  <c r="C4489"/>
  <c r="C4490"/>
  <c r="C4491"/>
  <c r="C4492"/>
  <c r="C4493"/>
  <c r="C4494"/>
  <c r="C4495"/>
  <c r="C4496"/>
  <c r="C4488"/>
  <c r="C4486"/>
  <c r="C4483"/>
  <c r="C4478"/>
  <c r="C4473"/>
  <c r="E4410"/>
  <c r="E4411"/>
  <c r="E4412"/>
  <c r="E4413"/>
  <c r="E4414"/>
  <c r="E4415"/>
  <c r="E4416"/>
  <c r="E4417"/>
  <c r="E4418"/>
  <c r="E4419"/>
  <c r="E4420"/>
  <c r="E4421"/>
  <c r="E4422"/>
  <c r="E4423"/>
  <c r="E4424"/>
  <c r="E4425"/>
  <c r="E4426"/>
  <c r="E4427"/>
  <c r="C4422"/>
  <c r="C4423"/>
  <c r="C4424"/>
  <c r="C4425"/>
  <c r="C4426"/>
  <c r="C4427"/>
  <c r="C4428"/>
  <c r="C4429"/>
  <c r="C4430"/>
  <c r="C4431"/>
  <c r="C4432"/>
  <c r="C4433"/>
  <c r="C4434"/>
  <c r="C4435"/>
  <c r="C4436"/>
  <c r="C4437"/>
  <c r="C4438"/>
  <c r="C4439"/>
  <c r="C4440"/>
  <c r="C4421"/>
  <c r="F5298"/>
  <c r="C5299"/>
  <c r="F5296"/>
  <c r="C5297"/>
  <c r="F5289"/>
  <c r="F5287"/>
  <c r="C5288"/>
  <c r="F5275"/>
  <c r="F5273"/>
  <c r="F5268"/>
  <c r="F5266"/>
  <c r="F5263"/>
  <c r="F5260"/>
  <c r="C5261"/>
  <c r="F5252"/>
  <c r="C5253"/>
  <c r="F5250"/>
  <c r="F5240"/>
  <c r="F5236"/>
  <c r="F5234"/>
  <c r="F5232"/>
  <c r="F5222"/>
  <c r="F5218"/>
  <c r="F5199"/>
  <c r="F5196"/>
  <c r="C5197"/>
  <c r="F5181"/>
  <c r="C5182"/>
  <c r="F5157"/>
  <c r="F5150"/>
  <c r="F5148"/>
  <c r="F5144"/>
  <c r="F5129"/>
  <c r="C5130"/>
  <c r="F5123"/>
  <c r="C5124"/>
  <c r="F5121"/>
  <c r="C5122"/>
  <c r="E5122"/>
  <c r="F5116"/>
  <c r="F5114"/>
  <c r="F5103"/>
  <c r="F5093"/>
  <c r="F5089"/>
  <c r="F5086"/>
  <c r="F5084"/>
  <c r="F5081"/>
  <c r="F5068"/>
  <c r="F5064"/>
  <c r="F5057"/>
  <c r="F5055"/>
  <c r="F5036"/>
  <c r="C5037"/>
  <c r="F5033"/>
  <c r="F5010"/>
  <c r="C5011"/>
  <c r="F5000"/>
  <c r="C5001"/>
  <c r="F4996"/>
  <c r="C4997"/>
  <c r="F4969"/>
  <c r="F4966"/>
  <c r="F4964"/>
  <c r="F4957"/>
  <c r="F4923"/>
  <c r="F4920"/>
  <c r="F4909"/>
  <c r="F4904"/>
  <c r="F4901"/>
  <c r="C4902"/>
  <c r="F4882"/>
  <c r="F4864"/>
  <c r="F4861"/>
  <c r="F4833"/>
  <c r="F4817"/>
  <c r="F4809"/>
  <c r="F4801"/>
  <c r="F4798"/>
  <c r="F4794"/>
  <c r="F4792"/>
  <c r="F4779"/>
  <c r="F4774"/>
  <c r="F4766"/>
  <c r="F4763"/>
  <c r="F4758"/>
  <c r="F4729"/>
  <c r="F4711"/>
  <c r="F4706"/>
  <c r="F4677"/>
  <c r="F4667"/>
  <c r="F4663"/>
  <c r="F4653"/>
  <c r="F4651"/>
  <c r="F4647"/>
  <c r="F4641"/>
  <c r="F4626"/>
  <c r="F4620"/>
  <c r="F4616"/>
  <c r="F4604"/>
  <c r="F4601"/>
  <c r="F4588"/>
  <c r="C4589"/>
  <c r="F4583"/>
  <c r="F4581"/>
  <c r="F4561"/>
  <c r="C4562"/>
  <c r="F4558"/>
  <c r="C4559"/>
  <c r="F4541"/>
  <c r="C4542"/>
  <c r="E4542"/>
  <c r="F4536"/>
  <c r="F4534"/>
  <c r="F4531"/>
  <c r="F4526"/>
  <c r="C4527"/>
  <c r="F4523"/>
  <c r="F4519"/>
  <c r="F4517"/>
  <c r="F4512"/>
  <c r="F4510"/>
  <c r="F4504"/>
  <c r="C4505"/>
  <c r="F4500"/>
  <c r="F4497"/>
  <c r="F4487"/>
  <c r="F4485"/>
  <c r="F4482"/>
  <c r="F4477"/>
  <c r="F4472"/>
  <c r="F4468"/>
  <c r="C4469"/>
  <c r="F4465"/>
  <c r="C4466"/>
  <c r="F4455"/>
  <c r="C4456"/>
  <c r="F4420"/>
  <c r="F4404"/>
  <c r="F4044"/>
  <c r="E4404"/>
  <c r="F4388"/>
  <c r="C4389"/>
  <c r="E4388"/>
  <c r="F4386"/>
  <c r="C4387"/>
  <c r="E4386"/>
  <c r="F4383"/>
  <c r="C4384"/>
  <c r="E4383"/>
  <c r="F4381"/>
  <c r="C4382"/>
  <c r="E4381"/>
  <c r="F4377"/>
  <c r="C4378"/>
  <c r="E4377"/>
  <c r="E4376"/>
  <c r="F4374"/>
  <c r="C4375"/>
  <c r="E4374"/>
  <c r="F4370"/>
  <c r="C4371"/>
  <c r="E4370"/>
  <c r="F4368"/>
  <c r="C4369"/>
  <c r="E4368"/>
  <c r="F4365"/>
  <c r="C4366"/>
  <c r="E4365"/>
  <c r="F4363"/>
  <c r="C4364"/>
  <c r="E4363"/>
  <c r="F4360"/>
  <c r="C4361"/>
  <c r="E4360"/>
  <c r="F4354"/>
  <c r="C4355"/>
  <c r="E4354"/>
  <c r="F4351"/>
  <c r="C4352"/>
  <c r="E4351"/>
  <c r="F4347"/>
  <c r="C4348"/>
  <c r="E4347"/>
  <c r="F4341"/>
  <c r="C4342"/>
  <c r="E4341"/>
  <c r="F4336"/>
  <c r="C4337"/>
  <c r="E4336"/>
  <c r="F4334"/>
  <c r="C4335"/>
  <c r="E4334"/>
  <c r="F4329"/>
  <c r="C4330"/>
  <c r="E4329"/>
  <c r="E4328"/>
  <c r="F4324"/>
  <c r="C4325"/>
  <c r="E4324"/>
  <c r="F4320"/>
  <c r="C4321"/>
  <c r="E4320"/>
  <c r="F4318"/>
  <c r="C4319"/>
  <c r="E4318"/>
  <c r="F4310"/>
  <c r="C4311"/>
  <c r="E4310"/>
  <c r="F4299"/>
  <c r="C4300"/>
  <c r="E4299"/>
  <c r="F4297"/>
  <c r="C4298"/>
  <c r="E4297"/>
  <c r="F4288"/>
  <c r="C4289"/>
  <c r="E4288"/>
  <c r="F4274"/>
  <c r="C4275"/>
  <c r="E4274"/>
  <c r="F4272"/>
  <c r="C4273"/>
  <c r="E4272"/>
  <c r="F4263"/>
  <c r="C4264"/>
  <c r="E4263"/>
  <c r="F4261"/>
  <c r="C4262"/>
  <c r="E4261"/>
  <c r="E4260"/>
  <c r="F4249"/>
  <c r="C4250"/>
  <c r="E4249"/>
  <c r="F4247"/>
  <c r="C4248"/>
  <c r="E4247"/>
  <c r="F4239"/>
  <c r="C4240"/>
  <c r="E4239"/>
  <c r="F4232"/>
  <c r="C4233"/>
  <c r="E4232"/>
  <c r="F4221"/>
  <c r="C4222"/>
  <c r="E4221"/>
  <c r="F4215"/>
  <c r="C4216"/>
  <c r="E4215"/>
  <c r="F4212"/>
  <c r="C4213"/>
  <c r="E4212"/>
  <c r="F4209"/>
  <c r="C4210"/>
  <c r="E4209"/>
  <c r="F4207"/>
  <c r="C4208"/>
  <c r="E4207"/>
  <c r="F4190"/>
  <c r="C4191"/>
  <c r="E4190"/>
  <c r="F4185"/>
  <c r="C4186"/>
  <c r="E4185"/>
  <c r="F4180"/>
  <c r="C4181"/>
  <c r="E4180"/>
  <c r="F4178"/>
  <c r="C4179"/>
  <c r="E4178"/>
  <c r="F4148"/>
  <c r="C4149"/>
  <c r="E4148"/>
  <c r="F4116"/>
  <c r="C4117"/>
  <c r="C4118"/>
  <c r="E4118"/>
  <c r="E4116"/>
  <c r="F4097"/>
  <c r="C4098"/>
  <c r="E4097"/>
  <c r="F4091"/>
  <c r="C4092"/>
  <c r="E4091"/>
  <c r="F4088"/>
  <c r="C4089"/>
  <c r="E4088"/>
  <c r="F4085"/>
  <c r="C4086"/>
  <c r="E4085"/>
  <c r="F4059"/>
  <c r="C4060"/>
  <c r="E4059"/>
  <c r="F4050"/>
  <c r="C4051"/>
  <c r="E4050"/>
  <c r="E4049"/>
  <c r="C4045"/>
  <c r="C3321"/>
  <c r="E4044"/>
  <c r="F4030"/>
  <c r="C4031"/>
  <c r="E4030"/>
  <c r="F4022"/>
  <c r="C4023"/>
  <c r="E4022"/>
  <c r="F4015"/>
  <c r="C4016"/>
  <c r="E4015"/>
  <c r="F4009"/>
  <c r="C4010"/>
  <c r="E4009"/>
  <c r="F4002"/>
  <c r="C4003"/>
  <c r="E4002"/>
  <c r="F3996"/>
  <c r="C3997"/>
  <c r="E3996"/>
  <c r="F3984"/>
  <c r="C3985"/>
  <c r="E3984"/>
  <c r="F3982"/>
  <c r="C3983"/>
  <c r="E3982"/>
  <c r="F3973"/>
  <c r="C3974"/>
  <c r="E3973"/>
  <c r="F3960"/>
  <c r="C3961"/>
  <c r="E3960"/>
  <c r="F3953"/>
  <c r="C3954"/>
  <c r="E3953"/>
  <c r="F3951"/>
  <c r="C3952"/>
  <c r="E3951"/>
  <c r="F3941"/>
  <c r="C3942"/>
  <c r="E3941"/>
  <c r="F3936"/>
  <c r="C3937"/>
  <c r="E3936"/>
  <c r="F3927"/>
  <c r="C3928"/>
  <c r="E3927"/>
  <c r="F3922"/>
  <c r="C3923"/>
  <c r="E3922"/>
  <c r="F3913"/>
  <c r="C3914"/>
  <c r="E3913"/>
  <c r="F3893"/>
  <c r="C3894"/>
  <c r="E3893"/>
  <c r="F3890"/>
  <c r="C3891"/>
  <c r="E3890"/>
  <c r="F3884"/>
  <c r="C3885"/>
  <c r="E3884"/>
  <c r="F3873"/>
  <c r="C3874"/>
  <c r="E3873"/>
  <c r="F3863"/>
  <c r="C3864"/>
  <c r="E3863"/>
  <c r="F3861"/>
  <c r="C3862"/>
  <c r="E3861"/>
  <c r="F3854"/>
  <c r="C3855"/>
  <c r="E3854"/>
  <c r="F3842"/>
  <c r="C3843"/>
  <c r="E3842"/>
  <c r="F3832"/>
  <c r="C3833"/>
  <c r="E3832"/>
  <c r="F3828"/>
  <c r="C3829"/>
  <c r="E3828"/>
  <c r="F3810"/>
  <c r="C3811"/>
  <c r="E3810"/>
  <c r="F3807"/>
  <c r="C3808"/>
  <c r="E3807"/>
  <c r="F3800"/>
  <c r="C3801"/>
  <c r="E3800"/>
  <c r="F3794"/>
  <c r="C3795"/>
  <c r="E3794"/>
  <c r="F3790"/>
  <c r="C3791"/>
  <c r="E3790"/>
  <c r="F3782"/>
  <c r="C3783"/>
  <c r="E3782"/>
  <c r="F3770"/>
  <c r="C3771"/>
  <c r="E3770"/>
  <c r="F3754"/>
  <c r="C3755"/>
  <c r="E3755"/>
  <c r="E3754"/>
  <c r="F3750"/>
  <c r="C3751"/>
  <c r="E3750"/>
  <c r="F3744"/>
  <c r="C3745"/>
  <c r="C3746"/>
  <c r="E3744"/>
  <c r="F3739"/>
  <c r="C3740"/>
  <c r="C3741"/>
  <c r="E3740"/>
  <c r="E3739"/>
  <c r="F3737"/>
  <c r="C3738"/>
  <c r="E3737"/>
  <c r="F3723"/>
  <c r="C3724"/>
  <c r="E3723"/>
  <c r="F3717"/>
  <c r="C3718"/>
  <c r="E3717"/>
  <c r="F3708"/>
  <c r="C3709"/>
  <c r="C3710"/>
  <c r="E3709"/>
  <c r="E3708"/>
  <c r="F3700"/>
  <c r="C3701"/>
  <c r="E3701"/>
  <c r="E3700"/>
  <c r="F3687"/>
  <c r="C3688"/>
  <c r="E3687"/>
  <c r="F3683"/>
  <c r="C3684"/>
  <c r="E3683"/>
  <c r="E3364"/>
  <c r="E3384"/>
  <c r="E3394"/>
  <c r="E3396"/>
  <c r="E3398"/>
  <c r="E3408"/>
  <c r="E3416"/>
  <c r="E3422"/>
  <c r="E3463"/>
  <c r="E3467"/>
  <c r="E3480"/>
  <c r="E3487"/>
  <c r="F3480"/>
  <c r="E3512"/>
  <c r="E3518"/>
  <c r="E3536"/>
  <c r="F3518"/>
  <c r="E3540"/>
  <c r="E3554"/>
  <c r="E3561"/>
  <c r="E3567"/>
  <c r="F3561"/>
  <c r="E3581"/>
  <c r="E3590"/>
  <c r="E3592"/>
  <c r="E3601"/>
  <c r="F3592"/>
  <c r="E3616"/>
  <c r="E3618"/>
  <c r="E3638"/>
  <c r="E3650"/>
  <c r="F3638"/>
  <c r="E3652"/>
  <c r="F3650"/>
  <c r="E3672"/>
  <c r="F3327"/>
  <c r="F3364"/>
  <c r="F3396"/>
  <c r="F3554"/>
  <c r="F3581"/>
  <c r="F3616"/>
  <c r="B3321"/>
  <c r="C3318"/>
  <c r="F3314" s="1"/>
  <c r="C3315" s="1"/>
  <c r="B3318"/>
  <c r="C3314"/>
  <c r="B3314"/>
  <c r="F3309"/>
  <c r="C3310" s="1"/>
  <c r="F3325"/>
  <c r="E3314"/>
  <c r="F3170"/>
  <c r="C3171"/>
  <c r="F3081"/>
  <c r="C3082"/>
  <c r="C3083"/>
  <c r="E3092"/>
  <c r="F3092"/>
  <c r="C3093"/>
  <c r="C3094"/>
  <c r="C3095"/>
  <c r="E3099"/>
  <c r="F3099"/>
  <c r="C3100"/>
  <c r="C3101"/>
  <c r="E3109"/>
  <c r="F3109"/>
  <c r="C3110"/>
  <c r="E3120"/>
  <c r="F3120"/>
  <c r="C3121"/>
  <c r="C3122"/>
  <c r="E3130"/>
  <c r="F3130"/>
  <c r="C3131"/>
  <c r="C3132"/>
  <c r="E3140"/>
  <c r="F3140"/>
  <c r="C3141"/>
  <c r="E3151"/>
  <c r="F3151"/>
  <c r="C3152"/>
  <c r="E3160"/>
  <c r="F3160"/>
  <c r="C3161"/>
  <c r="C3162"/>
  <c r="E3170"/>
  <c r="E3181"/>
  <c r="F3181"/>
  <c r="C3182"/>
  <c r="E3191"/>
  <c r="F3191"/>
  <c r="C3192"/>
  <c r="E3213"/>
  <c r="F3213"/>
  <c r="C3214"/>
  <c r="E3216"/>
  <c r="F3216"/>
  <c r="C3217"/>
  <c r="E3224"/>
  <c r="F3224"/>
  <c r="C3225"/>
  <c r="E3225"/>
  <c r="E3227"/>
  <c r="F3227"/>
  <c r="C3228"/>
  <c r="E3230"/>
  <c r="F3230"/>
  <c r="C3231"/>
  <c r="C3232"/>
  <c r="E3231"/>
  <c r="E3241"/>
  <c r="F3241"/>
  <c r="C3242"/>
  <c r="E3242"/>
  <c r="E3243"/>
  <c r="F3243"/>
  <c r="C3244"/>
  <c r="E3244"/>
  <c r="E3245"/>
  <c r="F3245"/>
  <c r="C3246"/>
  <c r="C3247"/>
  <c r="E3246"/>
  <c r="E3252"/>
  <c r="F3252"/>
  <c r="C3253"/>
  <c r="E3253"/>
  <c r="E3263"/>
  <c r="F3263"/>
  <c r="C3264"/>
  <c r="E3273"/>
  <c r="F3273"/>
  <c r="C3274"/>
  <c r="C3275"/>
  <c r="E3277"/>
  <c r="F3277"/>
  <c r="C3278"/>
  <c r="C3279"/>
  <c r="C3280"/>
  <c r="E3278"/>
  <c r="E3282"/>
  <c r="F3282"/>
  <c r="C3283"/>
  <c r="E3300"/>
  <c r="F3300"/>
  <c r="C3301"/>
  <c r="C3302"/>
  <c r="C3303"/>
  <c r="C3304"/>
  <c r="E3309"/>
  <c r="E3081"/>
  <c r="F2913"/>
  <c r="C2914"/>
  <c r="C2915"/>
  <c r="E2915"/>
  <c r="F2725"/>
  <c r="C2726"/>
  <c r="F2582"/>
  <c r="C2583"/>
  <c r="E2681"/>
  <c r="F2681"/>
  <c r="C2682"/>
  <c r="C2683"/>
  <c r="E2683"/>
  <c r="E2686"/>
  <c r="F2686"/>
  <c r="C2687"/>
  <c r="E2687"/>
  <c r="C2688"/>
  <c r="E2688"/>
  <c r="E2700"/>
  <c r="F2700"/>
  <c r="C2701"/>
  <c r="E2701"/>
  <c r="E2708"/>
  <c r="F2708"/>
  <c r="C2709"/>
  <c r="C2710"/>
  <c r="E2710"/>
  <c r="E2725"/>
  <c r="E2751"/>
  <c r="F2751"/>
  <c r="C2752"/>
  <c r="E2801"/>
  <c r="F2801"/>
  <c r="C2802"/>
  <c r="E2809"/>
  <c r="F2809"/>
  <c r="C2810"/>
  <c r="E2813"/>
  <c r="F2813"/>
  <c r="C2814"/>
  <c r="E2814"/>
  <c r="C2815"/>
  <c r="C2816"/>
  <c r="E2818"/>
  <c r="F2818"/>
  <c r="C2819"/>
  <c r="C2820"/>
  <c r="E2833"/>
  <c r="F2833"/>
  <c r="C2834"/>
  <c r="C2835"/>
  <c r="E2841"/>
  <c r="F2841"/>
  <c r="C2842"/>
  <c r="E2842"/>
  <c r="C2843"/>
  <c r="C2844"/>
  <c r="E2856"/>
  <c r="F2856"/>
  <c r="C2857"/>
  <c r="C2858"/>
  <c r="E2858"/>
  <c r="E2859"/>
  <c r="F2859"/>
  <c r="C2860"/>
  <c r="E2870"/>
  <c r="F2870"/>
  <c r="C2871"/>
  <c r="E2875"/>
  <c r="F2875"/>
  <c r="C2876"/>
  <c r="C2877"/>
  <c r="E2913"/>
  <c r="F2905"/>
  <c r="C2906"/>
  <c r="C2907"/>
  <c r="E2905"/>
  <c r="F2900"/>
  <c r="C2901"/>
  <c r="C2902"/>
  <c r="E2900"/>
  <c r="F2893"/>
  <c r="C2894"/>
  <c r="E2894"/>
  <c r="E2893"/>
  <c r="C2303"/>
  <c r="C2310"/>
  <c r="F2310"/>
  <c r="C2326"/>
  <c r="C2342"/>
  <c r="F2342"/>
  <c r="C2358"/>
  <c r="E2358"/>
  <c r="C2374"/>
  <c r="C2375"/>
  <c r="C2390"/>
  <c r="F2390"/>
  <c r="C2391"/>
  <c r="F2374"/>
  <c r="E2326"/>
  <c r="E2303"/>
  <c r="F2203"/>
  <c r="C2204"/>
  <c r="E2204"/>
  <c r="E2390"/>
  <c r="E2407"/>
  <c r="F2407"/>
  <c r="C2408"/>
  <c r="E2408"/>
  <c r="C2409"/>
  <c r="E2409"/>
  <c r="E2413"/>
  <c r="F2413"/>
  <c r="C2414"/>
  <c r="E2414"/>
  <c r="E2427"/>
  <c r="F2427"/>
  <c r="C2428"/>
  <c r="C2429"/>
  <c r="E2429"/>
  <c r="E2447"/>
  <c r="F2447"/>
  <c r="C2448"/>
  <c r="E2448"/>
  <c r="E2459"/>
  <c r="F2459"/>
  <c r="C2460"/>
  <c r="E2460"/>
  <c r="C2461"/>
  <c r="E2461"/>
  <c r="E2479"/>
  <c r="F2479"/>
  <c r="C2480"/>
  <c r="E2480"/>
  <c r="E2484"/>
  <c r="F2484"/>
  <c r="C2485"/>
  <c r="E2485"/>
  <c r="E2489"/>
  <c r="F2489"/>
  <c r="C2490"/>
  <c r="E2490"/>
  <c r="E2493"/>
  <c r="F2493"/>
  <c r="C2494"/>
  <c r="E2494"/>
  <c r="E2495"/>
  <c r="F2495"/>
  <c r="C2496"/>
  <c r="E2496"/>
  <c r="E2500"/>
  <c r="F2500"/>
  <c r="C2501"/>
  <c r="E2501"/>
  <c r="E2511"/>
  <c r="F2511"/>
  <c r="C2512"/>
  <c r="E2512"/>
  <c r="E2518"/>
  <c r="F2518"/>
  <c r="C2519"/>
  <c r="E2519"/>
  <c r="E2582"/>
  <c r="F2580"/>
  <c r="C2581"/>
  <c r="E2581"/>
  <c r="E2580"/>
  <c r="F2575"/>
  <c r="C2576"/>
  <c r="E2575"/>
  <c r="F2573"/>
  <c r="C2574"/>
  <c r="E2574"/>
  <c r="E2573"/>
  <c r="F2546"/>
  <c r="C2547"/>
  <c r="E2546"/>
  <c r="F2538"/>
  <c r="C2539"/>
  <c r="E2538"/>
  <c r="F2528"/>
  <c r="C2529"/>
  <c r="E2528"/>
  <c r="F1531"/>
  <c r="C1532"/>
  <c r="E1532"/>
  <c r="E1577"/>
  <c r="F1577"/>
  <c r="C1578"/>
  <c r="E1578"/>
  <c r="C1579"/>
  <c r="E1579"/>
  <c r="E1622"/>
  <c r="F1622"/>
  <c r="C1623"/>
  <c r="C1624"/>
  <c r="E1624"/>
  <c r="E1660"/>
  <c r="F1660"/>
  <c r="C1661"/>
  <c r="E1661"/>
  <c r="E1689"/>
  <c r="F1689"/>
  <c r="C1690"/>
  <c r="E1690"/>
  <c r="E1693"/>
  <c r="F1693"/>
  <c r="C1694"/>
  <c r="E1694"/>
  <c r="C1695"/>
  <c r="E1695"/>
  <c r="E1718"/>
  <c r="F1718"/>
  <c r="C1719"/>
  <c r="C1720"/>
  <c r="E1720"/>
  <c r="E1752"/>
  <c r="F1752"/>
  <c r="C1753"/>
  <c r="E1753"/>
  <c r="E1776"/>
  <c r="F1776"/>
  <c r="C1777"/>
  <c r="E1777"/>
  <c r="C1778"/>
  <c r="E1778"/>
  <c r="E1974"/>
  <c r="E2011"/>
  <c r="F1974"/>
  <c r="F2011"/>
  <c r="C2012"/>
  <c r="E2059"/>
  <c r="F2059"/>
  <c r="C2060"/>
  <c r="E2066"/>
  <c r="F2066"/>
  <c r="C2067"/>
  <c r="E2082"/>
  <c r="F2082"/>
  <c r="C2083"/>
  <c r="E2091"/>
  <c r="F2091"/>
  <c r="C2092"/>
  <c r="E2098"/>
  <c r="F2098"/>
  <c r="C2099"/>
  <c r="E2105"/>
  <c r="F2105"/>
  <c r="C2106"/>
  <c r="E2114"/>
  <c r="F2114"/>
  <c r="C2115"/>
  <c r="E2121"/>
  <c r="F2121"/>
  <c r="C2122"/>
  <c r="E2139"/>
  <c r="F2139"/>
  <c r="C2140"/>
  <c r="E2162"/>
  <c r="F2162"/>
  <c r="C2163"/>
  <c r="E2169"/>
  <c r="F2169"/>
  <c r="C2170"/>
  <c r="E2201"/>
  <c r="F2201"/>
  <c r="C2202"/>
  <c r="E2202"/>
  <c r="E2203"/>
  <c r="F1828"/>
  <c r="C1829"/>
  <c r="E1889"/>
  <c r="F1889"/>
  <c r="C1890"/>
  <c r="E1893"/>
  <c r="F1893"/>
  <c r="C1894"/>
  <c r="C1895"/>
  <c r="C1896"/>
  <c r="E1828"/>
  <c r="F19"/>
  <c r="F1435"/>
  <c r="E1795"/>
  <c r="F1795"/>
  <c r="C1796"/>
  <c r="E1796"/>
  <c r="F1488"/>
  <c r="C1489"/>
  <c r="C1490"/>
  <c r="C1491"/>
  <c r="C1492"/>
  <c r="E1531"/>
  <c r="E1488"/>
  <c r="F451"/>
  <c r="C452"/>
  <c r="C453"/>
  <c r="F827"/>
  <c r="C828"/>
  <c r="C829"/>
  <c r="C830"/>
  <c r="C831"/>
  <c r="C832"/>
  <c r="E855"/>
  <c r="F855"/>
  <c r="C856"/>
  <c r="E856"/>
  <c r="E888"/>
  <c r="F888"/>
  <c r="C889"/>
  <c r="E889"/>
  <c r="E926"/>
  <c r="F926"/>
  <c r="C927"/>
  <c r="E998"/>
  <c r="F998"/>
  <c r="C999"/>
  <c r="E999"/>
  <c r="E1017"/>
  <c r="F1017"/>
  <c r="C1018"/>
  <c r="E1018"/>
  <c r="E1060"/>
  <c r="F1060"/>
  <c r="C1061"/>
  <c r="C1062"/>
  <c r="C1063"/>
  <c r="C1064"/>
  <c r="E1061"/>
  <c r="C18"/>
  <c r="E18"/>
  <c r="C17"/>
  <c r="C16"/>
  <c r="F1320"/>
  <c r="C1321"/>
  <c r="F1473"/>
  <c r="C1474"/>
  <c r="C1475"/>
  <c r="C1436"/>
  <c r="C1437"/>
  <c r="C1438"/>
  <c r="F1405"/>
  <c r="C1406"/>
  <c r="F1382"/>
  <c r="C1383"/>
  <c r="F1363"/>
  <c r="C1364"/>
  <c r="F1305"/>
  <c r="C1306"/>
  <c r="C1307"/>
  <c r="F1286"/>
  <c r="C1287"/>
  <c r="F1267"/>
  <c r="C1268"/>
  <c r="C1269"/>
  <c r="F1261"/>
  <c r="C1262"/>
  <c r="C1263"/>
  <c r="F1171"/>
  <c r="C1172"/>
  <c r="F1128"/>
  <c r="C1129"/>
  <c r="F1099"/>
  <c r="C1100"/>
  <c r="C1101"/>
  <c r="F1075"/>
  <c r="C1076"/>
  <c r="F805"/>
  <c r="C806"/>
  <c r="F787"/>
  <c r="C788"/>
  <c r="C789"/>
  <c r="F755"/>
  <c r="C756"/>
  <c r="C757"/>
  <c r="F653"/>
  <c r="C654"/>
  <c r="C655"/>
  <c r="F627"/>
  <c r="C628"/>
  <c r="F192"/>
  <c r="C193"/>
  <c r="F172"/>
  <c r="C173"/>
  <c r="C174"/>
  <c r="F139"/>
  <c r="C140"/>
  <c r="E192"/>
  <c r="E1305"/>
  <c r="E221"/>
  <c r="E1320"/>
  <c r="E1363"/>
  <c r="E1382"/>
  <c r="E653"/>
  <c r="E654"/>
  <c r="E1405"/>
  <c r="E680"/>
  <c r="E1435"/>
  <c r="E1436"/>
  <c r="E1099"/>
  <c r="E1473"/>
  <c r="E1128"/>
  <c r="E787"/>
  <c r="E788"/>
  <c r="E805"/>
  <c r="E1171"/>
  <c r="E827"/>
  <c r="E1199"/>
  <c r="E19"/>
  <c r="E17"/>
  <c r="C20"/>
  <c r="C21"/>
  <c r="E43"/>
  <c r="F43"/>
  <c r="C44"/>
  <c r="C45"/>
  <c r="E110"/>
  <c r="F110"/>
  <c r="C111"/>
  <c r="E111"/>
  <c r="E139"/>
  <c r="E172"/>
  <c r="F221"/>
  <c r="C222"/>
  <c r="C223"/>
  <c r="E244"/>
  <c r="E222"/>
  <c r="F244"/>
  <c r="C245"/>
  <c r="E278"/>
  <c r="F278"/>
  <c r="C279"/>
  <c r="C280"/>
  <c r="E283"/>
  <c r="F283"/>
  <c r="C284"/>
  <c r="E302"/>
  <c r="F302"/>
  <c r="C303"/>
  <c r="E303"/>
  <c r="C304"/>
  <c r="E312"/>
  <c r="F312"/>
  <c r="C313"/>
  <c r="E350"/>
  <c r="F350"/>
  <c r="C351"/>
  <c r="C352"/>
  <c r="E374"/>
  <c r="E351"/>
  <c r="F374"/>
  <c r="C375"/>
  <c r="C376"/>
  <c r="E403"/>
  <c r="F403"/>
  <c r="C404"/>
  <c r="E451"/>
  <c r="E452"/>
  <c r="E518"/>
  <c r="F518"/>
  <c r="C519"/>
  <c r="E537"/>
  <c r="F537"/>
  <c r="C538"/>
  <c r="E538"/>
  <c r="C539"/>
  <c r="E539"/>
  <c r="C540"/>
  <c r="E540"/>
  <c r="E571"/>
  <c r="F571"/>
  <c r="C572"/>
  <c r="C573"/>
  <c r="E572"/>
  <c r="E583"/>
  <c r="F583"/>
  <c r="C584"/>
  <c r="E627"/>
  <c r="F680"/>
  <c r="C681"/>
  <c r="E705"/>
  <c r="F705"/>
  <c r="C706"/>
  <c r="E755"/>
  <c r="E756"/>
  <c r="E831"/>
  <c r="E1063"/>
  <c r="E1075"/>
  <c r="E1062"/>
  <c r="E1286"/>
  <c r="F1199"/>
  <c r="C1200"/>
  <c r="E1261"/>
  <c r="E1267"/>
  <c r="E1268"/>
  <c r="E1474"/>
  <c r="G36"/>
  <c r="E4248"/>
  <c r="C4251"/>
  <c r="E4250"/>
  <c r="C4223"/>
  <c r="C4234"/>
  <c r="E4222"/>
  <c r="E4233"/>
  <c r="C4217"/>
  <c r="E4216"/>
  <c r="E4181"/>
  <c r="C4182"/>
  <c r="C4187"/>
  <c r="C4192"/>
  <c r="E4186"/>
  <c r="E4191"/>
  <c r="E4352"/>
  <c r="E4355"/>
  <c r="C4356"/>
  <c r="C4362"/>
  <c r="E4375"/>
  <c r="E4330"/>
  <c r="C4331"/>
  <c r="E4337"/>
  <c r="E4342"/>
  <c r="C4343"/>
  <c r="C194"/>
  <c r="E193"/>
  <c r="C1102"/>
  <c r="E1101"/>
  <c r="C1264"/>
  <c r="E1263"/>
  <c r="E1307"/>
  <c r="C1308"/>
  <c r="C15"/>
  <c r="E16"/>
  <c r="E832"/>
  <c r="C833"/>
  <c r="C707"/>
  <c r="E706"/>
  <c r="C520"/>
  <c r="E519"/>
  <c r="C405"/>
  <c r="E404"/>
  <c r="C1077"/>
  <c r="E1076"/>
  <c r="C1173"/>
  <c r="E1172"/>
  <c r="C1288"/>
  <c r="E1287"/>
  <c r="C1439"/>
  <c r="E1438"/>
  <c r="C454"/>
  <c r="E453"/>
  <c r="C377"/>
  <c r="E376"/>
  <c r="C353"/>
  <c r="E352"/>
  <c r="E304"/>
  <c r="C305"/>
  <c r="C46"/>
  <c r="E45"/>
  <c r="C175"/>
  <c r="E174"/>
  <c r="C790"/>
  <c r="E789"/>
  <c r="E1064"/>
  <c r="C1065"/>
  <c r="C1130"/>
  <c r="E1129"/>
  <c r="C1365"/>
  <c r="E1364"/>
  <c r="C22"/>
  <c r="E21"/>
  <c r="C629"/>
  <c r="E628"/>
  <c r="C1270"/>
  <c r="E1269"/>
  <c r="C541"/>
  <c r="C2164"/>
  <c r="E2163"/>
  <c r="E2122"/>
  <c r="C2123"/>
  <c r="E2106"/>
  <c r="C2107"/>
  <c r="E2092"/>
  <c r="C2093"/>
  <c r="C2068"/>
  <c r="E2067"/>
  <c r="E2012"/>
  <c r="C2013"/>
  <c r="E173"/>
  <c r="C112"/>
  <c r="E44"/>
  <c r="E1306"/>
  <c r="C857"/>
  <c r="E1489"/>
  <c r="C1797"/>
  <c r="E1490"/>
  <c r="C1897"/>
  <c r="E1896"/>
  <c r="C1830"/>
  <c r="E1829"/>
  <c r="E2170"/>
  <c r="C2171"/>
  <c r="E2140"/>
  <c r="C2141"/>
  <c r="C2116"/>
  <c r="E2115"/>
  <c r="C2100"/>
  <c r="E2099"/>
  <c r="C2084"/>
  <c r="E2083"/>
  <c r="E2060"/>
  <c r="C2061"/>
  <c r="E20"/>
  <c r="E1100"/>
  <c r="C1019"/>
  <c r="C1000"/>
  <c r="C890"/>
  <c r="E1491"/>
  <c r="C2577"/>
  <c r="E2576"/>
  <c r="C2903"/>
  <c r="E2902"/>
  <c r="C2845"/>
  <c r="E2844"/>
  <c r="C1754"/>
  <c r="C1696"/>
  <c r="C1662"/>
  <c r="C1580"/>
  <c r="C2497"/>
  <c r="C2491"/>
  <c r="C2481"/>
  <c r="C2462"/>
  <c r="C2410"/>
  <c r="C2205"/>
  <c r="C2540"/>
  <c r="E2539"/>
  <c r="E2547"/>
  <c r="C2548"/>
  <c r="C2376"/>
  <c r="E2375"/>
  <c r="C2908"/>
  <c r="E2907"/>
  <c r="C2530"/>
  <c r="E2529"/>
  <c r="C2878"/>
  <c r="E2877"/>
  <c r="C2821"/>
  <c r="E2820"/>
  <c r="E1895"/>
  <c r="C1779"/>
  <c r="C1721"/>
  <c r="C1691"/>
  <c r="C1625"/>
  <c r="C2520"/>
  <c r="C2513"/>
  <c r="C2502"/>
  <c r="C2486"/>
  <c r="C2449"/>
  <c r="C2430"/>
  <c r="C2415"/>
  <c r="C2817"/>
  <c r="E2817"/>
  <c r="E2816"/>
  <c r="E1975"/>
  <c r="E2726"/>
  <c r="C2727"/>
  <c r="C3163"/>
  <c r="E3162"/>
  <c r="C3096"/>
  <c r="E3095"/>
  <c r="C3084"/>
  <c r="E3083"/>
  <c r="C3711"/>
  <c r="E3710"/>
  <c r="E2310"/>
  <c r="E2342"/>
  <c r="E2374"/>
  <c r="C2895"/>
  <c r="E2901"/>
  <c r="E2857"/>
  <c r="E2843"/>
  <c r="E2819"/>
  <c r="E2815"/>
  <c r="C2711"/>
  <c r="C2689"/>
  <c r="C2916"/>
  <c r="E3303"/>
  <c r="E3274"/>
  <c r="E3217"/>
  <c r="C3218"/>
  <c r="C3193"/>
  <c r="E3192"/>
  <c r="C3133"/>
  <c r="E3132"/>
  <c r="C3747"/>
  <c r="E3746"/>
  <c r="C3123"/>
  <c r="E3122"/>
  <c r="C3172"/>
  <c r="E3171"/>
  <c r="E2906"/>
  <c r="E2876"/>
  <c r="C2702"/>
  <c r="C2684"/>
  <c r="E2914"/>
  <c r="E3301"/>
  <c r="E3279"/>
  <c r="C3215"/>
  <c r="E3215"/>
  <c r="E3214"/>
  <c r="C3183"/>
  <c r="E3182"/>
  <c r="C3102"/>
  <c r="E3101"/>
  <c r="E3302"/>
  <c r="E3100"/>
  <c r="E3094"/>
  <c r="E3082"/>
  <c r="C3702"/>
  <c r="E3724"/>
  <c r="E3745"/>
  <c r="C3772"/>
  <c r="E3771"/>
  <c r="C3792"/>
  <c r="E3791"/>
  <c r="C3802"/>
  <c r="E3801"/>
  <c r="C3812"/>
  <c r="E3811"/>
  <c r="C3834"/>
  <c r="E3833"/>
  <c r="C3856"/>
  <c r="E3855"/>
  <c r="C3865"/>
  <c r="E3864"/>
  <c r="C3886"/>
  <c r="E3885"/>
  <c r="C3895"/>
  <c r="E3894"/>
  <c r="C3924"/>
  <c r="E3923"/>
  <c r="C3938"/>
  <c r="E3937"/>
  <c r="E3952"/>
  <c r="C3962"/>
  <c r="E3961"/>
  <c r="E3983"/>
  <c r="C3998"/>
  <c r="E3997"/>
  <c r="C4011"/>
  <c r="E4010"/>
  <c r="C4024"/>
  <c r="E4023"/>
  <c r="E3161"/>
  <c r="E3131"/>
  <c r="E3121"/>
  <c r="C3756"/>
  <c r="C3742"/>
  <c r="E3741"/>
  <c r="C3784"/>
  <c r="E3783"/>
  <c r="C3796"/>
  <c r="E3795"/>
  <c r="E3808"/>
  <c r="C3809"/>
  <c r="C3830"/>
  <c r="E3829"/>
  <c r="C3844"/>
  <c r="E3843"/>
  <c r="E3862"/>
  <c r="E3874"/>
  <c r="C3875"/>
  <c r="C3892"/>
  <c r="E3891"/>
  <c r="E3914"/>
  <c r="C3915"/>
  <c r="E3928"/>
  <c r="C3929"/>
  <c r="C3943"/>
  <c r="E3942"/>
  <c r="E3954"/>
  <c r="C3955"/>
  <c r="E3974"/>
  <c r="C3975"/>
  <c r="C3986"/>
  <c r="E3985"/>
  <c r="C4004"/>
  <c r="E4003"/>
  <c r="E4016"/>
  <c r="C4017"/>
  <c r="C4032"/>
  <c r="E4031"/>
  <c r="E4117"/>
  <c r="C4326"/>
  <c r="E4325"/>
  <c r="E4240"/>
  <c r="C4338"/>
  <c r="C4349"/>
  <c r="C4353"/>
  <c r="E4371"/>
  <c r="C4052"/>
  <c r="E4051"/>
  <c r="C4119"/>
  <c r="C4183"/>
  <c r="E4182"/>
  <c r="C4193"/>
  <c r="E4192"/>
  <c r="C4265"/>
  <c r="E4264"/>
  <c r="E4289"/>
  <c r="C4290"/>
  <c r="C4312"/>
  <c r="E4311"/>
  <c r="C4322"/>
  <c r="E4321"/>
  <c r="C4332"/>
  <c r="E4331"/>
  <c r="C4344"/>
  <c r="E4343"/>
  <c r="E4356"/>
  <c r="C4357"/>
  <c r="E4362"/>
  <c r="C4379"/>
  <c r="E4378"/>
  <c r="C4061"/>
  <c r="E4060"/>
  <c r="E4086"/>
  <c r="C4087"/>
  <c r="C4090"/>
  <c r="E4089"/>
  <c r="E4273"/>
  <c r="E4298"/>
  <c r="C4301"/>
  <c r="E4300"/>
  <c r="E4319"/>
  <c r="E4382"/>
  <c r="E4384"/>
  <c r="C4385"/>
  <c r="E4149"/>
  <c r="C4150"/>
  <c r="E4208"/>
  <c r="C4211"/>
  <c r="C4214"/>
  <c r="C4241"/>
  <c r="E4335"/>
  <c r="E4348"/>
  <c r="E4361"/>
  <c r="E4364"/>
  <c r="C4367"/>
  <c r="C4372"/>
  <c r="E3321"/>
  <c r="F3321" s="1"/>
  <c r="C3322" s="1"/>
  <c r="E4045"/>
  <c r="C4046"/>
  <c r="C4093"/>
  <c r="E4092"/>
  <c r="E4098"/>
  <c r="C4099"/>
  <c r="C4188"/>
  <c r="C4189"/>
  <c r="E4189"/>
  <c r="E4187"/>
  <c r="E4217"/>
  <c r="C4218"/>
  <c r="C4224"/>
  <c r="E4223"/>
  <c r="C4235"/>
  <c r="E4234"/>
  <c r="C4252"/>
  <c r="C4253"/>
  <c r="E4253"/>
  <c r="E4251"/>
  <c r="E4262"/>
  <c r="C4276"/>
  <c r="E4275"/>
  <c r="E4387"/>
  <c r="E4210"/>
  <c r="E4213"/>
  <c r="E4366"/>
  <c r="E4389"/>
  <c r="C4390"/>
  <c r="E4405"/>
  <c r="E4188"/>
  <c r="E4372"/>
  <c r="C4373"/>
  <c r="E4211"/>
  <c r="E4385"/>
  <c r="C4302"/>
  <c r="E4301"/>
  <c r="C4358"/>
  <c r="E4357"/>
  <c r="E4119"/>
  <c r="C4120"/>
  <c r="C4033"/>
  <c r="E4032"/>
  <c r="C4005"/>
  <c r="E4004"/>
  <c r="E3892"/>
  <c r="E3809"/>
  <c r="E3742"/>
  <c r="C3743"/>
  <c r="C3999"/>
  <c r="E3998"/>
  <c r="C3835"/>
  <c r="E3834"/>
  <c r="E3747"/>
  <c r="C3748"/>
  <c r="E3193"/>
  <c r="C3194"/>
  <c r="E2711"/>
  <c r="C2712"/>
  <c r="E2727"/>
  <c r="C2728"/>
  <c r="E2430"/>
  <c r="C2431"/>
  <c r="E2513"/>
  <c r="C2514"/>
  <c r="E1721"/>
  <c r="C1722"/>
  <c r="C2549"/>
  <c r="E2548"/>
  <c r="E2481"/>
  <c r="C2482"/>
  <c r="E1662"/>
  <c r="C1663"/>
  <c r="E2903"/>
  <c r="C2904"/>
  <c r="E2904"/>
  <c r="E2577"/>
  <c r="C2578"/>
  <c r="E1019"/>
  <c r="C1020"/>
  <c r="E2100"/>
  <c r="C2101"/>
  <c r="C1831"/>
  <c r="E1830"/>
  <c r="E112"/>
  <c r="C113"/>
  <c r="C2108"/>
  <c r="E2107"/>
  <c r="C630"/>
  <c r="E629"/>
  <c r="C1366"/>
  <c r="E1365"/>
  <c r="E46"/>
  <c r="C47"/>
  <c r="E377"/>
  <c r="C378"/>
  <c r="E833"/>
  <c r="C834"/>
  <c r="E4276"/>
  <c r="C4277"/>
  <c r="E4218"/>
  <c r="C4219"/>
  <c r="E4046"/>
  <c r="C4047"/>
  <c r="E4214"/>
  <c r="E4090"/>
  <c r="E4332"/>
  <c r="C4333"/>
  <c r="C4291"/>
  <c r="E4290"/>
  <c r="C4266"/>
  <c r="E4265"/>
  <c r="C4053"/>
  <c r="E4052"/>
  <c r="C4339"/>
  <c r="E4338"/>
  <c r="C3976"/>
  <c r="E3975"/>
  <c r="C3845"/>
  <c r="E3844"/>
  <c r="C3797"/>
  <c r="E3796"/>
  <c r="C4025"/>
  <c r="E4024"/>
  <c r="C3925"/>
  <c r="E3924"/>
  <c r="C3887"/>
  <c r="E3886"/>
  <c r="C3793"/>
  <c r="E3792"/>
  <c r="C3703"/>
  <c r="E3702"/>
  <c r="E2702"/>
  <c r="C2703"/>
  <c r="C3124"/>
  <c r="E3123"/>
  <c r="E2689"/>
  <c r="C2690"/>
  <c r="C2896"/>
  <c r="E2895"/>
  <c r="C3085"/>
  <c r="E3084"/>
  <c r="C3164"/>
  <c r="E3163"/>
  <c r="E2415"/>
  <c r="C2416"/>
  <c r="E2502"/>
  <c r="C2503"/>
  <c r="E1691"/>
  <c r="C1692"/>
  <c r="E1692"/>
  <c r="C2879"/>
  <c r="E2878"/>
  <c r="C2909"/>
  <c r="E2908"/>
  <c r="E2376"/>
  <c r="C2377"/>
  <c r="E2540"/>
  <c r="C2541"/>
  <c r="E2462"/>
  <c r="C2463"/>
  <c r="E1580"/>
  <c r="C1581"/>
  <c r="E1000"/>
  <c r="C1001"/>
  <c r="C2062"/>
  <c r="E2061"/>
  <c r="C2142"/>
  <c r="E2141"/>
  <c r="C1066"/>
  <c r="E1065"/>
  <c r="C1174"/>
  <c r="E1173"/>
  <c r="C406"/>
  <c r="E405"/>
  <c r="C708"/>
  <c r="E707"/>
  <c r="C14"/>
  <c r="E15"/>
  <c r="E1102"/>
  <c r="C1103"/>
  <c r="C4391"/>
  <c r="E4390"/>
  <c r="E4235"/>
  <c r="C4236"/>
  <c r="C4237"/>
  <c r="E4224"/>
  <c r="C4225"/>
  <c r="E4241"/>
  <c r="C4242"/>
  <c r="C4151"/>
  <c r="E4150"/>
  <c r="E4322"/>
  <c r="C4323"/>
  <c r="E4312"/>
  <c r="C4313"/>
  <c r="E4193"/>
  <c r="C4194"/>
  <c r="C4350"/>
  <c r="E4349"/>
  <c r="E4326"/>
  <c r="C4327"/>
  <c r="C3987"/>
  <c r="E3986"/>
  <c r="C3930"/>
  <c r="E3929"/>
  <c r="C3831"/>
  <c r="E3830"/>
  <c r="C3785"/>
  <c r="E3784"/>
  <c r="C3757"/>
  <c r="E3756"/>
  <c r="E4011"/>
  <c r="C4012"/>
  <c r="E3865"/>
  <c r="C3866"/>
  <c r="C3813"/>
  <c r="E3812"/>
  <c r="C3773"/>
  <c r="E3772"/>
  <c r="E2684"/>
  <c r="C2685"/>
  <c r="E2685"/>
  <c r="C3134"/>
  <c r="E3133"/>
  <c r="E1976"/>
  <c r="C1975"/>
  <c r="E2486"/>
  <c r="C2487"/>
  <c r="E1625"/>
  <c r="C1626"/>
  <c r="E2410"/>
  <c r="C2411"/>
  <c r="E2497"/>
  <c r="C2498"/>
  <c r="E1754"/>
  <c r="C1755"/>
  <c r="C2846"/>
  <c r="C2847"/>
  <c r="E2845"/>
  <c r="E2084"/>
  <c r="C2085"/>
  <c r="E2116"/>
  <c r="C2117"/>
  <c r="C1898"/>
  <c r="E1897"/>
  <c r="C2014"/>
  <c r="E2013"/>
  <c r="C2094"/>
  <c r="E2093"/>
  <c r="C2124"/>
  <c r="E2123"/>
  <c r="C542"/>
  <c r="E541"/>
  <c r="C1271"/>
  <c r="E1270"/>
  <c r="C23"/>
  <c r="E22"/>
  <c r="C1131"/>
  <c r="E1130"/>
  <c r="E790"/>
  <c r="C791"/>
  <c r="E175"/>
  <c r="C176"/>
  <c r="E353"/>
  <c r="C354"/>
  <c r="C1309"/>
  <c r="C1310"/>
  <c r="E1308"/>
  <c r="C4100"/>
  <c r="E4099"/>
  <c r="E4093"/>
  <c r="C4094"/>
  <c r="E4094"/>
  <c r="E4367"/>
  <c r="E4087"/>
  <c r="C4062"/>
  <c r="C4063"/>
  <c r="E4061"/>
  <c r="E4379"/>
  <c r="C4380"/>
  <c r="C4345"/>
  <c r="E4345"/>
  <c r="E4344"/>
  <c r="E4183"/>
  <c r="C4184"/>
  <c r="E4353"/>
  <c r="C4018"/>
  <c r="E4018"/>
  <c r="E4017"/>
  <c r="C3956"/>
  <c r="E3955"/>
  <c r="E3943"/>
  <c r="C3944"/>
  <c r="C3945"/>
  <c r="C3916"/>
  <c r="E3915"/>
  <c r="C3876"/>
  <c r="C3877"/>
  <c r="E3875"/>
  <c r="C3963"/>
  <c r="E3963"/>
  <c r="E3962"/>
  <c r="C3939"/>
  <c r="E3938"/>
  <c r="E3895"/>
  <c r="C3896"/>
  <c r="C3857"/>
  <c r="E3856"/>
  <c r="C3803"/>
  <c r="E3802"/>
  <c r="C3103"/>
  <c r="E3102"/>
  <c r="E3183"/>
  <c r="C3184"/>
  <c r="C3173"/>
  <c r="E3172"/>
  <c r="C3219"/>
  <c r="E3218"/>
  <c r="C2917"/>
  <c r="E2916"/>
  <c r="C3712"/>
  <c r="E3711"/>
  <c r="C3097"/>
  <c r="E3096"/>
  <c r="E2449"/>
  <c r="C2450"/>
  <c r="E2520"/>
  <c r="C2521"/>
  <c r="E2521"/>
  <c r="E1779"/>
  <c r="C1780"/>
  <c r="C2822"/>
  <c r="C2823"/>
  <c r="E2821"/>
  <c r="C2531"/>
  <c r="E2530"/>
  <c r="C2206"/>
  <c r="E2205"/>
  <c r="E2491"/>
  <c r="C2492"/>
  <c r="E2492"/>
  <c r="E1696"/>
  <c r="C1697"/>
  <c r="E890"/>
  <c r="C891"/>
  <c r="C2172"/>
  <c r="C2173"/>
  <c r="E2171"/>
  <c r="E1797"/>
  <c r="C1798"/>
  <c r="E1798"/>
  <c r="E857"/>
  <c r="C858"/>
  <c r="C859"/>
  <c r="E2068"/>
  <c r="C2069"/>
  <c r="E2164"/>
  <c r="C2165"/>
  <c r="C306"/>
  <c r="E305"/>
  <c r="C455"/>
  <c r="E454"/>
  <c r="C1440"/>
  <c r="E1439"/>
  <c r="C1289"/>
  <c r="E1288"/>
  <c r="C1078"/>
  <c r="E1077"/>
  <c r="C521"/>
  <c r="E520"/>
  <c r="C1265"/>
  <c r="C1266"/>
  <c r="E1266"/>
  <c r="E1264"/>
  <c r="E194"/>
  <c r="C195"/>
  <c r="C522"/>
  <c r="E521"/>
  <c r="E1289"/>
  <c r="C1290"/>
  <c r="C456"/>
  <c r="E455"/>
  <c r="E306"/>
  <c r="C307"/>
  <c r="E2172"/>
  <c r="E2206"/>
  <c r="C2207"/>
  <c r="E2822"/>
  <c r="C3098"/>
  <c r="E3098"/>
  <c r="E3097"/>
  <c r="C3964"/>
  <c r="E3944"/>
  <c r="C3957"/>
  <c r="E3956"/>
  <c r="E4380"/>
  <c r="E4062"/>
  <c r="E23"/>
  <c r="C24"/>
  <c r="E542"/>
  <c r="C543"/>
  <c r="E2094"/>
  <c r="C2095"/>
  <c r="C1899"/>
  <c r="E1898"/>
  <c r="E2846"/>
  <c r="C3774"/>
  <c r="E3773"/>
  <c r="C4013"/>
  <c r="E4012"/>
  <c r="C3758"/>
  <c r="E3757"/>
  <c r="C3786"/>
  <c r="E3785"/>
  <c r="C4195"/>
  <c r="E4194"/>
  <c r="C4243"/>
  <c r="E4242"/>
  <c r="E4236"/>
  <c r="C709"/>
  <c r="E708"/>
  <c r="E1174"/>
  <c r="C1175"/>
  <c r="E2142"/>
  <c r="C2143"/>
  <c r="C2880"/>
  <c r="E2879"/>
  <c r="C3165"/>
  <c r="E3164"/>
  <c r="C2897"/>
  <c r="E2896"/>
  <c r="C3125"/>
  <c r="E3124"/>
  <c r="C3704"/>
  <c r="E3703"/>
  <c r="E3925"/>
  <c r="C3926"/>
  <c r="C4026"/>
  <c r="E4025"/>
  <c r="E4339"/>
  <c r="C4340"/>
  <c r="C4292"/>
  <c r="E4291"/>
  <c r="C4220"/>
  <c r="E4219"/>
  <c r="E630"/>
  <c r="C631"/>
  <c r="E2108"/>
  <c r="C2109"/>
  <c r="C1832"/>
  <c r="E1831"/>
  <c r="C4000"/>
  <c r="E3999"/>
  <c r="E4005"/>
  <c r="C4006"/>
  <c r="C4121"/>
  <c r="E4120"/>
  <c r="C4359"/>
  <c r="E4358"/>
  <c r="C2166"/>
  <c r="E2165"/>
  <c r="E858"/>
  <c r="E1697"/>
  <c r="C1698"/>
  <c r="C2522"/>
  <c r="E3219"/>
  <c r="C3220"/>
  <c r="E3803"/>
  <c r="C3804"/>
  <c r="E3857"/>
  <c r="C3858"/>
  <c r="E3876"/>
  <c r="C4019"/>
  <c r="E791"/>
  <c r="C792"/>
  <c r="C2086"/>
  <c r="E2085"/>
  <c r="E2498"/>
  <c r="C2499"/>
  <c r="E2499"/>
  <c r="E1626"/>
  <c r="C1627"/>
  <c r="C3135"/>
  <c r="E3134"/>
  <c r="C3814"/>
  <c r="E3813"/>
  <c r="E3831"/>
  <c r="C4314"/>
  <c r="E4313"/>
  <c r="C4152"/>
  <c r="E4151"/>
  <c r="C1104"/>
  <c r="E1103"/>
  <c r="E1001"/>
  <c r="C1002"/>
  <c r="E2463"/>
  <c r="C2464"/>
  <c r="C2378"/>
  <c r="E2377"/>
  <c r="E2503"/>
  <c r="C2504"/>
  <c r="E3793"/>
  <c r="C3798"/>
  <c r="E3797"/>
  <c r="C4278"/>
  <c r="E4277"/>
  <c r="C379"/>
  <c r="E378"/>
  <c r="E1020"/>
  <c r="C1021"/>
  <c r="E1663"/>
  <c r="C1664"/>
  <c r="E2514"/>
  <c r="C2515"/>
  <c r="C2729"/>
  <c r="E2728"/>
  <c r="E3743"/>
  <c r="C4034"/>
  <c r="E4033"/>
  <c r="E4302"/>
  <c r="C4303"/>
  <c r="C4254"/>
  <c r="E4407"/>
  <c r="E1078"/>
  <c r="C1079"/>
  <c r="C1441"/>
  <c r="E1440"/>
  <c r="C2532"/>
  <c r="E2531"/>
  <c r="C3713"/>
  <c r="E3712"/>
  <c r="C3185"/>
  <c r="E3184"/>
  <c r="C3917"/>
  <c r="E3916"/>
  <c r="E4184"/>
  <c r="C4346"/>
  <c r="C4095"/>
  <c r="C4101"/>
  <c r="E4100"/>
  <c r="E1309"/>
  <c r="C1132"/>
  <c r="E1131"/>
  <c r="E1271"/>
  <c r="C1272"/>
  <c r="E2124"/>
  <c r="C2125"/>
  <c r="E2014"/>
  <c r="C2015"/>
  <c r="C3931"/>
  <c r="E3930"/>
  <c r="E4327"/>
  <c r="E4350"/>
  <c r="E4323"/>
  <c r="C13"/>
  <c r="E14"/>
  <c r="C407"/>
  <c r="E406"/>
  <c r="C1067"/>
  <c r="E1066"/>
  <c r="E2062"/>
  <c r="C2063"/>
  <c r="E2909"/>
  <c r="C2910"/>
  <c r="C3086"/>
  <c r="E3085"/>
  <c r="E2703"/>
  <c r="C2704"/>
  <c r="C3888"/>
  <c r="E3887"/>
  <c r="C3846"/>
  <c r="E3845"/>
  <c r="E4053"/>
  <c r="C4054"/>
  <c r="E4333"/>
  <c r="C1367"/>
  <c r="E1366"/>
  <c r="C2550"/>
  <c r="E2549"/>
  <c r="C196"/>
  <c r="E195"/>
  <c r="C2070"/>
  <c r="E2069"/>
  <c r="C1799"/>
  <c r="E891"/>
  <c r="C892"/>
  <c r="E1780"/>
  <c r="C1781"/>
  <c r="E2450"/>
  <c r="C2451"/>
  <c r="E2917"/>
  <c r="C2918"/>
  <c r="C3174"/>
  <c r="E3173"/>
  <c r="C3104"/>
  <c r="E3103"/>
  <c r="C3897"/>
  <c r="E3896"/>
  <c r="E3939"/>
  <c r="C3940"/>
  <c r="C355"/>
  <c r="E354"/>
  <c r="E176"/>
  <c r="C177"/>
  <c r="C2118"/>
  <c r="E2117"/>
  <c r="E1755"/>
  <c r="C1756"/>
  <c r="E2411"/>
  <c r="C2412"/>
  <c r="E2412"/>
  <c r="E2487"/>
  <c r="C2488"/>
  <c r="E2488"/>
  <c r="E1977"/>
  <c r="C1976"/>
  <c r="C3867"/>
  <c r="E3866"/>
  <c r="C3988"/>
  <c r="E3987"/>
  <c r="C4226"/>
  <c r="E4225"/>
  <c r="C4392"/>
  <c r="E4391"/>
  <c r="E1581"/>
  <c r="C1582"/>
  <c r="C2542"/>
  <c r="E2541"/>
  <c r="E2416"/>
  <c r="C2417"/>
  <c r="E2690"/>
  <c r="C2691"/>
  <c r="C3977"/>
  <c r="E3976"/>
  <c r="E4266"/>
  <c r="C4267"/>
  <c r="C4048"/>
  <c r="E4047"/>
  <c r="E834"/>
  <c r="C835"/>
  <c r="C48"/>
  <c r="E47"/>
  <c r="E113"/>
  <c r="C114"/>
  <c r="C2102"/>
  <c r="E2101"/>
  <c r="E2578"/>
  <c r="C2579"/>
  <c r="E2579"/>
  <c r="E2482"/>
  <c r="C2483"/>
  <c r="E2483"/>
  <c r="E1722"/>
  <c r="C1723"/>
  <c r="E2431"/>
  <c r="C2432"/>
  <c r="E2712"/>
  <c r="C2713"/>
  <c r="C3195"/>
  <c r="E3195"/>
  <c r="E3194"/>
  <c r="E3748"/>
  <c r="C3749"/>
  <c r="C3836"/>
  <c r="E3835"/>
  <c r="E4373"/>
  <c r="E3749"/>
  <c r="C3196"/>
  <c r="E2102"/>
  <c r="C2103"/>
  <c r="C49"/>
  <c r="E48"/>
  <c r="C4268"/>
  <c r="E4267"/>
  <c r="E2691"/>
  <c r="C2692"/>
  <c r="C4393"/>
  <c r="E4392"/>
  <c r="C3868"/>
  <c r="E3867"/>
  <c r="E2118"/>
  <c r="C2119"/>
  <c r="E355"/>
  <c r="C356"/>
  <c r="C3105"/>
  <c r="E3104"/>
  <c r="C4055"/>
  <c r="E4054"/>
  <c r="E3888"/>
  <c r="C3889"/>
  <c r="C3087"/>
  <c r="E3086"/>
  <c r="C12"/>
  <c r="E13"/>
  <c r="C1133"/>
  <c r="E1132"/>
  <c r="E4101"/>
  <c r="C4102"/>
  <c r="C3918"/>
  <c r="E3917"/>
  <c r="E4303"/>
  <c r="C4304"/>
  <c r="E1664"/>
  <c r="C1665"/>
  <c r="E1002"/>
  <c r="C1003"/>
  <c r="C4315"/>
  <c r="E4314"/>
  <c r="C3136"/>
  <c r="E3135"/>
  <c r="C3878"/>
  <c r="E3877"/>
  <c r="E2166"/>
  <c r="C2167"/>
  <c r="E4026"/>
  <c r="C4027"/>
  <c r="C1176"/>
  <c r="E1175"/>
  <c r="C4244"/>
  <c r="E4243"/>
  <c r="C4196"/>
  <c r="E4195"/>
  <c r="E543"/>
  <c r="C544"/>
  <c r="C2174"/>
  <c r="E2173"/>
  <c r="E3836"/>
  <c r="C3837"/>
  <c r="E2432"/>
  <c r="C2433"/>
  <c r="E835"/>
  <c r="C836"/>
  <c r="E4048"/>
  <c r="C2919"/>
  <c r="E2918"/>
  <c r="E1781"/>
  <c r="C1782"/>
  <c r="E1799"/>
  <c r="C1800"/>
  <c r="C2551"/>
  <c r="E2550"/>
  <c r="C1368"/>
  <c r="E1367"/>
  <c r="C2064"/>
  <c r="E2063"/>
  <c r="C3932"/>
  <c r="E3931"/>
  <c r="C2126"/>
  <c r="E2125"/>
  <c r="E4095"/>
  <c r="C4096"/>
  <c r="E2532"/>
  <c r="C2533"/>
  <c r="C2730"/>
  <c r="E2729"/>
  <c r="E4278"/>
  <c r="C4279"/>
  <c r="E3798"/>
  <c r="C3799"/>
  <c r="C1105"/>
  <c r="E1104"/>
  <c r="C793"/>
  <c r="E792"/>
  <c r="C3221"/>
  <c r="E3220"/>
  <c r="E1698"/>
  <c r="C1699"/>
  <c r="E4359"/>
  <c r="C4122"/>
  <c r="E4121"/>
  <c r="C4007"/>
  <c r="E4006"/>
  <c r="E4000"/>
  <c r="C4001"/>
  <c r="C2110"/>
  <c r="E2109"/>
  <c r="E4220"/>
  <c r="E4340"/>
  <c r="C3126"/>
  <c r="E3125"/>
  <c r="C3166"/>
  <c r="E3165"/>
  <c r="C710"/>
  <c r="E709"/>
  <c r="E4237"/>
  <c r="C4238"/>
  <c r="E3786"/>
  <c r="C3787"/>
  <c r="E3758"/>
  <c r="C3759"/>
  <c r="C3958"/>
  <c r="E3957"/>
  <c r="C3965"/>
  <c r="E3964"/>
  <c r="E2417"/>
  <c r="C2418"/>
  <c r="E1582"/>
  <c r="C1583"/>
  <c r="E4226"/>
  <c r="C4227"/>
  <c r="E3988"/>
  <c r="C3989"/>
  <c r="E1978"/>
  <c r="C1977"/>
  <c r="E3940"/>
  <c r="C3898"/>
  <c r="E3897"/>
  <c r="E3174"/>
  <c r="C3175"/>
  <c r="E2070"/>
  <c r="C2071"/>
  <c r="E196"/>
  <c r="C197"/>
  <c r="C1068"/>
  <c r="E1067"/>
  <c r="E407"/>
  <c r="C408"/>
  <c r="C1311"/>
  <c r="E1310"/>
  <c r="E3185"/>
  <c r="C3186"/>
  <c r="C1080"/>
  <c r="E1079"/>
  <c r="E4254"/>
  <c r="C4255"/>
  <c r="E2515"/>
  <c r="C2516"/>
  <c r="E1021"/>
  <c r="C1022"/>
  <c r="E2504"/>
  <c r="C2505"/>
  <c r="E2464"/>
  <c r="C2465"/>
  <c r="E3814"/>
  <c r="C3815"/>
  <c r="E2086"/>
  <c r="C2087"/>
  <c r="C3859"/>
  <c r="E3858"/>
  <c r="C1833"/>
  <c r="E1832"/>
  <c r="C4293"/>
  <c r="E4292"/>
  <c r="E3926"/>
  <c r="E3704"/>
  <c r="C3705"/>
  <c r="C2144"/>
  <c r="E2143"/>
  <c r="C4014"/>
  <c r="E4013"/>
  <c r="C2096"/>
  <c r="E2095"/>
  <c r="C25"/>
  <c r="E24"/>
  <c r="C2208"/>
  <c r="E2207"/>
  <c r="C308"/>
  <c r="E307"/>
  <c r="C1291"/>
  <c r="E1290"/>
  <c r="E2713"/>
  <c r="C2714"/>
  <c r="E1723"/>
  <c r="C1724"/>
  <c r="C115"/>
  <c r="E114"/>
  <c r="C3978"/>
  <c r="E3977"/>
  <c r="C2543"/>
  <c r="E2542"/>
  <c r="E1756"/>
  <c r="C1757"/>
  <c r="C178"/>
  <c r="E177"/>
  <c r="E2451"/>
  <c r="C2452"/>
  <c r="E892"/>
  <c r="C893"/>
  <c r="E3846"/>
  <c r="C3847"/>
  <c r="E2704"/>
  <c r="C2705"/>
  <c r="C2911"/>
  <c r="E2910"/>
  <c r="C2016"/>
  <c r="E2015"/>
  <c r="C1273"/>
  <c r="E1273"/>
  <c r="E1272"/>
  <c r="E4346"/>
  <c r="E3713"/>
  <c r="C3714"/>
  <c r="E1441"/>
  <c r="C1442"/>
  <c r="C1443"/>
  <c r="E4034"/>
  <c r="C4035"/>
  <c r="E379"/>
  <c r="C380"/>
  <c r="C2379"/>
  <c r="E2378"/>
  <c r="E4152"/>
  <c r="C4153"/>
  <c r="C4154"/>
  <c r="E1627"/>
  <c r="C1628"/>
  <c r="C4020"/>
  <c r="E4019"/>
  <c r="C3805"/>
  <c r="E3804"/>
  <c r="E2522"/>
  <c r="C2523"/>
  <c r="E859"/>
  <c r="C860"/>
  <c r="E860"/>
  <c r="C632"/>
  <c r="E631"/>
  <c r="C2898"/>
  <c r="E2897"/>
  <c r="C2881"/>
  <c r="E2880"/>
  <c r="E3774"/>
  <c r="C3775"/>
  <c r="E3775"/>
  <c r="C2848"/>
  <c r="E2847"/>
  <c r="C1900"/>
  <c r="E1900"/>
  <c r="E1899"/>
  <c r="E4063"/>
  <c r="C4064"/>
  <c r="C3946"/>
  <c r="E3945"/>
  <c r="C2824"/>
  <c r="E2823"/>
  <c r="E456"/>
  <c r="C457"/>
  <c r="C523"/>
  <c r="C524"/>
  <c r="E522"/>
  <c r="C458"/>
  <c r="E457"/>
  <c r="C2882"/>
  <c r="E2881"/>
  <c r="C861"/>
  <c r="E4153"/>
  <c r="C2380"/>
  <c r="E2379"/>
  <c r="C4036"/>
  <c r="E4035"/>
  <c r="E1442"/>
  <c r="C1274"/>
  <c r="C2912"/>
  <c r="E2912"/>
  <c r="E2911"/>
  <c r="C3848"/>
  <c r="E3847"/>
  <c r="E893"/>
  <c r="C894"/>
  <c r="E1757"/>
  <c r="C1758"/>
  <c r="E115"/>
  <c r="C116"/>
  <c r="E308"/>
  <c r="C309"/>
  <c r="C26"/>
  <c r="E25"/>
  <c r="E4293"/>
  <c r="C4294"/>
  <c r="C2088"/>
  <c r="E2087"/>
  <c r="C3816"/>
  <c r="E3815"/>
  <c r="C2072"/>
  <c r="E2071"/>
  <c r="E2418"/>
  <c r="C2419"/>
  <c r="E3958"/>
  <c r="C3959"/>
  <c r="E4238"/>
  <c r="E710"/>
  <c r="C711"/>
  <c r="C3167"/>
  <c r="E3166"/>
  <c r="E2110"/>
  <c r="C2111"/>
  <c r="C4123"/>
  <c r="E4122"/>
  <c r="E1699"/>
  <c r="C1700"/>
  <c r="C2534"/>
  <c r="E2533"/>
  <c r="E1782"/>
  <c r="C1783"/>
  <c r="E2433"/>
  <c r="C2434"/>
  <c r="C1177"/>
  <c r="E1176"/>
  <c r="C4028"/>
  <c r="E4027"/>
  <c r="C2168"/>
  <c r="E2168"/>
  <c r="E2167"/>
  <c r="E3878"/>
  <c r="C3879"/>
  <c r="C4316"/>
  <c r="E4315"/>
  <c r="E1665"/>
  <c r="C1666"/>
  <c r="C357"/>
  <c r="E356"/>
  <c r="E2692"/>
  <c r="C2693"/>
  <c r="E523"/>
  <c r="C2825"/>
  <c r="E2824"/>
  <c r="C4065"/>
  <c r="E4064"/>
  <c r="C1901"/>
  <c r="C3776"/>
  <c r="C633"/>
  <c r="E632"/>
  <c r="C2544"/>
  <c r="E2543"/>
  <c r="E2714"/>
  <c r="C2715"/>
  <c r="C3706"/>
  <c r="E3705"/>
  <c r="C1834"/>
  <c r="E1833"/>
  <c r="C3860"/>
  <c r="E3859"/>
  <c r="E2465"/>
  <c r="C2466"/>
  <c r="E2516"/>
  <c r="C2517"/>
  <c r="E2517"/>
  <c r="E1979"/>
  <c r="C1978"/>
  <c r="C4228"/>
  <c r="E4227"/>
  <c r="E3759"/>
  <c r="C3760"/>
  <c r="C3222"/>
  <c r="E3221"/>
  <c r="C794"/>
  <c r="E793"/>
  <c r="C1106"/>
  <c r="E1105"/>
  <c r="C4280"/>
  <c r="E4279"/>
  <c r="C2731"/>
  <c r="E2730"/>
  <c r="C1369"/>
  <c r="E1368"/>
  <c r="E2919"/>
  <c r="C2920"/>
  <c r="C3838"/>
  <c r="E3837"/>
  <c r="E544"/>
  <c r="C545"/>
  <c r="E4102"/>
  <c r="C4103"/>
  <c r="C1134"/>
  <c r="E1133"/>
  <c r="C11"/>
  <c r="E11"/>
  <c r="E12"/>
  <c r="E3889"/>
  <c r="C3106"/>
  <c r="E3105"/>
  <c r="C4269"/>
  <c r="E4268"/>
  <c r="C2104"/>
  <c r="E2104"/>
  <c r="E2103"/>
  <c r="C3947"/>
  <c r="E3946"/>
  <c r="E2898"/>
  <c r="C2899"/>
  <c r="E2899"/>
  <c r="C2524"/>
  <c r="E2523"/>
  <c r="C3806"/>
  <c r="E3805"/>
  <c r="E1628"/>
  <c r="C1629"/>
  <c r="C3715"/>
  <c r="E3714"/>
  <c r="E2016"/>
  <c r="C2017"/>
  <c r="E2452"/>
  <c r="C2453"/>
  <c r="E3978"/>
  <c r="C3979"/>
  <c r="C1292"/>
  <c r="E1291"/>
  <c r="E2208"/>
  <c r="C2209"/>
  <c r="E2096"/>
  <c r="C2097"/>
  <c r="E2097"/>
  <c r="C3187"/>
  <c r="E3186"/>
  <c r="C409"/>
  <c r="E408"/>
  <c r="C198"/>
  <c r="E197"/>
  <c r="C3176"/>
  <c r="E3175"/>
  <c r="C3899"/>
  <c r="E3898"/>
  <c r="E1583"/>
  <c r="C1584"/>
  <c r="C3788"/>
  <c r="E3787"/>
  <c r="C3127"/>
  <c r="E3126"/>
  <c r="E4001"/>
  <c r="C4008"/>
  <c r="E4007"/>
  <c r="E4096"/>
  <c r="E2126"/>
  <c r="C2127"/>
  <c r="E1800"/>
  <c r="C1801"/>
  <c r="E836"/>
  <c r="C837"/>
  <c r="E2174"/>
  <c r="C2175"/>
  <c r="C4197"/>
  <c r="E4196"/>
  <c r="E4244"/>
  <c r="C4245"/>
  <c r="C3137"/>
  <c r="E3137"/>
  <c r="E3136"/>
  <c r="E1003"/>
  <c r="C1004"/>
  <c r="C4305"/>
  <c r="E4304"/>
  <c r="C4056"/>
  <c r="E4055"/>
  <c r="C2120"/>
  <c r="E2120"/>
  <c r="E2119"/>
  <c r="C3869"/>
  <c r="E3869"/>
  <c r="E3868"/>
  <c r="C50"/>
  <c r="E49"/>
  <c r="C2849"/>
  <c r="C2850"/>
  <c r="C2851"/>
  <c r="E2848"/>
  <c r="E4020"/>
  <c r="C4021"/>
  <c r="C381"/>
  <c r="E380"/>
  <c r="E2705"/>
  <c r="C2706"/>
  <c r="E2706"/>
  <c r="C179"/>
  <c r="E178"/>
  <c r="E1724"/>
  <c r="C1725"/>
  <c r="E4014"/>
  <c r="E2144"/>
  <c r="C2145"/>
  <c r="E2505"/>
  <c r="C2506"/>
  <c r="E1022"/>
  <c r="C1023"/>
  <c r="C4256"/>
  <c r="E4255"/>
  <c r="C1081"/>
  <c r="E1080"/>
  <c r="E1311"/>
  <c r="C1312"/>
  <c r="E1068"/>
  <c r="C1069"/>
  <c r="C3990"/>
  <c r="E3989"/>
  <c r="C3966"/>
  <c r="E3965"/>
  <c r="E3799"/>
  <c r="E3932"/>
  <c r="C3933"/>
  <c r="E3933"/>
  <c r="E2064"/>
  <c r="C2065"/>
  <c r="E2065"/>
  <c r="E2551"/>
  <c r="C2552"/>
  <c r="C2553"/>
  <c r="E3918"/>
  <c r="C3919"/>
  <c r="C3088"/>
  <c r="E3087"/>
  <c r="C4394"/>
  <c r="E4393"/>
  <c r="C3197"/>
  <c r="E3196"/>
  <c r="C3920"/>
  <c r="E3919"/>
  <c r="C3991"/>
  <c r="E3990"/>
  <c r="C1082"/>
  <c r="E1081"/>
  <c r="E1023"/>
  <c r="C1024"/>
  <c r="C2707"/>
  <c r="E2707"/>
  <c r="C3870"/>
  <c r="C3138"/>
  <c r="E1629"/>
  <c r="C1630"/>
  <c r="E3806"/>
  <c r="C3107"/>
  <c r="E3106"/>
  <c r="C1370"/>
  <c r="E1369"/>
  <c r="C2732"/>
  <c r="E2731"/>
  <c r="E2715"/>
  <c r="C2716"/>
  <c r="C4066"/>
  <c r="E4065"/>
  <c r="E357"/>
  <c r="C358"/>
  <c r="E2434"/>
  <c r="C2435"/>
  <c r="C2112"/>
  <c r="E2111"/>
  <c r="E711"/>
  <c r="C712"/>
  <c r="E2072"/>
  <c r="C2073"/>
  <c r="E4294"/>
  <c r="C4295"/>
  <c r="C27"/>
  <c r="E26"/>
  <c r="C4037"/>
  <c r="E4036"/>
  <c r="E4394"/>
  <c r="C4395"/>
  <c r="C4257"/>
  <c r="E4256"/>
  <c r="E381"/>
  <c r="C382"/>
  <c r="E2849"/>
  <c r="E50"/>
  <c r="C51"/>
  <c r="C4306"/>
  <c r="E4305"/>
  <c r="C2176"/>
  <c r="E2175"/>
  <c r="E1801"/>
  <c r="C1802"/>
  <c r="E4008"/>
  <c r="C3128"/>
  <c r="E3127"/>
  <c r="C3789"/>
  <c r="E3788"/>
  <c r="C3177"/>
  <c r="E3176"/>
  <c r="E409"/>
  <c r="C410"/>
  <c r="C3980"/>
  <c r="E3979"/>
  <c r="E2453"/>
  <c r="C2454"/>
  <c r="E4269"/>
  <c r="C4270"/>
  <c r="C4104"/>
  <c r="E4103"/>
  <c r="C4281"/>
  <c r="E4280"/>
  <c r="E794"/>
  <c r="C795"/>
  <c r="C4229"/>
  <c r="E4228"/>
  <c r="E2466"/>
  <c r="C2467"/>
  <c r="E2544"/>
  <c r="C2545"/>
  <c r="E2545"/>
  <c r="C3777"/>
  <c r="E3776"/>
  <c r="C2826"/>
  <c r="E2825"/>
  <c r="C1178"/>
  <c r="E1177"/>
  <c r="C4124"/>
  <c r="E4123"/>
  <c r="C3168"/>
  <c r="E3167"/>
  <c r="E3959"/>
  <c r="C3817"/>
  <c r="E3816"/>
  <c r="E116"/>
  <c r="C117"/>
  <c r="E894"/>
  <c r="C895"/>
  <c r="C1275"/>
  <c r="E1274"/>
  <c r="E458"/>
  <c r="C459"/>
  <c r="C3089"/>
  <c r="E3088"/>
  <c r="E2552"/>
  <c r="C3934"/>
  <c r="E2506"/>
  <c r="C2507"/>
  <c r="C2146"/>
  <c r="E2145"/>
  <c r="E1725"/>
  <c r="C1726"/>
  <c r="C2210"/>
  <c r="E2210"/>
  <c r="E2209"/>
  <c r="C2525"/>
  <c r="E2524"/>
  <c r="C1135"/>
  <c r="E1134"/>
  <c r="C546"/>
  <c r="E545"/>
  <c r="C3839"/>
  <c r="E3838"/>
  <c r="C3761"/>
  <c r="E3760"/>
  <c r="E1980"/>
  <c r="C1979"/>
  <c r="C1835"/>
  <c r="C1836"/>
  <c r="E1834"/>
  <c r="C1902"/>
  <c r="E1901"/>
  <c r="C3880"/>
  <c r="E3879"/>
  <c r="E1783"/>
  <c r="C1784"/>
  <c r="E1700"/>
  <c r="C1701"/>
  <c r="C3849"/>
  <c r="E3848"/>
  <c r="E2380"/>
  <c r="C2381"/>
  <c r="E861"/>
  <c r="C862"/>
  <c r="E3197"/>
  <c r="C3198"/>
  <c r="C3967"/>
  <c r="E3966"/>
  <c r="C1070"/>
  <c r="E1070"/>
  <c r="E1069"/>
  <c r="C1313"/>
  <c r="C1314"/>
  <c r="E1312"/>
  <c r="E179"/>
  <c r="C180"/>
  <c r="E4021"/>
  <c r="E4056"/>
  <c r="C4057"/>
  <c r="E1004"/>
  <c r="C1005"/>
  <c r="E1005"/>
  <c r="E4245"/>
  <c r="C4246"/>
  <c r="E4197"/>
  <c r="C4198"/>
  <c r="E837"/>
  <c r="C838"/>
  <c r="C839"/>
  <c r="C2128"/>
  <c r="E2128"/>
  <c r="E2127"/>
  <c r="E1584"/>
  <c r="C1585"/>
  <c r="C1586"/>
  <c r="E3899"/>
  <c r="C3900"/>
  <c r="E198"/>
  <c r="C199"/>
  <c r="E3187"/>
  <c r="C3188"/>
  <c r="C1293"/>
  <c r="E1292"/>
  <c r="C2018"/>
  <c r="E2018"/>
  <c r="E2017"/>
  <c r="E3715"/>
  <c r="C3716"/>
  <c r="E3947"/>
  <c r="C3948"/>
  <c r="C2921"/>
  <c r="E2920"/>
  <c r="E1106"/>
  <c r="C1107"/>
  <c r="C3223"/>
  <c r="E3223"/>
  <c r="E3222"/>
  <c r="E3860"/>
  <c r="C3707"/>
  <c r="E3706"/>
  <c r="C634"/>
  <c r="E633"/>
  <c r="E2693"/>
  <c r="C2694"/>
  <c r="C2695"/>
  <c r="E1666"/>
  <c r="C1667"/>
  <c r="E1667"/>
  <c r="E4316"/>
  <c r="C4317"/>
  <c r="C4029"/>
  <c r="E4028"/>
  <c r="C2535"/>
  <c r="E2534"/>
  <c r="E2419"/>
  <c r="C2420"/>
  <c r="E2088"/>
  <c r="C2089"/>
  <c r="E2089"/>
  <c r="C310"/>
  <c r="E309"/>
  <c r="E1758"/>
  <c r="C1759"/>
  <c r="C1760"/>
  <c r="C2883"/>
  <c r="E2883"/>
  <c r="E2882"/>
  <c r="E2420"/>
  <c r="C2421"/>
  <c r="E4029"/>
  <c r="C1668"/>
  <c r="E3707"/>
  <c r="E2921"/>
  <c r="C2922"/>
  <c r="C3949"/>
  <c r="E3948"/>
  <c r="C3901"/>
  <c r="E3900"/>
  <c r="E838"/>
  <c r="E4057"/>
  <c r="C4058"/>
  <c r="E1313"/>
  <c r="E862"/>
  <c r="C863"/>
  <c r="C1276"/>
  <c r="E1275"/>
  <c r="C4230"/>
  <c r="E4229"/>
  <c r="C4105"/>
  <c r="E4104"/>
  <c r="E3789"/>
  <c r="E2176"/>
  <c r="C2177"/>
  <c r="E4306"/>
  <c r="C4307"/>
  <c r="C4296"/>
  <c r="E4295"/>
  <c r="E2112"/>
  <c r="C2113"/>
  <c r="E2113"/>
  <c r="E2716"/>
  <c r="C2717"/>
  <c r="C1371"/>
  <c r="E1370"/>
  <c r="C3108"/>
  <c r="E3108"/>
  <c r="E3107"/>
  <c r="C3139"/>
  <c r="E3139"/>
  <c r="E3138"/>
  <c r="C2884"/>
  <c r="C3189"/>
  <c r="E3189"/>
  <c r="E3188"/>
  <c r="C2129"/>
  <c r="C1903"/>
  <c r="E1902"/>
  <c r="E1835"/>
  <c r="C3840"/>
  <c r="C3841"/>
  <c r="E3839"/>
  <c r="C1136"/>
  <c r="E1135"/>
  <c r="C2211"/>
  <c r="C2212"/>
  <c r="E117"/>
  <c r="C118"/>
  <c r="C3818"/>
  <c r="E3817"/>
  <c r="C3169"/>
  <c r="E3169"/>
  <c r="E3168"/>
  <c r="C2827"/>
  <c r="E2826"/>
  <c r="E2454"/>
  <c r="C2455"/>
  <c r="C3981"/>
  <c r="E3981"/>
  <c r="E3980"/>
  <c r="E27"/>
  <c r="C28"/>
  <c r="C2074"/>
  <c r="E2073"/>
  <c r="E2435"/>
  <c r="C2436"/>
  <c r="E1630"/>
  <c r="C1631"/>
  <c r="E1759"/>
  <c r="C2090"/>
  <c r="E2090"/>
  <c r="E2694"/>
  <c r="E3716"/>
  <c r="C2019"/>
  <c r="E1293"/>
  <c r="C1294"/>
  <c r="E1585"/>
  <c r="C4199"/>
  <c r="E4198"/>
  <c r="C1006"/>
  <c r="C1071"/>
  <c r="C3199"/>
  <c r="E3198"/>
  <c r="C2382"/>
  <c r="E2381"/>
  <c r="C3850"/>
  <c r="E3849"/>
  <c r="E1981"/>
  <c r="C1980"/>
  <c r="C3762"/>
  <c r="E3761"/>
  <c r="E1726"/>
  <c r="C1727"/>
  <c r="E2507"/>
  <c r="C2508"/>
  <c r="C3935"/>
  <c r="E3934"/>
  <c r="C3090"/>
  <c r="E3089"/>
  <c r="E4124"/>
  <c r="C4125"/>
  <c r="C3778"/>
  <c r="E3777"/>
  <c r="E795"/>
  <c r="C796"/>
  <c r="E4270"/>
  <c r="C4271"/>
  <c r="C411"/>
  <c r="E410"/>
  <c r="C3129"/>
  <c r="E3129"/>
  <c r="E3128"/>
  <c r="C52"/>
  <c r="C53"/>
  <c r="E51"/>
  <c r="C4258"/>
  <c r="E4257"/>
  <c r="C4067"/>
  <c r="E4066"/>
  <c r="C2733"/>
  <c r="E2732"/>
  <c r="C3871"/>
  <c r="E3870"/>
  <c r="E1024"/>
  <c r="C1025"/>
  <c r="C1026"/>
  <c r="C3992"/>
  <c r="E3991"/>
  <c r="E310"/>
  <c r="C311"/>
  <c r="E311"/>
  <c r="C2536"/>
  <c r="E2535"/>
  <c r="E4317"/>
  <c r="E634"/>
  <c r="C635"/>
  <c r="C1108"/>
  <c r="E1107"/>
  <c r="C200"/>
  <c r="E199"/>
  <c r="E4246"/>
  <c r="C181"/>
  <c r="E180"/>
  <c r="E3967"/>
  <c r="C3968"/>
  <c r="E1701"/>
  <c r="C1702"/>
  <c r="E1702"/>
  <c r="E1784"/>
  <c r="C1785"/>
  <c r="C3881"/>
  <c r="E3880"/>
  <c r="C547"/>
  <c r="E546"/>
  <c r="E2525"/>
  <c r="C2526"/>
  <c r="E2146"/>
  <c r="C2147"/>
  <c r="C460"/>
  <c r="E459"/>
  <c r="E895"/>
  <c r="C896"/>
  <c r="E1178"/>
  <c r="C1179"/>
  <c r="E2467"/>
  <c r="C2468"/>
  <c r="C4282"/>
  <c r="E4281"/>
  <c r="C3178"/>
  <c r="E3177"/>
  <c r="E1802"/>
  <c r="C1803"/>
  <c r="E1803"/>
  <c r="E2850"/>
  <c r="C383"/>
  <c r="E382"/>
  <c r="C4396"/>
  <c r="E4395"/>
  <c r="C4038"/>
  <c r="E4038"/>
  <c r="E4037"/>
  <c r="E712"/>
  <c r="C713"/>
  <c r="C359"/>
  <c r="E358"/>
  <c r="E1082"/>
  <c r="C1083"/>
  <c r="E1083"/>
  <c r="C3921"/>
  <c r="E3920"/>
  <c r="C1084"/>
  <c r="E713"/>
  <c r="C714"/>
  <c r="C461"/>
  <c r="E460"/>
  <c r="C548"/>
  <c r="E547"/>
  <c r="C1703"/>
  <c r="E1025"/>
  <c r="E2733"/>
  <c r="C2734"/>
  <c r="E52"/>
  <c r="E3935"/>
  <c r="E1631"/>
  <c r="C1632"/>
  <c r="C119"/>
  <c r="E118"/>
  <c r="E2211"/>
  <c r="E3840"/>
  <c r="C1904"/>
  <c r="E1903"/>
  <c r="C3190"/>
  <c r="E3190"/>
  <c r="C2885"/>
  <c r="E2884"/>
  <c r="C1372"/>
  <c r="E1371"/>
  <c r="C2178"/>
  <c r="E2177"/>
  <c r="E863"/>
  <c r="C864"/>
  <c r="E4058"/>
  <c r="E3921"/>
  <c r="E359"/>
  <c r="C360"/>
  <c r="C4397"/>
  <c r="E4396"/>
  <c r="C2852"/>
  <c r="E2851"/>
  <c r="E3178"/>
  <c r="C3179"/>
  <c r="C4283"/>
  <c r="E4282"/>
  <c r="C1180"/>
  <c r="E1179"/>
  <c r="C1109"/>
  <c r="E1108"/>
  <c r="E2536"/>
  <c r="C2537"/>
  <c r="E2537"/>
  <c r="E3992"/>
  <c r="C3993"/>
  <c r="C3872"/>
  <c r="E3871"/>
  <c r="E4271"/>
  <c r="E1727"/>
  <c r="C1728"/>
  <c r="E3850"/>
  <c r="C3851"/>
  <c r="E3199"/>
  <c r="C3200"/>
  <c r="E1586"/>
  <c r="C1587"/>
  <c r="C2020"/>
  <c r="E2019"/>
  <c r="E3818"/>
  <c r="C3819"/>
  <c r="C4106"/>
  <c r="E4105"/>
  <c r="C1277"/>
  <c r="E1276"/>
  <c r="C1315"/>
  <c r="E1314"/>
  <c r="E839"/>
  <c r="C840"/>
  <c r="C3902"/>
  <c r="E3901"/>
  <c r="C2923"/>
  <c r="E2922"/>
  <c r="E1668"/>
  <c r="C1669"/>
  <c r="E2421"/>
  <c r="C2422"/>
  <c r="E1785"/>
  <c r="C1786"/>
  <c r="C3969"/>
  <c r="E3968"/>
  <c r="C182"/>
  <c r="E181"/>
  <c r="C636"/>
  <c r="E635"/>
  <c r="E411"/>
  <c r="C412"/>
  <c r="C797"/>
  <c r="E796"/>
  <c r="E3778"/>
  <c r="C3779"/>
  <c r="E3762"/>
  <c r="C3763"/>
  <c r="E1982"/>
  <c r="C1981"/>
  <c r="E1006"/>
  <c r="C1007"/>
  <c r="C4200"/>
  <c r="E4199"/>
  <c r="E2436"/>
  <c r="C2437"/>
  <c r="C29"/>
  <c r="E28"/>
  <c r="C2828"/>
  <c r="E2827"/>
  <c r="C1837"/>
  <c r="E1836"/>
  <c r="C4231"/>
  <c r="E4230"/>
  <c r="E383"/>
  <c r="C384"/>
  <c r="E2468"/>
  <c r="C2469"/>
  <c r="E896"/>
  <c r="C897"/>
  <c r="C2148"/>
  <c r="E2147"/>
  <c r="E2526"/>
  <c r="C2527"/>
  <c r="E2527"/>
  <c r="C3882"/>
  <c r="E3881"/>
  <c r="E200"/>
  <c r="C201"/>
  <c r="E4067"/>
  <c r="C4068"/>
  <c r="C4259"/>
  <c r="E4258"/>
  <c r="E4125"/>
  <c r="C4126"/>
  <c r="C3091"/>
  <c r="E3091"/>
  <c r="E3090"/>
  <c r="E2508"/>
  <c r="C2509"/>
  <c r="C2383"/>
  <c r="E2382"/>
  <c r="C1072"/>
  <c r="E1071"/>
  <c r="C1295"/>
  <c r="E1294"/>
  <c r="E2695"/>
  <c r="C2696"/>
  <c r="E1760"/>
  <c r="C1761"/>
  <c r="C1762"/>
  <c r="E2074"/>
  <c r="C2075"/>
  <c r="E2455"/>
  <c r="C2456"/>
  <c r="E2456"/>
  <c r="C1137"/>
  <c r="E1136"/>
  <c r="C2130"/>
  <c r="E2129"/>
  <c r="E2717"/>
  <c r="C2718"/>
  <c r="E4296"/>
  <c r="C4308"/>
  <c r="E4307"/>
  <c r="C3950"/>
  <c r="E3949"/>
  <c r="E3950"/>
  <c r="C4309"/>
  <c r="E4308"/>
  <c r="E2718"/>
  <c r="C2719"/>
  <c r="C2457"/>
  <c r="C2076"/>
  <c r="E2075"/>
  <c r="E1761"/>
  <c r="C202"/>
  <c r="E201"/>
  <c r="E3882"/>
  <c r="C3883"/>
  <c r="E2148"/>
  <c r="C2149"/>
  <c r="C2829"/>
  <c r="E2828"/>
  <c r="E1007"/>
  <c r="C1008"/>
  <c r="E1983"/>
  <c r="C1982"/>
  <c r="C3201"/>
  <c r="E3200"/>
  <c r="C1110"/>
  <c r="E1109"/>
  <c r="C1181"/>
  <c r="E1180"/>
  <c r="C3180"/>
  <c r="E3180"/>
  <c r="E3179"/>
  <c r="E864"/>
  <c r="C865"/>
  <c r="C2886"/>
  <c r="E2885"/>
  <c r="C1905"/>
  <c r="E1904"/>
  <c r="C2735"/>
  <c r="E2734"/>
  <c r="E2130"/>
  <c r="C2131"/>
  <c r="C1138"/>
  <c r="E1137"/>
  <c r="E1072"/>
  <c r="C1073"/>
  <c r="C4127"/>
  <c r="E4126"/>
  <c r="C4069"/>
  <c r="E4068"/>
  <c r="E2469"/>
  <c r="C2470"/>
  <c r="C385"/>
  <c r="E384"/>
  <c r="E4231"/>
  <c r="E2437"/>
  <c r="C2438"/>
  <c r="C3764"/>
  <c r="E3763"/>
  <c r="C183"/>
  <c r="E182"/>
  <c r="E1786"/>
  <c r="C1787"/>
  <c r="E1669"/>
  <c r="C1670"/>
  <c r="E4106"/>
  <c r="C4107"/>
  <c r="C3820"/>
  <c r="E3819"/>
  <c r="C3852"/>
  <c r="E3851"/>
  <c r="E1728"/>
  <c r="C1729"/>
  <c r="C3994"/>
  <c r="E3993"/>
  <c r="C2853"/>
  <c r="E2852"/>
  <c r="C361"/>
  <c r="E360"/>
  <c r="E119"/>
  <c r="C120"/>
  <c r="C54"/>
  <c r="E53"/>
  <c r="E714"/>
  <c r="C715"/>
  <c r="E2696"/>
  <c r="C2697"/>
  <c r="E2509"/>
  <c r="C2510"/>
  <c r="E2510"/>
  <c r="C1838"/>
  <c r="E1837"/>
  <c r="C30"/>
  <c r="E30"/>
  <c r="E29"/>
  <c r="C4201"/>
  <c r="E4200"/>
  <c r="C3780"/>
  <c r="E3779"/>
  <c r="C413"/>
  <c r="E412"/>
  <c r="C3970"/>
  <c r="E3969"/>
  <c r="E2923"/>
  <c r="C2924"/>
  <c r="E840"/>
  <c r="C841"/>
  <c r="E1587"/>
  <c r="C1588"/>
  <c r="C4284"/>
  <c r="E4283"/>
  <c r="C4398"/>
  <c r="E4397"/>
  <c r="C1373"/>
  <c r="E1372"/>
  <c r="E3841"/>
  <c r="E1632"/>
  <c r="C1633"/>
  <c r="E1026"/>
  <c r="C1027"/>
  <c r="E1703"/>
  <c r="C1704"/>
  <c r="C1085"/>
  <c r="E1085"/>
  <c r="E1084"/>
  <c r="C1296"/>
  <c r="E1295"/>
  <c r="C2384"/>
  <c r="E2383"/>
  <c r="E4259"/>
  <c r="E897"/>
  <c r="C898"/>
  <c r="C798"/>
  <c r="E797"/>
  <c r="C637"/>
  <c r="E636"/>
  <c r="E2422"/>
  <c r="C2423"/>
  <c r="C3903"/>
  <c r="E3902"/>
  <c r="E1315"/>
  <c r="C1316"/>
  <c r="C1278"/>
  <c r="E1277"/>
  <c r="E2020"/>
  <c r="C2021"/>
  <c r="E3872"/>
  <c r="E2178"/>
  <c r="C2179"/>
  <c r="E2212"/>
  <c r="C2213"/>
  <c r="C549"/>
  <c r="E549"/>
  <c r="E548"/>
  <c r="C462"/>
  <c r="E461"/>
  <c r="C550"/>
  <c r="C31"/>
  <c r="E715"/>
  <c r="C716"/>
  <c r="C1074"/>
  <c r="E1074"/>
  <c r="E1073"/>
  <c r="C2132"/>
  <c r="E2131"/>
  <c r="E2735"/>
  <c r="C2736"/>
  <c r="C1906"/>
  <c r="E1905"/>
  <c r="C1182"/>
  <c r="E1181"/>
  <c r="E3201"/>
  <c r="C3202"/>
  <c r="C2150"/>
  <c r="E2149"/>
  <c r="E4309"/>
  <c r="E798"/>
  <c r="C799"/>
  <c r="E2384"/>
  <c r="C2385"/>
  <c r="C1086"/>
  <c r="C3995"/>
  <c r="E3994"/>
  <c r="C3821"/>
  <c r="E3820"/>
  <c r="E2470"/>
  <c r="C2471"/>
  <c r="C4128"/>
  <c r="E4127"/>
  <c r="E1138"/>
  <c r="C1139"/>
  <c r="E865"/>
  <c r="C866"/>
  <c r="E2457"/>
  <c r="C2458"/>
  <c r="E2458"/>
  <c r="C463"/>
  <c r="E462"/>
  <c r="E2423"/>
  <c r="C2424"/>
  <c r="E898"/>
  <c r="C899"/>
  <c r="E1704"/>
  <c r="C1705"/>
  <c r="E1633"/>
  <c r="C1634"/>
  <c r="E841"/>
  <c r="C842"/>
  <c r="C3971"/>
  <c r="E3970"/>
  <c r="C3781"/>
  <c r="E3780"/>
  <c r="C1839"/>
  <c r="E1838"/>
  <c r="C121"/>
  <c r="E120"/>
  <c r="E361"/>
  <c r="C362"/>
  <c r="E1729"/>
  <c r="C1730"/>
  <c r="E1787"/>
  <c r="C1788"/>
  <c r="E1788"/>
  <c r="E385"/>
  <c r="C386"/>
  <c r="C2887"/>
  <c r="E2886"/>
  <c r="E1110"/>
  <c r="C1111"/>
  <c r="E1008"/>
  <c r="C1009"/>
  <c r="E3883"/>
  <c r="E202"/>
  <c r="C203"/>
  <c r="E2076"/>
  <c r="C2077"/>
  <c r="C2078"/>
  <c r="C1279"/>
  <c r="E1278"/>
  <c r="E1027"/>
  <c r="C1028"/>
  <c r="E1588"/>
  <c r="C1589"/>
  <c r="C1590"/>
  <c r="C2925"/>
  <c r="E2924"/>
  <c r="E413"/>
  <c r="C414"/>
  <c r="C2854"/>
  <c r="E2853"/>
  <c r="C4108"/>
  <c r="E4107"/>
  <c r="E1670"/>
  <c r="C1671"/>
  <c r="C3765"/>
  <c r="E3764"/>
  <c r="C4070"/>
  <c r="E4069"/>
  <c r="C2214"/>
  <c r="E2213"/>
  <c r="C2180"/>
  <c r="E2179"/>
  <c r="C2022"/>
  <c r="E2021"/>
  <c r="C1317"/>
  <c r="E1316"/>
  <c r="E3903"/>
  <c r="C3904"/>
  <c r="C638"/>
  <c r="E637"/>
  <c r="C1297"/>
  <c r="E1296"/>
  <c r="C1374"/>
  <c r="E1374"/>
  <c r="E1373"/>
  <c r="E4398"/>
  <c r="C4399"/>
  <c r="E4284"/>
  <c r="C4285"/>
  <c r="C4286"/>
  <c r="E4286"/>
  <c r="E4201"/>
  <c r="C4202"/>
  <c r="E2697"/>
  <c r="C2698"/>
  <c r="C2699"/>
  <c r="E2699"/>
  <c r="E54"/>
  <c r="C55"/>
  <c r="C3853"/>
  <c r="E3853"/>
  <c r="E3852"/>
  <c r="E183"/>
  <c r="C184"/>
  <c r="C185"/>
  <c r="C186"/>
  <c r="E2438"/>
  <c r="C2439"/>
  <c r="C2440"/>
  <c r="C2441"/>
  <c r="E1984"/>
  <c r="C1983"/>
  <c r="C2830"/>
  <c r="E2830"/>
  <c r="E2829"/>
  <c r="E2719"/>
  <c r="C2720"/>
  <c r="E184"/>
  <c r="E4285"/>
  <c r="C4400"/>
  <c r="E4399"/>
  <c r="E2022"/>
  <c r="C2023"/>
  <c r="E2077"/>
  <c r="E1009"/>
  <c r="C1010"/>
  <c r="E1111"/>
  <c r="C1112"/>
  <c r="C1789"/>
  <c r="C363"/>
  <c r="E362"/>
  <c r="E842"/>
  <c r="C843"/>
  <c r="E1634"/>
  <c r="C1635"/>
  <c r="E899"/>
  <c r="C900"/>
  <c r="E866"/>
  <c r="C867"/>
  <c r="E1086"/>
  <c r="C1087"/>
  <c r="E2150"/>
  <c r="C2151"/>
  <c r="E1182"/>
  <c r="C1183"/>
  <c r="E716"/>
  <c r="C717"/>
  <c r="E2698"/>
  <c r="C1375"/>
  <c r="C3905"/>
  <c r="E3904"/>
  <c r="E2214"/>
  <c r="C2215"/>
  <c r="C4109"/>
  <c r="E4108"/>
  <c r="C415"/>
  <c r="E414"/>
  <c r="E1589"/>
  <c r="E2887"/>
  <c r="C2888"/>
  <c r="C122"/>
  <c r="E121"/>
  <c r="C1840"/>
  <c r="E1839"/>
  <c r="E2471"/>
  <c r="C2472"/>
  <c r="C3822"/>
  <c r="E3821"/>
  <c r="C2386"/>
  <c r="E2385"/>
  <c r="C2737"/>
  <c r="E2736"/>
  <c r="C32"/>
  <c r="E31"/>
  <c r="C2831"/>
  <c r="C2832"/>
  <c r="E2832"/>
  <c r="E2439"/>
  <c r="C1318"/>
  <c r="E1317"/>
  <c r="E1671"/>
  <c r="C1672"/>
  <c r="C2855"/>
  <c r="E2855"/>
  <c r="E2854"/>
  <c r="E2925"/>
  <c r="C2926"/>
  <c r="E1279"/>
  <c r="C1280"/>
  <c r="C204"/>
  <c r="E203"/>
  <c r="C387"/>
  <c r="E386"/>
  <c r="E1730"/>
  <c r="C1731"/>
  <c r="E3781"/>
  <c r="E1705"/>
  <c r="C1706"/>
  <c r="C1707"/>
  <c r="E2424"/>
  <c r="C2425"/>
  <c r="C1140"/>
  <c r="E1139"/>
  <c r="E3995"/>
  <c r="C1907"/>
  <c r="E1906"/>
  <c r="E2132"/>
  <c r="C2133"/>
  <c r="C2134"/>
  <c r="E2720"/>
  <c r="C2721"/>
  <c r="E2721"/>
  <c r="E1985"/>
  <c r="C1984"/>
  <c r="C56"/>
  <c r="E55"/>
  <c r="C4203"/>
  <c r="E4202"/>
  <c r="E1297"/>
  <c r="C1298"/>
  <c r="C639"/>
  <c r="E639"/>
  <c r="E638"/>
  <c r="E2180"/>
  <c r="C2181"/>
  <c r="C4071"/>
  <c r="C4072"/>
  <c r="E4070"/>
  <c r="C3766"/>
  <c r="C3767"/>
  <c r="E3765"/>
  <c r="E1028"/>
  <c r="C1029"/>
  <c r="E1029"/>
  <c r="E3971"/>
  <c r="C3972"/>
  <c r="C464"/>
  <c r="E464"/>
  <c r="E463"/>
  <c r="E4128"/>
  <c r="C4129"/>
  <c r="E4129"/>
  <c r="E799"/>
  <c r="C800"/>
  <c r="C3203"/>
  <c r="C3204"/>
  <c r="E3204"/>
  <c r="E3202"/>
  <c r="C551"/>
  <c r="E550"/>
  <c r="C465"/>
  <c r="E4071"/>
  <c r="C1299"/>
  <c r="E1298"/>
  <c r="C4204"/>
  <c r="E4203"/>
  <c r="C2722"/>
  <c r="C1141"/>
  <c r="E1140"/>
  <c r="E2831"/>
  <c r="C123"/>
  <c r="E122"/>
  <c r="C364"/>
  <c r="E363"/>
  <c r="C552"/>
  <c r="E551"/>
  <c r="E3203"/>
  <c r="C801"/>
  <c r="E800"/>
  <c r="C640"/>
  <c r="E1986"/>
  <c r="C1985"/>
  <c r="E2133"/>
  <c r="E1706"/>
  <c r="E1731"/>
  <c r="C1732"/>
  <c r="C1281"/>
  <c r="E1280"/>
  <c r="E1672"/>
  <c r="C1673"/>
  <c r="C33"/>
  <c r="E32"/>
  <c r="E2472"/>
  <c r="C2473"/>
  <c r="C2889"/>
  <c r="E2888"/>
  <c r="E4109"/>
  <c r="C4110"/>
  <c r="C1376"/>
  <c r="E1375"/>
  <c r="C2152"/>
  <c r="E2151"/>
  <c r="E900"/>
  <c r="C901"/>
  <c r="E843"/>
  <c r="C844"/>
  <c r="E1010"/>
  <c r="C1011"/>
  <c r="E1011"/>
  <c r="C2024"/>
  <c r="E2023"/>
  <c r="C4401"/>
  <c r="E4400"/>
  <c r="C4130"/>
  <c r="C1030"/>
  <c r="E3766"/>
  <c r="C2182"/>
  <c r="E2181"/>
  <c r="C57"/>
  <c r="E56"/>
  <c r="C1908"/>
  <c r="E1907"/>
  <c r="E387"/>
  <c r="C388"/>
  <c r="E204"/>
  <c r="C205"/>
  <c r="E1318"/>
  <c r="C1319"/>
  <c r="E1319"/>
  <c r="E3822"/>
  <c r="C3823"/>
  <c r="C1841"/>
  <c r="E1841"/>
  <c r="E1840"/>
  <c r="E1590"/>
  <c r="C1591"/>
  <c r="E2078"/>
  <c r="C2079"/>
  <c r="E185"/>
  <c r="E3972"/>
  <c r="E2425"/>
  <c r="C2426"/>
  <c r="E2426"/>
  <c r="C2927"/>
  <c r="E2926"/>
  <c r="E2440"/>
  <c r="C2738"/>
  <c r="E2737"/>
  <c r="C2387"/>
  <c r="E2386"/>
  <c r="E415"/>
  <c r="C416"/>
  <c r="C2216"/>
  <c r="E2215"/>
  <c r="C3906"/>
  <c r="E3905"/>
  <c r="E717"/>
  <c r="C718"/>
  <c r="C1184"/>
  <c r="E1183"/>
  <c r="C1088"/>
  <c r="E1087"/>
  <c r="E867"/>
  <c r="C868"/>
  <c r="E868"/>
  <c r="E1635"/>
  <c r="C1636"/>
  <c r="E1789"/>
  <c r="C1790"/>
  <c r="C1791"/>
  <c r="E1112"/>
  <c r="C1113"/>
  <c r="C4287"/>
  <c r="E1790"/>
  <c r="C869"/>
  <c r="E2216"/>
  <c r="C2217"/>
  <c r="E2441"/>
  <c r="C2442"/>
  <c r="C1842"/>
  <c r="C206"/>
  <c r="E205"/>
  <c r="E1030"/>
  <c r="C1031"/>
  <c r="C1012"/>
  <c r="E901"/>
  <c r="C902"/>
  <c r="E2134"/>
  <c r="C2135"/>
  <c r="C3205"/>
  <c r="C124"/>
  <c r="E123"/>
  <c r="C4205"/>
  <c r="E4204"/>
  <c r="C4073"/>
  <c r="E4072"/>
  <c r="E4287"/>
  <c r="C1089"/>
  <c r="E1088"/>
  <c r="C2739"/>
  <c r="E2738"/>
  <c r="E2927"/>
  <c r="C2928"/>
  <c r="C2080"/>
  <c r="E2079"/>
  <c r="E1591"/>
  <c r="C1592"/>
  <c r="C3824"/>
  <c r="E3823"/>
  <c r="E2182"/>
  <c r="C2183"/>
  <c r="C4402"/>
  <c r="E4401"/>
  <c r="E2152"/>
  <c r="C2153"/>
  <c r="E2473"/>
  <c r="C2474"/>
  <c r="E1673"/>
  <c r="C1674"/>
  <c r="E1707"/>
  <c r="C1708"/>
  <c r="E1987"/>
  <c r="C1986"/>
  <c r="C641"/>
  <c r="E640"/>
  <c r="C802"/>
  <c r="E801"/>
  <c r="C553"/>
  <c r="E552"/>
  <c r="C1300"/>
  <c r="E1299"/>
  <c r="C466"/>
  <c r="E465"/>
  <c r="C1114"/>
  <c r="E1113"/>
  <c r="E1636"/>
  <c r="C1637"/>
  <c r="E718"/>
  <c r="C719"/>
  <c r="C3907"/>
  <c r="E3906"/>
  <c r="C187"/>
  <c r="E186"/>
  <c r="C389"/>
  <c r="E388"/>
  <c r="E3767"/>
  <c r="C3768"/>
  <c r="E844"/>
  <c r="C845"/>
  <c r="E4110"/>
  <c r="C4111"/>
  <c r="C2890"/>
  <c r="E2889"/>
  <c r="C34"/>
  <c r="E34"/>
  <c r="E33"/>
  <c r="C1282"/>
  <c r="E1281"/>
  <c r="C365"/>
  <c r="E364"/>
  <c r="C1142"/>
  <c r="E1141"/>
  <c r="C1185"/>
  <c r="E1184"/>
  <c r="C417"/>
  <c r="E416"/>
  <c r="C2388"/>
  <c r="E2387"/>
  <c r="C1909"/>
  <c r="E1908"/>
  <c r="C58"/>
  <c r="C59"/>
  <c r="E57"/>
  <c r="C4131"/>
  <c r="E4130"/>
  <c r="E2024"/>
  <c r="C2025"/>
  <c r="C1377"/>
  <c r="E1376"/>
  <c r="E1732"/>
  <c r="C1733"/>
  <c r="E2722"/>
  <c r="C2723"/>
  <c r="E2723"/>
  <c r="C2724"/>
  <c r="E2724"/>
  <c r="E58"/>
  <c r="C35"/>
  <c r="C2891"/>
  <c r="E2890"/>
  <c r="C3769"/>
  <c r="E3768"/>
  <c r="E389"/>
  <c r="C390"/>
  <c r="E719"/>
  <c r="C720"/>
  <c r="C2184"/>
  <c r="E2183"/>
  <c r="E206"/>
  <c r="C207"/>
  <c r="E2388"/>
  <c r="C2389"/>
  <c r="E2389"/>
  <c r="C1186"/>
  <c r="E1185"/>
  <c r="E3907"/>
  <c r="C3908"/>
  <c r="C1301"/>
  <c r="E1300"/>
  <c r="C554"/>
  <c r="E553"/>
  <c r="C642"/>
  <c r="E641"/>
  <c r="E1708"/>
  <c r="C1709"/>
  <c r="E2474"/>
  <c r="C2475"/>
  <c r="E1592"/>
  <c r="C1593"/>
  <c r="C2929"/>
  <c r="E2928"/>
  <c r="E1012"/>
  <c r="C1013"/>
  <c r="E869"/>
  <c r="C870"/>
  <c r="E1733"/>
  <c r="C1734"/>
  <c r="C2026"/>
  <c r="E2025"/>
  <c r="C4132"/>
  <c r="E4131"/>
  <c r="C1910"/>
  <c r="E1909"/>
  <c r="E1142"/>
  <c r="C1143"/>
  <c r="C366"/>
  <c r="E365"/>
  <c r="C1283"/>
  <c r="E1282"/>
  <c r="E845"/>
  <c r="C846"/>
  <c r="E187"/>
  <c r="C188"/>
  <c r="E1637"/>
  <c r="C1638"/>
  <c r="E1988"/>
  <c r="C1987"/>
  <c r="E4402"/>
  <c r="C4403"/>
  <c r="C3825"/>
  <c r="E3824"/>
  <c r="E2080"/>
  <c r="C2081"/>
  <c r="E2081"/>
  <c r="C2740"/>
  <c r="E2739"/>
  <c r="C1090"/>
  <c r="E1089"/>
  <c r="C4074"/>
  <c r="E4073"/>
  <c r="C125"/>
  <c r="E124"/>
  <c r="E3205"/>
  <c r="C3206"/>
  <c r="C1843"/>
  <c r="E1842"/>
  <c r="C1378"/>
  <c r="E1377"/>
  <c r="E417"/>
  <c r="C418"/>
  <c r="C4112"/>
  <c r="E4111"/>
  <c r="E1114"/>
  <c r="C1115"/>
  <c r="C467"/>
  <c r="E467"/>
  <c r="E466"/>
  <c r="E802"/>
  <c r="C803"/>
  <c r="E1674"/>
  <c r="C1675"/>
  <c r="C2154"/>
  <c r="E2154"/>
  <c r="E2153"/>
  <c r="E4205"/>
  <c r="C4206"/>
  <c r="C2136"/>
  <c r="E2135"/>
  <c r="E902"/>
  <c r="C903"/>
  <c r="E1031"/>
  <c r="C1032"/>
  <c r="E2442"/>
  <c r="C2443"/>
  <c r="C2218"/>
  <c r="E2217"/>
  <c r="E1791"/>
  <c r="C1792"/>
  <c r="E1032"/>
  <c r="C1033"/>
  <c r="C2155"/>
  <c r="C468"/>
  <c r="C4113"/>
  <c r="E4112"/>
  <c r="C3207"/>
  <c r="E3206"/>
  <c r="E1090"/>
  <c r="C1091"/>
  <c r="C189"/>
  <c r="E188"/>
  <c r="E846"/>
  <c r="C847"/>
  <c r="C1144"/>
  <c r="E1143"/>
  <c r="E4132"/>
  <c r="C4133"/>
  <c r="E1734"/>
  <c r="C1735"/>
  <c r="E870"/>
  <c r="C871"/>
  <c r="E1593"/>
  <c r="C1594"/>
  <c r="E1709"/>
  <c r="C1710"/>
  <c r="E720"/>
  <c r="C721"/>
  <c r="C391"/>
  <c r="E390"/>
  <c r="C36"/>
  <c r="E35"/>
  <c r="E803"/>
  <c r="C804"/>
  <c r="E804"/>
  <c r="C1379"/>
  <c r="E1378"/>
  <c r="C126"/>
  <c r="E125"/>
  <c r="C3826"/>
  <c r="E3825"/>
  <c r="C367"/>
  <c r="E366"/>
  <c r="E2026"/>
  <c r="C2027"/>
  <c r="E2929"/>
  <c r="C2930"/>
  <c r="C643"/>
  <c r="E642"/>
  <c r="C3909"/>
  <c r="E3908"/>
  <c r="E2184"/>
  <c r="C2185"/>
  <c r="E1792"/>
  <c r="C1793"/>
  <c r="E2443"/>
  <c r="C2444"/>
  <c r="E903"/>
  <c r="C904"/>
  <c r="E4206"/>
  <c r="M22" i="8"/>
  <c r="C419" i="2"/>
  <c r="E418"/>
  <c r="C2741"/>
  <c r="E2740"/>
  <c r="E1638"/>
  <c r="C1639"/>
  <c r="C1911"/>
  <c r="E1910"/>
  <c r="E1013"/>
  <c r="C1014"/>
  <c r="E2475"/>
  <c r="C2476"/>
  <c r="E1186"/>
  <c r="C1187"/>
  <c r="C208"/>
  <c r="E207"/>
  <c r="E3769"/>
  <c r="E2891"/>
  <c r="C2892"/>
  <c r="E2892"/>
  <c r="E2218"/>
  <c r="C2219"/>
  <c r="E2136"/>
  <c r="C2137"/>
  <c r="E1675"/>
  <c r="C1676"/>
  <c r="E1115"/>
  <c r="C1116"/>
  <c r="E1116"/>
  <c r="C1844"/>
  <c r="E1844"/>
  <c r="E1843"/>
  <c r="C4075"/>
  <c r="E4075"/>
  <c r="E4074"/>
  <c r="E4403"/>
  <c r="E1989"/>
  <c r="C1989"/>
  <c r="C1988"/>
  <c r="E1283"/>
  <c r="C1284"/>
  <c r="C555"/>
  <c r="E554"/>
  <c r="E1301"/>
  <c r="C1302"/>
  <c r="C1285"/>
  <c r="E1285"/>
  <c r="E1284"/>
  <c r="E1990"/>
  <c r="C4076"/>
  <c r="C2220"/>
  <c r="E2219"/>
  <c r="E208"/>
  <c r="C209"/>
  <c r="E419"/>
  <c r="C420"/>
  <c r="C2931"/>
  <c r="E2930"/>
  <c r="E3826"/>
  <c r="C3827"/>
  <c r="C1845"/>
  <c r="C1188"/>
  <c r="E1187"/>
  <c r="E2476"/>
  <c r="C2477"/>
  <c r="E1014"/>
  <c r="C1015"/>
  <c r="E1639"/>
  <c r="C1640"/>
  <c r="E904"/>
  <c r="C905"/>
  <c r="E1793"/>
  <c r="C1794"/>
  <c r="E1794"/>
  <c r="C2186"/>
  <c r="E2185"/>
  <c r="C3910"/>
  <c r="E3909"/>
  <c r="E721"/>
  <c r="C722"/>
  <c r="E1594"/>
  <c r="C1595"/>
  <c r="E1735"/>
  <c r="C1736"/>
  <c r="E1736"/>
  <c r="C4114"/>
  <c r="E4113"/>
  <c r="C2156"/>
  <c r="E2156"/>
  <c r="E2155"/>
  <c r="C1303"/>
  <c r="E1302"/>
  <c r="C1117"/>
  <c r="E1676"/>
  <c r="C1677"/>
  <c r="E1677"/>
  <c r="C2138"/>
  <c r="E2138"/>
  <c r="E2137"/>
  <c r="C1912"/>
  <c r="C1913"/>
  <c r="E1911"/>
  <c r="E2741"/>
  <c r="C2742"/>
  <c r="C2028"/>
  <c r="E2027"/>
  <c r="C127"/>
  <c r="E126"/>
  <c r="C1380"/>
  <c r="E1379"/>
  <c r="C37"/>
  <c r="E37"/>
  <c r="E36"/>
  <c r="E391"/>
  <c r="C392"/>
  <c r="E4133"/>
  <c r="C4134"/>
  <c r="C4135"/>
  <c r="E847"/>
  <c r="C848"/>
  <c r="C1092"/>
  <c r="C1093"/>
  <c r="E1091"/>
  <c r="E468"/>
  <c r="C469"/>
  <c r="C556"/>
  <c r="E555"/>
  <c r="E2444"/>
  <c r="C2445"/>
  <c r="C644"/>
  <c r="E643"/>
  <c r="C368"/>
  <c r="E368"/>
  <c r="E367"/>
  <c r="E1710"/>
  <c r="C1711"/>
  <c r="E871"/>
  <c r="C872"/>
  <c r="C1145"/>
  <c r="E1144"/>
  <c r="C190"/>
  <c r="C191"/>
  <c r="E191"/>
  <c r="E189"/>
  <c r="E3207"/>
  <c r="C3208"/>
  <c r="E3208"/>
  <c r="E1033"/>
  <c r="C1034"/>
  <c r="C3209"/>
  <c r="C645"/>
  <c r="E644"/>
  <c r="C557"/>
  <c r="E556"/>
  <c r="E1092"/>
  <c r="E4134"/>
  <c r="C38"/>
  <c r="C128"/>
  <c r="E127"/>
  <c r="E1912"/>
  <c r="C2157"/>
  <c r="C1737"/>
  <c r="E722"/>
  <c r="C723"/>
  <c r="C724"/>
  <c r="C3911"/>
  <c r="E3910"/>
  <c r="C1189"/>
  <c r="E1188"/>
  <c r="E2220"/>
  <c r="C2221"/>
  <c r="E190"/>
  <c r="E1711"/>
  <c r="C1712"/>
  <c r="C1678"/>
  <c r="E905"/>
  <c r="C906"/>
  <c r="E1015"/>
  <c r="C1016"/>
  <c r="E1016"/>
  <c r="C210"/>
  <c r="E209"/>
  <c r="E1034"/>
  <c r="C1035"/>
  <c r="C369"/>
  <c r="E1380"/>
  <c r="C1381"/>
  <c r="E1381"/>
  <c r="E2028"/>
  <c r="C2029"/>
  <c r="C1304"/>
  <c r="E1304"/>
  <c r="E1303"/>
  <c r="E4114"/>
  <c r="C4115"/>
  <c r="E1595"/>
  <c r="C1596"/>
  <c r="E2186"/>
  <c r="C2187"/>
  <c r="C1846"/>
  <c r="E1846"/>
  <c r="E1845"/>
  <c r="E3827"/>
  <c r="E2931"/>
  <c r="C2932"/>
  <c r="E1991"/>
  <c r="C1991"/>
  <c r="C1990"/>
  <c r="C1146"/>
  <c r="E1146"/>
  <c r="E1145"/>
  <c r="E872"/>
  <c r="C873"/>
  <c r="E2445"/>
  <c r="C2446"/>
  <c r="E2446"/>
  <c r="C470"/>
  <c r="E469"/>
  <c r="E848"/>
  <c r="C849"/>
  <c r="E392"/>
  <c r="C393"/>
  <c r="C394"/>
  <c r="C2743"/>
  <c r="E2742"/>
  <c r="C1118"/>
  <c r="E1117"/>
  <c r="E1640"/>
  <c r="C1641"/>
  <c r="E2477"/>
  <c r="C2478"/>
  <c r="E2478"/>
  <c r="C421"/>
  <c r="E420"/>
  <c r="C4077"/>
  <c r="E4076"/>
  <c r="E1641"/>
  <c r="C1642"/>
  <c r="E1642"/>
  <c r="E393"/>
  <c r="C1847"/>
  <c r="C2030"/>
  <c r="E2029"/>
  <c r="E210"/>
  <c r="C211"/>
  <c r="E723"/>
  <c r="C2158"/>
  <c r="C2159"/>
  <c r="E2157"/>
  <c r="E557"/>
  <c r="C558"/>
  <c r="C559"/>
  <c r="E3209"/>
  <c r="C3210"/>
  <c r="E421"/>
  <c r="C422"/>
  <c r="E1118"/>
  <c r="C1119"/>
  <c r="E2743"/>
  <c r="C2744"/>
  <c r="E1596"/>
  <c r="C1597"/>
  <c r="E1597"/>
  <c r="E1678"/>
  <c r="C1679"/>
  <c r="E1712"/>
  <c r="C1713"/>
  <c r="C2222"/>
  <c r="E2221"/>
  <c r="E3911"/>
  <c r="C3912"/>
  <c r="C39"/>
  <c r="C40"/>
  <c r="E38"/>
  <c r="C4078"/>
  <c r="E4077"/>
  <c r="E849"/>
  <c r="C850"/>
  <c r="E873"/>
  <c r="C874"/>
  <c r="E874"/>
  <c r="C2933"/>
  <c r="E2932"/>
  <c r="C1190"/>
  <c r="E1189"/>
  <c r="E1737"/>
  <c r="C1738"/>
  <c r="C646"/>
  <c r="E645"/>
  <c r="C471"/>
  <c r="C472"/>
  <c r="E470"/>
  <c r="C1147"/>
  <c r="E1992"/>
  <c r="C2188"/>
  <c r="E2188"/>
  <c r="E2187"/>
  <c r="E4115"/>
  <c r="C370"/>
  <c r="E369"/>
  <c r="E1035"/>
  <c r="C1036"/>
  <c r="E906"/>
  <c r="C907"/>
  <c r="C129"/>
  <c r="C130"/>
  <c r="E128"/>
  <c r="E129"/>
  <c r="C371"/>
  <c r="E370"/>
  <c r="C1148"/>
  <c r="E1147"/>
  <c r="C875"/>
  <c r="E1679"/>
  <c r="C1680"/>
  <c r="E558"/>
  <c r="C1643"/>
  <c r="C1644"/>
  <c r="E907"/>
  <c r="C908"/>
  <c r="E471"/>
  <c r="C647"/>
  <c r="E646"/>
  <c r="E2933"/>
  <c r="C2934"/>
  <c r="C2935"/>
  <c r="C1598"/>
  <c r="E1598"/>
  <c r="E1119"/>
  <c r="C1120"/>
  <c r="E2158"/>
  <c r="C1848"/>
  <c r="E1847"/>
  <c r="C2189"/>
  <c r="E1738"/>
  <c r="C1739"/>
  <c r="C1740"/>
  <c r="E850"/>
  <c r="C851"/>
  <c r="E39"/>
  <c r="E3912"/>
  <c r="H3754"/>
  <c r="G37"/>
  <c r="J3754"/>
  <c r="I37"/>
  <c r="E1713"/>
  <c r="C1714"/>
  <c r="E1714"/>
  <c r="C3211"/>
  <c r="E3210"/>
  <c r="C212"/>
  <c r="C213"/>
  <c r="E211"/>
  <c r="E1036"/>
  <c r="C1037"/>
  <c r="E1993"/>
  <c r="C1992"/>
  <c r="E1190"/>
  <c r="C1191"/>
  <c r="C4079"/>
  <c r="E4078"/>
  <c r="E2222"/>
  <c r="C2223"/>
  <c r="C2745"/>
  <c r="E2745"/>
  <c r="E2744"/>
  <c r="C423"/>
  <c r="E422"/>
  <c r="E2030"/>
  <c r="C2031"/>
  <c r="E4079"/>
  <c r="C4080"/>
  <c r="E1739"/>
  <c r="E1120"/>
  <c r="C1121"/>
  <c r="E2934"/>
  <c r="E908"/>
  <c r="C909"/>
  <c r="E1643"/>
  <c r="C1149"/>
  <c r="E1149"/>
  <c r="E1148"/>
  <c r="C648"/>
  <c r="E648"/>
  <c r="E647"/>
  <c r="E1680"/>
  <c r="C1681"/>
  <c r="C424"/>
  <c r="E424"/>
  <c r="E423"/>
  <c r="C1192"/>
  <c r="E1191"/>
  <c r="E851"/>
  <c r="C852"/>
  <c r="E852"/>
  <c r="C2190"/>
  <c r="E2190"/>
  <c r="E2189"/>
  <c r="C1599"/>
  <c r="E1599"/>
  <c r="C372"/>
  <c r="E371"/>
  <c r="C2032"/>
  <c r="E2032"/>
  <c r="E2031"/>
  <c r="C2224"/>
  <c r="E2223"/>
  <c r="E1037"/>
  <c r="C1038"/>
  <c r="C1039"/>
  <c r="E212"/>
  <c r="E3211"/>
  <c r="C3212"/>
  <c r="E3212"/>
  <c r="C1715"/>
  <c r="C1716"/>
  <c r="C1849"/>
  <c r="E1848"/>
  <c r="E875"/>
  <c r="C876"/>
  <c r="E876"/>
  <c r="E2224"/>
  <c r="C2225"/>
  <c r="C373"/>
  <c r="E373"/>
  <c r="E372"/>
  <c r="C1600"/>
  <c r="E1038"/>
  <c r="C1193"/>
  <c r="E1192"/>
  <c r="E1681"/>
  <c r="C1682"/>
  <c r="C1850"/>
  <c r="E1850"/>
  <c r="E1849"/>
  <c r="C2033"/>
  <c r="C2034"/>
  <c r="E2034"/>
  <c r="C853"/>
  <c r="E853"/>
  <c r="C1150"/>
  <c r="C1151"/>
  <c r="E1151"/>
  <c r="C4081"/>
  <c r="E4081"/>
  <c r="E4080"/>
  <c r="C877"/>
  <c r="C878"/>
  <c r="E878"/>
  <c r="C2191"/>
  <c r="E2191"/>
  <c r="C425"/>
  <c r="C426"/>
  <c r="C427"/>
  <c r="E909"/>
  <c r="C910"/>
  <c r="C1122"/>
  <c r="C1123"/>
  <c r="C1124"/>
  <c r="E1121"/>
  <c r="C1851"/>
  <c r="C1852"/>
  <c r="E1852"/>
  <c r="E425"/>
  <c r="C2226"/>
  <c r="E2226"/>
  <c r="E2225"/>
  <c r="E1682"/>
  <c r="C1683"/>
  <c r="E910"/>
  <c r="C911"/>
  <c r="E911"/>
  <c r="E2033"/>
  <c r="C1194"/>
  <c r="E1193"/>
  <c r="E1600"/>
  <c r="C1601"/>
  <c r="C1602"/>
  <c r="E1601"/>
  <c r="C912"/>
  <c r="C913"/>
  <c r="C879"/>
  <c r="E879"/>
  <c r="E1851"/>
  <c r="E1683"/>
  <c r="C1684"/>
  <c r="C2227"/>
  <c r="C2228"/>
  <c r="C2229"/>
  <c r="E1123"/>
  <c r="C1195"/>
  <c r="C1196"/>
  <c r="E1194"/>
  <c r="E1684"/>
  <c r="C1685"/>
  <c r="E1685"/>
  <c r="E912"/>
  <c r="E1602"/>
  <c r="C1603"/>
  <c r="C1604"/>
  <c r="C880"/>
  <c r="E880"/>
  <c r="C428"/>
  <c r="E428"/>
  <c r="E427"/>
  <c r="C1125"/>
  <c r="E1124"/>
  <c r="E2227"/>
  <c r="E1195"/>
  <c r="C881"/>
  <c r="C1686"/>
  <c r="E1686"/>
  <c r="C429"/>
  <c r="E913"/>
  <c r="C914"/>
  <c r="C915"/>
  <c r="C1197"/>
  <c r="C1198"/>
  <c r="E1198"/>
  <c r="E1196"/>
  <c r="E2228"/>
  <c r="C1126"/>
  <c r="C1127"/>
  <c r="E1127"/>
  <c r="E1125"/>
  <c r="E1197"/>
  <c r="C430"/>
  <c r="E429"/>
  <c r="C2230"/>
  <c r="E2229"/>
  <c r="C1687"/>
  <c r="E881"/>
  <c r="C882"/>
  <c r="E914"/>
  <c r="E1604"/>
  <c r="C1605"/>
  <c r="C1606"/>
  <c r="E882"/>
  <c r="C883"/>
  <c r="E1687"/>
  <c r="C1688"/>
  <c r="E1688"/>
  <c r="E1605"/>
  <c r="E2230"/>
  <c r="C2231"/>
  <c r="C2232"/>
  <c r="C431"/>
  <c r="E430"/>
  <c r="E2231"/>
  <c r="E883"/>
  <c r="C884"/>
  <c r="C432"/>
  <c r="C433"/>
  <c r="E431"/>
  <c r="E432"/>
  <c r="E884"/>
  <c r="C885"/>
  <c r="C886"/>
  <c r="E885"/>
  <c r="E5011"/>
  <c r="C5012"/>
  <c r="E5037"/>
  <c r="C5038"/>
  <c r="C5002"/>
  <c r="E5001"/>
  <c r="E4997"/>
  <c r="C4998"/>
  <c r="E5124"/>
  <c r="C5125"/>
  <c r="E4527"/>
  <c r="C4528"/>
  <c r="E4528"/>
  <c r="C4514"/>
  <c r="E4514"/>
  <c r="E4505"/>
  <c r="C4506"/>
  <c r="E4469"/>
  <c r="C4470"/>
  <c r="E4470"/>
  <c r="C4467"/>
  <c r="E4467"/>
  <c r="E4466"/>
  <c r="C4409"/>
  <c r="E4408"/>
  <c r="E4902"/>
  <c r="C4903"/>
  <c r="E4903"/>
  <c r="E4628"/>
  <c r="E4589"/>
  <c r="C4590"/>
  <c r="E4590"/>
  <c r="E4562"/>
  <c r="C4563"/>
  <c r="E4559"/>
  <c r="C4560"/>
  <c r="E4560"/>
  <c r="C4533"/>
  <c r="E4533"/>
  <c r="E4456"/>
  <c r="C4457"/>
  <c r="C5108"/>
  <c r="E5107"/>
  <c r="C5097"/>
  <c r="C5073"/>
  <c r="E5072"/>
  <c r="C5062"/>
  <c r="E5061"/>
  <c r="E5060"/>
  <c r="C4973"/>
  <c r="E4972"/>
  <c r="C4928"/>
  <c r="E4927"/>
  <c r="E4884"/>
  <c r="E4883"/>
  <c r="E4885"/>
  <c r="E4867"/>
  <c r="C4868"/>
  <c r="C4854"/>
  <c r="C4821"/>
  <c r="E4820"/>
  <c r="C4813"/>
  <c r="C4806"/>
  <c r="E4806"/>
  <c r="E4805"/>
  <c r="E4804"/>
  <c r="C4783"/>
  <c r="E4777"/>
  <c r="E4681"/>
  <c r="E4680"/>
  <c r="C4608"/>
  <c r="F3467"/>
  <c r="F3590"/>
  <c r="F3540"/>
  <c r="F3487"/>
  <c r="F3422"/>
  <c r="F3463"/>
  <c r="F3536"/>
  <c r="F3652"/>
  <c r="F3512"/>
  <c r="F3394"/>
  <c r="F3416"/>
  <c r="F3567"/>
  <c r="F3601"/>
  <c r="F3408"/>
  <c r="E3318"/>
  <c r="F3318"/>
  <c r="C3319" s="1"/>
  <c r="C434"/>
  <c r="E433"/>
  <c r="C2233"/>
  <c r="E2232"/>
  <c r="C1607"/>
  <c r="E1606"/>
  <c r="C916"/>
  <c r="E915"/>
  <c r="C887"/>
  <c r="E887"/>
  <c r="E886"/>
  <c r="E1039"/>
  <c r="C1040"/>
  <c r="C1645"/>
  <c r="E1644"/>
  <c r="E559"/>
  <c r="C560"/>
  <c r="C2160"/>
  <c r="E2159"/>
  <c r="E1093"/>
  <c r="C1094"/>
  <c r="C4136"/>
  <c r="E4135"/>
  <c r="C60"/>
  <c r="E59"/>
  <c r="E1716"/>
  <c r="C1717"/>
  <c r="E1717"/>
  <c r="E213"/>
  <c r="C214"/>
  <c r="E2935"/>
  <c r="C2936"/>
  <c r="E130"/>
  <c r="C131"/>
  <c r="E472"/>
  <c r="C473"/>
  <c r="E724"/>
  <c r="C725"/>
  <c r="C1741"/>
  <c r="E1740"/>
  <c r="E40"/>
  <c r="C41"/>
  <c r="E394"/>
  <c r="C395"/>
  <c r="E1913"/>
  <c r="C1914"/>
  <c r="E1126"/>
  <c r="E1603"/>
  <c r="C1853"/>
  <c r="C2035"/>
  <c r="C1152"/>
  <c r="E426"/>
  <c r="E877"/>
  <c r="C854"/>
  <c r="E854"/>
  <c r="E1150"/>
  <c r="E1122"/>
  <c r="E1715"/>
  <c r="C649"/>
  <c r="E1994"/>
  <c r="C2746"/>
  <c r="C2192"/>
  <c r="C4082"/>
  <c r="C1993"/>
  <c r="I3754"/>
  <c r="H37"/>
  <c r="E1762"/>
  <c r="C1763"/>
  <c r="E2553"/>
  <c r="C2554"/>
  <c r="C4155"/>
  <c r="E4154"/>
  <c r="E524"/>
  <c r="C525"/>
  <c r="E1443"/>
  <c r="C1444"/>
  <c r="C1804"/>
  <c r="C4039"/>
  <c r="C585"/>
  <c r="E584"/>
  <c r="E280"/>
  <c r="C281"/>
  <c r="C1201"/>
  <c r="E1200"/>
  <c r="E573"/>
  <c r="C574"/>
  <c r="C682"/>
  <c r="E681"/>
  <c r="E223"/>
  <c r="C224"/>
  <c r="E655"/>
  <c r="C656"/>
  <c r="C2872"/>
  <c r="E2871"/>
  <c r="C3281"/>
  <c r="E3281"/>
  <c r="E3280"/>
  <c r="E3152"/>
  <c r="C3153"/>
  <c r="C3111"/>
  <c r="E3110"/>
  <c r="E279"/>
  <c r="C314"/>
  <c r="E313"/>
  <c r="C758"/>
  <c r="E757"/>
  <c r="C807"/>
  <c r="E806"/>
  <c r="C1407"/>
  <c r="E1406"/>
  <c r="C1476"/>
  <c r="E1475"/>
  <c r="E1890"/>
  <c r="C1891"/>
  <c r="C2392"/>
  <c r="E2391"/>
  <c r="C2836"/>
  <c r="E2835"/>
  <c r="E2802"/>
  <c r="C2803"/>
  <c r="E3275"/>
  <c r="C3276"/>
  <c r="E3276"/>
  <c r="E3247"/>
  <c r="C3248"/>
  <c r="C3233"/>
  <c r="E3232"/>
  <c r="E3688"/>
  <c r="C3689"/>
  <c r="C3719"/>
  <c r="E3718"/>
  <c r="E3738"/>
  <c r="E284"/>
  <c r="C285"/>
  <c r="C141"/>
  <c r="E140"/>
  <c r="C1384"/>
  <c r="E1383"/>
  <c r="E927"/>
  <c r="C928"/>
  <c r="E2860"/>
  <c r="C2861"/>
  <c r="C3305"/>
  <c r="E3304"/>
  <c r="E3228"/>
  <c r="C3229"/>
  <c r="E3229"/>
  <c r="E3141"/>
  <c r="C3142"/>
  <c r="E1265"/>
  <c r="E4252"/>
  <c r="E4406"/>
  <c r="E829"/>
  <c r="E375"/>
  <c r="C246"/>
  <c r="E245"/>
  <c r="C1322"/>
  <c r="E1321"/>
  <c r="C1493"/>
  <c r="E1492"/>
  <c r="C2811"/>
  <c r="E2810"/>
  <c r="C2753"/>
  <c r="E2752"/>
  <c r="C2584"/>
  <c r="E2583"/>
  <c r="C3284"/>
  <c r="E3283"/>
  <c r="C3265"/>
  <c r="E3264"/>
  <c r="E3684"/>
  <c r="C3685"/>
  <c r="C3725"/>
  <c r="C3752"/>
  <c r="E3751"/>
  <c r="E4179"/>
  <c r="E4369"/>
  <c r="E830"/>
  <c r="E1262"/>
  <c r="E828"/>
  <c r="E1437"/>
  <c r="F2303"/>
  <c r="C2304"/>
  <c r="F2326"/>
  <c r="C2327"/>
  <c r="F2358"/>
  <c r="C2359"/>
  <c r="E3093"/>
  <c r="F3384"/>
  <c r="E1894"/>
  <c r="E1719"/>
  <c r="E1623"/>
  <c r="C1533"/>
  <c r="E2428"/>
  <c r="C2343"/>
  <c r="C2311"/>
  <c r="E2834"/>
  <c r="E2709"/>
  <c r="E2682"/>
  <c r="C3254"/>
  <c r="C3226"/>
  <c r="E3226"/>
  <c r="F3618"/>
  <c r="F3398"/>
  <c r="C5013"/>
  <c r="E5012"/>
  <c r="E5038"/>
  <c r="C5039"/>
  <c r="C5003"/>
  <c r="E5002"/>
  <c r="C4999"/>
  <c r="E4998"/>
  <c r="C5126"/>
  <c r="E5125"/>
  <c r="E4506"/>
  <c r="C4507"/>
  <c r="E4409"/>
  <c r="E4629"/>
  <c r="C4564"/>
  <c r="E4563"/>
  <c r="C4458"/>
  <c r="E4458"/>
  <c r="E4457"/>
  <c r="E5108"/>
  <c r="C5109"/>
  <c r="C5098"/>
  <c r="E5097"/>
  <c r="E5073"/>
  <c r="C5074"/>
  <c r="E5062"/>
  <c r="C5063"/>
  <c r="E5063"/>
  <c r="C4974"/>
  <c r="E4973"/>
  <c r="C4929"/>
  <c r="E4928"/>
  <c r="E4886"/>
  <c r="C4869"/>
  <c r="E4868"/>
  <c r="C4855"/>
  <c r="E4854"/>
  <c r="C4822"/>
  <c r="E4821"/>
  <c r="C4814"/>
  <c r="E4813"/>
  <c r="C4784"/>
  <c r="E4783"/>
  <c r="E4682"/>
  <c r="E4683"/>
  <c r="C4609"/>
  <c r="E4608"/>
  <c r="E3725"/>
  <c r="C3726"/>
  <c r="E3284"/>
  <c r="C3285"/>
  <c r="C2754"/>
  <c r="E2753"/>
  <c r="C1494"/>
  <c r="E1493"/>
  <c r="E246"/>
  <c r="C247"/>
  <c r="C2862"/>
  <c r="E2861"/>
  <c r="C286"/>
  <c r="E285"/>
  <c r="E3689"/>
  <c r="C3690"/>
  <c r="C3249"/>
  <c r="E3248"/>
  <c r="C2804"/>
  <c r="E2803"/>
  <c r="C2873"/>
  <c r="E2872"/>
  <c r="C1202"/>
  <c r="E1201"/>
  <c r="E585"/>
  <c r="C586"/>
  <c r="E2192"/>
  <c r="C2193"/>
  <c r="E649"/>
  <c r="C650"/>
  <c r="C42"/>
  <c r="E42"/>
  <c r="E41"/>
  <c r="C474"/>
  <c r="E473"/>
  <c r="E2936"/>
  <c r="C2937"/>
  <c r="C1608"/>
  <c r="E1607"/>
  <c r="E434"/>
  <c r="C435"/>
  <c r="C1534"/>
  <c r="E1533"/>
  <c r="E2343"/>
  <c r="C2344"/>
  <c r="E3752"/>
  <c r="C3753"/>
  <c r="C3306"/>
  <c r="E3305"/>
  <c r="E141"/>
  <c r="C142"/>
  <c r="C3234"/>
  <c r="E3233"/>
  <c r="C2837"/>
  <c r="E2836"/>
  <c r="C1408"/>
  <c r="E1407"/>
  <c r="E758"/>
  <c r="C759"/>
  <c r="C3154"/>
  <c r="E3153"/>
  <c r="C225"/>
  <c r="E224"/>
  <c r="E1444"/>
  <c r="C1445"/>
  <c r="E2554"/>
  <c r="C2555"/>
  <c r="E4082"/>
  <c r="C4083"/>
  <c r="E1995"/>
  <c r="C1994"/>
  <c r="C1854"/>
  <c r="E1853"/>
  <c r="C1742"/>
  <c r="E1741"/>
  <c r="E60"/>
  <c r="C61"/>
  <c r="C1095"/>
  <c r="E1094"/>
  <c r="E560"/>
  <c r="C561"/>
  <c r="E1040"/>
  <c r="C1041"/>
  <c r="C917"/>
  <c r="E916"/>
  <c r="E1384"/>
  <c r="C1385"/>
  <c r="E2304"/>
  <c r="C2305"/>
  <c r="C2328"/>
  <c r="E2327"/>
  <c r="C3255"/>
  <c r="E3254"/>
  <c r="C2312"/>
  <c r="E2311"/>
  <c r="E2359"/>
  <c r="C2360"/>
  <c r="C3686"/>
  <c r="E3685"/>
  <c r="C3266"/>
  <c r="E3265"/>
  <c r="E2584"/>
  <c r="C2585"/>
  <c r="C2812"/>
  <c r="E2812"/>
  <c r="E2811"/>
  <c r="E1322"/>
  <c r="C1323"/>
  <c r="C3143"/>
  <c r="E3142"/>
  <c r="E928"/>
  <c r="C929"/>
  <c r="E3719"/>
  <c r="C3720"/>
  <c r="C1892"/>
  <c r="E1892"/>
  <c r="E1891"/>
  <c r="C3112"/>
  <c r="E3111"/>
  <c r="C683"/>
  <c r="E682"/>
  <c r="C1805"/>
  <c r="E1804"/>
  <c r="C4156"/>
  <c r="E4155"/>
  <c r="C1764"/>
  <c r="E1763"/>
  <c r="E2746"/>
  <c r="C2747"/>
  <c r="E2035"/>
  <c r="C2036"/>
  <c r="E1914"/>
  <c r="C1915"/>
  <c r="E395"/>
  <c r="C396"/>
  <c r="C726"/>
  <c r="E725"/>
  <c r="E131"/>
  <c r="C132"/>
  <c r="E214"/>
  <c r="C215"/>
  <c r="C4137"/>
  <c r="E4136"/>
  <c r="E2160"/>
  <c r="C2161"/>
  <c r="E2161"/>
  <c r="E1645"/>
  <c r="C1646"/>
  <c r="E2233"/>
  <c r="C2234"/>
  <c r="E2392"/>
  <c r="C2393"/>
  <c r="C1477"/>
  <c r="E1476"/>
  <c r="E807"/>
  <c r="C808"/>
  <c r="C315"/>
  <c r="E314"/>
  <c r="C657"/>
  <c r="E656"/>
  <c r="E574"/>
  <c r="C575"/>
  <c r="C282"/>
  <c r="E282"/>
  <c r="E281"/>
  <c r="E4039"/>
  <c r="C4040"/>
  <c r="C526"/>
  <c r="E525"/>
  <c r="E1152"/>
  <c r="C1153"/>
  <c r="C5014"/>
  <c r="E5013"/>
  <c r="E5039"/>
  <c r="C5040"/>
  <c r="E4999"/>
  <c r="C5004"/>
  <c r="E5003"/>
  <c r="C5127"/>
  <c r="E5126"/>
  <c r="C4508"/>
  <c r="E4508"/>
  <c r="E4507"/>
  <c r="E4630"/>
  <c r="C4565"/>
  <c r="E4565"/>
  <c r="E4564"/>
  <c r="C5110"/>
  <c r="E5109"/>
  <c r="E5098"/>
  <c r="C5099"/>
  <c r="C5075"/>
  <c r="E5074"/>
  <c r="E4974"/>
  <c r="C4975"/>
  <c r="C4930"/>
  <c r="E4929"/>
  <c r="E4887"/>
  <c r="E4869"/>
  <c r="C4870"/>
  <c r="E4855"/>
  <c r="C4856"/>
  <c r="E4822"/>
  <c r="C4823"/>
  <c r="E4814"/>
  <c r="C4815"/>
  <c r="E4815"/>
  <c r="E4784"/>
  <c r="C4785"/>
  <c r="E4609"/>
  <c r="E315"/>
  <c r="C316"/>
  <c r="E2747"/>
  <c r="C2748"/>
  <c r="E4137"/>
  <c r="C4138"/>
  <c r="E396"/>
  <c r="C397"/>
  <c r="E2036"/>
  <c r="C2037"/>
  <c r="C4157"/>
  <c r="E4156"/>
  <c r="E929"/>
  <c r="C930"/>
  <c r="C2586"/>
  <c r="E2585"/>
  <c r="E917"/>
  <c r="C918"/>
  <c r="E1854"/>
  <c r="C1855"/>
  <c r="E3154"/>
  <c r="C3155"/>
  <c r="E1408"/>
  <c r="C1409"/>
  <c r="C3307"/>
  <c r="E3306"/>
  <c r="C2345"/>
  <c r="E2344"/>
  <c r="E526"/>
  <c r="C527"/>
  <c r="E808"/>
  <c r="C809"/>
  <c r="E2393"/>
  <c r="C2394"/>
  <c r="E726"/>
  <c r="C727"/>
  <c r="E3143"/>
  <c r="C3144"/>
  <c r="C3267"/>
  <c r="E3266"/>
  <c r="C2361"/>
  <c r="E2360"/>
  <c r="E2305"/>
  <c r="C2306"/>
  <c r="C562"/>
  <c r="E561"/>
  <c r="C62"/>
  <c r="E61"/>
  <c r="C1995"/>
  <c r="E1996"/>
  <c r="E2555"/>
  <c r="C2556"/>
  <c r="E1534"/>
  <c r="C1535"/>
  <c r="E1202"/>
  <c r="C1203"/>
  <c r="E2804"/>
  <c r="C2805"/>
  <c r="E3285"/>
  <c r="C3286"/>
  <c r="C1916"/>
  <c r="E1915"/>
  <c r="E2312"/>
  <c r="C2313"/>
  <c r="C2329"/>
  <c r="E2328"/>
  <c r="E1095"/>
  <c r="C1096"/>
  <c r="C1743"/>
  <c r="E1742"/>
  <c r="C226"/>
  <c r="E225"/>
  <c r="C2838"/>
  <c r="E2837"/>
  <c r="E435"/>
  <c r="C436"/>
  <c r="E2937"/>
  <c r="C2938"/>
  <c r="E2193"/>
  <c r="C2194"/>
  <c r="C3691"/>
  <c r="E3690"/>
  <c r="C287"/>
  <c r="E286"/>
  <c r="E2754"/>
  <c r="C2755"/>
  <c r="C3727"/>
  <c r="E3726"/>
  <c r="E3112"/>
  <c r="C3113"/>
  <c r="E575"/>
  <c r="C576"/>
  <c r="C1765"/>
  <c r="E1764"/>
  <c r="E3720"/>
  <c r="C3721"/>
  <c r="E3686"/>
  <c r="E1385"/>
  <c r="C1386"/>
  <c r="E1041"/>
  <c r="C1042"/>
  <c r="C4084"/>
  <c r="E4083"/>
  <c r="E1445"/>
  <c r="C1446"/>
  <c r="E759"/>
  <c r="C760"/>
  <c r="C143"/>
  <c r="E142"/>
  <c r="E3753"/>
  <c r="E1608"/>
  <c r="C1609"/>
  <c r="E474"/>
  <c r="C475"/>
  <c r="C2874"/>
  <c r="E2874"/>
  <c r="E2873"/>
  <c r="C3250"/>
  <c r="E3249"/>
  <c r="E247"/>
  <c r="C248"/>
  <c r="C1478"/>
  <c r="E1477"/>
  <c r="C2235"/>
  <c r="E2234"/>
  <c r="E215"/>
  <c r="C216"/>
  <c r="C1806"/>
  <c r="E1805"/>
  <c r="C4041"/>
  <c r="E4040"/>
  <c r="E1153"/>
  <c r="C1154"/>
  <c r="E657"/>
  <c r="C658"/>
  <c r="C1647"/>
  <c r="E1646"/>
  <c r="C133"/>
  <c r="E132"/>
  <c r="E683"/>
  <c r="C684"/>
  <c r="E1323"/>
  <c r="C1324"/>
  <c r="E3255"/>
  <c r="C3256"/>
  <c r="C3235"/>
  <c r="E3234"/>
  <c r="E650"/>
  <c r="C651"/>
  <c r="E586"/>
  <c r="C587"/>
  <c r="E2862"/>
  <c r="C2863"/>
  <c r="C1495"/>
  <c r="E1494"/>
  <c r="C5015"/>
  <c r="E5014"/>
  <c r="E5040"/>
  <c r="C5041"/>
  <c r="C5005"/>
  <c r="E5004"/>
  <c r="E5127"/>
  <c r="C5128"/>
  <c r="E5128"/>
  <c r="E4631"/>
  <c r="C5111"/>
  <c r="E5110"/>
  <c r="E5099"/>
  <c r="C5100"/>
  <c r="C5076"/>
  <c r="E5075"/>
  <c r="C4976"/>
  <c r="E4975"/>
  <c r="C4931"/>
  <c r="E4930"/>
  <c r="E4888"/>
  <c r="E4870"/>
  <c r="C4871"/>
  <c r="E4856"/>
  <c r="C4857"/>
  <c r="C4824"/>
  <c r="E4823"/>
  <c r="E4785"/>
  <c r="C4786"/>
  <c r="E1324"/>
  <c r="C1325"/>
  <c r="C1807"/>
  <c r="E1806"/>
  <c r="C144"/>
  <c r="E143"/>
  <c r="C1043"/>
  <c r="E1042"/>
  <c r="C2939"/>
  <c r="E2938"/>
  <c r="E1997"/>
  <c r="C1996"/>
  <c r="E3144"/>
  <c r="C3145"/>
  <c r="C2395"/>
  <c r="E2394"/>
  <c r="C528"/>
  <c r="E527"/>
  <c r="E3155"/>
  <c r="C3156"/>
  <c r="E918"/>
  <c r="C919"/>
  <c r="E930"/>
  <c r="C931"/>
  <c r="E2748"/>
  <c r="C2749"/>
  <c r="C659"/>
  <c r="E658"/>
  <c r="C249"/>
  <c r="E248"/>
  <c r="E1609"/>
  <c r="C1610"/>
  <c r="C1447"/>
  <c r="E1446"/>
  <c r="E4084"/>
  <c r="E576"/>
  <c r="C577"/>
  <c r="E2755"/>
  <c r="C2756"/>
  <c r="E226"/>
  <c r="C227"/>
  <c r="E2805"/>
  <c r="C2806"/>
  <c r="E1535"/>
  <c r="C1536"/>
  <c r="C63"/>
  <c r="E62"/>
  <c r="C3268"/>
  <c r="E3267"/>
  <c r="E2345"/>
  <c r="C2346"/>
  <c r="E2586"/>
  <c r="C2587"/>
  <c r="E4157"/>
  <c r="C4158"/>
  <c r="E397"/>
  <c r="C398"/>
  <c r="E2863"/>
  <c r="C2864"/>
  <c r="E2235"/>
  <c r="C2236"/>
  <c r="C1496"/>
  <c r="E1495"/>
  <c r="C685"/>
  <c r="E684"/>
  <c r="E1154"/>
  <c r="C1155"/>
  <c r="C1479"/>
  <c r="E1478"/>
  <c r="C3251"/>
  <c r="E3251"/>
  <c r="E3250"/>
  <c r="E287"/>
  <c r="C288"/>
  <c r="E2194"/>
  <c r="C2195"/>
  <c r="C1097"/>
  <c r="E1096"/>
  <c r="E2313"/>
  <c r="C2314"/>
  <c r="E2306"/>
  <c r="C2307"/>
  <c r="E727"/>
  <c r="C728"/>
  <c r="C810"/>
  <c r="E809"/>
  <c r="E1855"/>
  <c r="C1856"/>
  <c r="C317"/>
  <c r="E316"/>
  <c r="E651"/>
  <c r="C652"/>
  <c r="E652"/>
  <c r="E3235"/>
  <c r="C3236"/>
  <c r="C1648"/>
  <c r="E1647"/>
  <c r="C588"/>
  <c r="E587"/>
  <c r="C3257"/>
  <c r="E3256"/>
  <c r="E4041"/>
  <c r="C4042"/>
  <c r="C1387"/>
  <c r="E1386"/>
  <c r="E3721"/>
  <c r="C3722"/>
  <c r="E1765"/>
  <c r="C1766"/>
  <c r="E436"/>
  <c r="C437"/>
  <c r="C1410"/>
  <c r="E1409"/>
  <c r="E133"/>
  <c r="C134"/>
  <c r="C217"/>
  <c r="E216"/>
  <c r="E475"/>
  <c r="C476"/>
  <c r="E760"/>
  <c r="C761"/>
  <c r="E3113"/>
  <c r="C3114"/>
  <c r="E3727"/>
  <c r="C3728"/>
  <c r="C3692"/>
  <c r="E3691"/>
  <c r="C2839"/>
  <c r="E2838"/>
  <c r="C1744"/>
  <c r="E1743"/>
  <c r="E2329"/>
  <c r="C2330"/>
  <c r="C1917"/>
  <c r="E1916"/>
  <c r="C3287"/>
  <c r="E3286"/>
  <c r="C1204"/>
  <c r="E1203"/>
  <c r="E2556"/>
  <c r="C2557"/>
  <c r="C563"/>
  <c r="E562"/>
  <c r="E2361"/>
  <c r="C2362"/>
  <c r="C3308"/>
  <c r="E3308"/>
  <c r="E3307"/>
  <c r="E2037"/>
  <c r="C2038"/>
  <c r="E4138"/>
  <c r="C4139"/>
  <c r="C5016"/>
  <c r="E5015"/>
  <c r="C5042"/>
  <c r="E5041"/>
  <c r="C5006"/>
  <c r="E5005"/>
  <c r="E4632"/>
  <c r="C5112"/>
  <c r="E5111"/>
  <c r="E5100"/>
  <c r="C5101"/>
  <c r="C5077"/>
  <c r="E5076"/>
  <c r="C4977"/>
  <c r="E4976"/>
  <c r="C4932"/>
  <c r="E4931"/>
  <c r="E4889"/>
  <c r="E4871"/>
  <c r="C4872"/>
  <c r="E4857"/>
  <c r="C4858"/>
  <c r="C4825"/>
  <c r="E4824"/>
  <c r="E4786"/>
  <c r="C4787"/>
  <c r="C564"/>
  <c r="E563"/>
  <c r="E1917"/>
  <c r="C1918"/>
  <c r="E3692"/>
  <c r="C3693"/>
  <c r="C589"/>
  <c r="E588"/>
  <c r="E3728"/>
  <c r="C3729"/>
  <c r="E761"/>
  <c r="C762"/>
  <c r="E1766"/>
  <c r="C1767"/>
  <c r="C3237"/>
  <c r="E3236"/>
  <c r="E2307"/>
  <c r="C2308"/>
  <c r="C2315"/>
  <c r="E2314"/>
  <c r="E2195"/>
  <c r="C2196"/>
  <c r="E1155"/>
  <c r="C1156"/>
  <c r="E2864"/>
  <c r="C2865"/>
  <c r="E398"/>
  <c r="C399"/>
  <c r="C64"/>
  <c r="E63"/>
  <c r="E659"/>
  <c r="C660"/>
  <c r="E931"/>
  <c r="C932"/>
  <c r="E3156"/>
  <c r="C3157"/>
  <c r="C2940"/>
  <c r="E2939"/>
  <c r="C145"/>
  <c r="E144"/>
  <c r="C3288"/>
  <c r="E3287"/>
  <c r="C2840"/>
  <c r="E2840"/>
  <c r="E2839"/>
  <c r="C4043"/>
  <c r="E4042"/>
  <c r="C3258"/>
  <c r="E3257"/>
  <c r="E1648"/>
  <c r="C1649"/>
  <c r="C1098"/>
  <c r="E1098"/>
  <c r="E1097"/>
  <c r="E1479"/>
  <c r="C1480"/>
  <c r="C686"/>
  <c r="E685"/>
  <c r="C4159"/>
  <c r="E4158"/>
  <c r="E2346"/>
  <c r="C2347"/>
  <c r="E2806"/>
  <c r="C2807"/>
  <c r="C2757"/>
  <c r="E2756"/>
  <c r="C1611"/>
  <c r="E1610"/>
  <c r="C529"/>
  <c r="E528"/>
  <c r="E1325"/>
  <c r="C1326"/>
  <c r="E4139"/>
  <c r="C4140"/>
  <c r="C2039"/>
  <c r="E2038"/>
  <c r="E2362"/>
  <c r="C2363"/>
  <c r="E2557"/>
  <c r="C2558"/>
  <c r="E2330"/>
  <c r="C2331"/>
  <c r="E3114"/>
  <c r="C3115"/>
  <c r="C477"/>
  <c r="E476"/>
  <c r="E134"/>
  <c r="C135"/>
  <c r="C438"/>
  <c r="E437"/>
  <c r="E3722"/>
  <c r="E1387"/>
  <c r="C1388"/>
  <c r="E1856"/>
  <c r="C1857"/>
  <c r="E728"/>
  <c r="C729"/>
  <c r="E288"/>
  <c r="C289"/>
  <c r="E2236"/>
  <c r="C2237"/>
  <c r="E3268"/>
  <c r="C3269"/>
  <c r="C1448"/>
  <c r="E1447"/>
  <c r="C250"/>
  <c r="E249"/>
  <c r="E2749"/>
  <c r="C2750"/>
  <c r="E2750"/>
  <c r="E919"/>
  <c r="C920"/>
  <c r="E3145"/>
  <c r="C3146"/>
  <c r="C1997"/>
  <c r="E1998"/>
  <c r="C1044"/>
  <c r="E1043"/>
  <c r="C1808"/>
  <c r="E1807"/>
  <c r="C1205"/>
  <c r="E1204"/>
  <c r="C1745"/>
  <c r="E1744"/>
  <c r="E217"/>
  <c r="C218"/>
  <c r="E1410"/>
  <c r="C1411"/>
  <c r="E317"/>
  <c r="C318"/>
  <c r="E810"/>
  <c r="C811"/>
  <c r="C1497"/>
  <c r="E1496"/>
  <c r="E2587"/>
  <c r="C2588"/>
  <c r="C1537"/>
  <c r="E1536"/>
  <c r="C228"/>
  <c r="E227"/>
  <c r="E577"/>
  <c r="C578"/>
  <c r="C2396"/>
  <c r="E2395"/>
  <c r="C5017"/>
  <c r="E5016"/>
  <c r="C5043"/>
  <c r="E5042"/>
  <c r="C5007"/>
  <c r="E5006"/>
  <c r="E4633"/>
  <c r="E5112"/>
  <c r="C5113"/>
  <c r="E5113"/>
  <c r="C5102"/>
  <c r="E5102"/>
  <c r="E5101"/>
  <c r="E5077"/>
  <c r="C5078"/>
  <c r="C4978"/>
  <c r="E4977"/>
  <c r="C4933"/>
  <c r="E4932"/>
  <c r="E4890"/>
  <c r="C4873"/>
  <c r="E4872"/>
  <c r="C4859"/>
  <c r="E4858"/>
  <c r="C4826"/>
  <c r="E4825"/>
  <c r="C4788"/>
  <c r="E4787"/>
  <c r="E578"/>
  <c r="C579"/>
  <c r="C319"/>
  <c r="E318"/>
  <c r="C219"/>
  <c r="E218"/>
  <c r="E1808"/>
  <c r="C1809"/>
  <c r="E920"/>
  <c r="C921"/>
  <c r="E2237"/>
  <c r="C2238"/>
  <c r="C730"/>
  <c r="E729"/>
  <c r="E1388"/>
  <c r="C1389"/>
  <c r="E2331"/>
  <c r="C2332"/>
  <c r="C2364"/>
  <c r="E2363"/>
  <c r="C4141"/>
  <c r="E4140"/>
  <c r="C2348"/>
  <c r="E2347"/>
  <c r="E4043"/>
  <c r="E3157"/>
  <c r="C3158"/>
  <c r="C661"/>
  <c r="E660"/>
  <c r="E399"/>
  <c r="C400"/>
  <c r="C1157"/>
  <c r="E1156"/>
  <c r="C763"/>
  <c r="E762"/>
  <c r="E589"/>
  <c r="C590"/>
  <c r="E1918"/>
  <c r="C1919"/>
  <c r="C2397"/>
  <c r="E2396"/>
  <c r="E1745"/>
  <c r="C1746"/>
  <c r="C1998"/>
  <c r="E1999"/>
  <c r="E250"/>
  <c r="C251"/>
  <c r="E2039"/>
  <c r="C2040"/>
  <c r="C1612"/>
  <c r="E1611"/>
  <c r="C4160"/>
  <c r="E4159"/>
  <c r="C1481"/>
  <c r="E1480"/>
  <c r="E1649"/>
  <c r="C1650"/>
  <c r="E2940"/>
  <c r="C2941"/>
  <c r="E64"/>
  <c r="C65"/>
  <c r="E3729"/>
  <c r="C3730"/>
  <c r="E564"/>
  <c r="C565"/>
  <c r="E811"/>
  <c r="C812"/>
  <c r="E1044"/>
  <c r="C1045"/>
  <c r="E3146"/>
  <c r="C3147"/>
  <c r="C3270"/>
  <c r="E3269"/>
  <c r="E289"/>
  <c r="C290"/>
  <c r="E1857"/>
  <c r="C1858"/>
  <c r="E135"/>
  <c r="C136"/>
  <c r="E3115"/>
  <c r="C3116"/>
  <c r="E2558"/>
  <c r="C2559"/>
  <c r="E1326"/>
  <c r="C1327"/>
  <c r="C2808"/>
  <c r="E2808"/>
  <c r="E2807"/>
  <c r="C687"/>
  <c r="E686"/>
  <c r="C3259"/>
  <c r="E3258"/>
  <c r="E932"/>
  <c r="C933"/>
  <c r="C2866"/>
  <c r="E2865"/>
  <c r="E2196"/>
  <c r="C2197"/>
  <c r="C2309"/>
  <c r="E2309"/>
  <c r="E2308"/>
  <c r="E1767"/>
  <c r="C1768"/>
  <c r="C229"/>
  <c r="E228"/>
  <c r="C2589"/>
  <c r="E2588"/>
  <c r="E1411"/>
  <c r="C1412"/>
  <c r="C1538"/>
  <c r="E1537"/>
  <c r="C1498"/>
  <c r="E1497"/>
  <c r="C1206"/>
  <c r="E1205"/>
  <c r="E1448"/>
  <c r="C1449"/>
  <c r="E438"/>
  <c r="C439"/>
  <c r="C478"/>
  <c r="E477"/>
  <c r="E529"/>
  <c r="C530"/>
  <c r="E2757"/>
  <c r="C2758"/>
  <c r="E3288"/>
  <c r="C3289"/>
  <c r="C146"/>
  <c r="E145"/>
  <c r="E2315"/>
  <c r="C2316"/>
  <c r="E3237"/>
  <c r="C3238"/>
  <c r="E3693"/>
  <c r="C3694"/>
  <c r="C5018"/>
  <c r="E5017"/>
  <c r="C5044"/>
  <c r="E5043"/>
  <c r="C5008"/>
  <c r="E5007"/>
  <c r="E4634"/>
  <c r="C5079"/>
  <c r="E5078"/>
  <c r="E4978"/>
  <c r="C4979"/>
  <c r="C4934"/>
  <c r="E4933"/>
  <c r="E4891"/>
  <c r="E4873"/>
  <c r="C4874"/>
  <c r="E4859"/>
  <c r="C4860"/>
  <c r="E4860"/>
  <c r="E4826"/>
  <c r="C4827"/>
  <c r="E4788"/>
  <c r="C4789"/>
  <c r="C147"/>
  <c r="E146"/>
  <c r="C3695"/>
  <c r="E3694"/>
  <c r="C2317"/>
  <c r="E2316"/>
  <c r="C3290"/>
  <c r="E3289"/>
  <c r="E530"/>
  <c r="C531"/>
  <c r="E439"/>
  <c r="C440"/>
  <c r="C1413"/>
  <c r="E1412"/>
  <c r="E1768"/>
  <c r="C1769"/>
  <c r="E2197"/>
  <c r="C2198"/>
  <c r="C934"/>
  <c r="E933"/>
  <c r="E1327"/>
  <c r="C1328"/>
  <c r="C3117"/>
  <c r="E3116"/>
  <c r="C1859"/>
  <c r="E1858"/>
  <c r="E1045"/>
  <c r="C1046"/>
  <c r="C2041"/>
  <c r="E2040"/>
  <c r="C1999"/>
  <c r="E2000"/>
  <c r="E590"/>
  <c r="C591"/>
  <c r="E921"/>
  <c r="C922"/>
  <c r="E1206"/>
  <c r="C1207"/>
  <c r="C3260"/>
  <c r="E3259"/>
  <c r="E65"/>
  <c r="C66"/>
  <c r="C1613"/>
  <c r="E1612"/>
  <c r="E1746"/>
  <c r="C1747"/>
  <c r="E763"/>
  <c r="C764"/>
  <c r="C2349"/>
  <c r="E2348"/>
  <c r="C220"/>
  <c r="E220"/>
  <c r="E219"/>
  <c r="E1538"/>
  <c r="C1539"/>
  <c r="E2589"/>
  <c r="C2590"/>
  <c r="C1651"/>
  <c r="E1650"/>
  <c r="C3239"/>
  <c r="E3238"/>
  <c r="C2759"/>
  <c r="E2758"/>
  <c r="C1450"/>
  <c r="E1449"/>
  <c r="C2560"/>
  <c r="E2559"/>
  <c r="E136"/>
  <c r="C137"/>
  <c r="E290"/>
  <c r="C291"/>
  <c r="E3147"/>
  <c r="C3148"/>
  <c r="E812"/>
  <c r="C813"/>
  <c r="C566"/>
  <c r="E565"/>
  <c r="C1482"/>
  <c r="E1481"/>
  <c r="C252"/>
  <c r="E251"/>
  <c r="E2397"/>
  <c r="C2398"/>
  <c r="C1920"/>
  <c r="E1919"/>
  <c r="C401"/>
  <c r="E400"/>
  <c r="E3158"/>
  <c r="C3159"/>
  <c r="E3159"/>
  <c r="C4142"/>
  <c r="E4141"/>
  <c r="E2332"/>
  <c r="C2333"/>
  <c r="E1389"/>
  <c r="C1390"/>
  <c r="E2238"/>
  <c r="C2239"/>
  <c r="E1809"/>
  <c r="C1810"/>
  <c r="E579"/>
  <c r="C580"/>
  <c r="E478"/>
  <c r="C479"/>
  <c r="E2866"/>
  <c r="C2867"/>
  <c r="C1499"/>
  <c r="E1498"/>
  <c r="E229"/>
  <c r="C230"/>
  <c r="C688"/>
  <c r="E687"/>
  <c r="C3271"/>
  <c r="E3270"/>
  <c r="C3731"/>
  <c r="E3730"/>
  <c r="E2941"/>
  <c r="C2942"/>
  <c r="C4161"/>
  <c r="E4160"/>
  <c r="C1158"/>
  <c r="E1157"/>
  <c r="C662"/>
  <c r="E661"/>
  <c r="E2364"/>
  <c r="C2365"/>
  <c r="E730"/>
  <c r="C731"/>
  <c r="E319"/>
  <c r="C320"/>
  <c r="C5019"/>
  <c r="E5018"/>
  <c r="C5045"/>
  <c r="E5044"/>
  <c r="C5009"/>
  <c r="E5008"/>
  <c r="C5080"/>
  <c r="E5080"/>
  <c r="E5079"/>
  <c r="C4980"/>
  <c r="E4979"/>
  <c r="C4935"/>
  <c r="E4934"/>
  <c r="E4892"/>
  <c r="E4874"/>
  <c r="C4875"/>
  <c r="C4828"/>
  <c r="E4827"/>
  <c r="E4789"/>
  <c r="C4790"/>
  <c r="E1158"/>
  <c r="C1159"/>
  <c r="C2943"/>
  <c r="E2942"/>
  <c r="E688"/>
  <c r="C689"/>
  <c r="C1500"/>
  <c r="E1499"/>
  <c r="C1811"/>
  <c r="E1810"/>
  <c r="E1390"/>
  <c r="C1391"/>
  <c r="E3148"/>
  <c r="C3149"/>
  <c r="C138"/>
  <c r="E138"/>
  <c r="E137"/>
  <c r="C1540"/>
  <c r="E1539"/>
  <c r="C1748"/>
  <c r="E1747"/>
  <c r="C67"/>
  <c r="E66"/>
  <c r="E1207"/>
  <c r="C1208"/>
  <c r="C1329"/>
  <c r="E1328"/>
  <c r="E2198"/>
  <c r="C2199"/>
  <c r="E440"/>
  <c r="C441"/>
  <c r="E147"/>
  <c r="C148"/>
  <c r="E731"/>
  <c r="C732"/>
  <c r="E2365"/>
  <c r="C2366"/>
  <c r="C4162"/>
  <c r="E4161"/>
  <c r="C3732"/>
  <c r="E3731"/>
  <c r="C480"/>
  <c r="E479"/>
  <c r="C402"/>
  <c r="E402"/>
  <c r="E401"/>
  <c r="E1482"/>
  <c r="C1483"/>
  <c r="E2560"/>
  <c r="C2561"/>
  <c r="C1451"/>
  <c r="E1450"/>
  <c r="E3239"/>
  <c r="C3240"/>
  <c r="E3240"/>
  <c r="E1613"/>
  <c r="C1614"/>
  <c r="E3260"/>
  <c r="C3261"/>
  <c r="E591"/>
  <c r="C592"/>
  <c r="E3117"/>
  <c r="C3118"/>
  <c r="C935"/>
  <c r="E934"/>
  <c r="E2317"/>
  <c r="C2318"/>
  <c r="E320"/>
  <c r="C321"/>
  <c r="C663"/>
  <c r="E662"/>
  <c r="E3271"/>
  <c r="C3272"/>
  <c r="E3272"/>
  <c r="E580"/>
  <c r="C581"/>
  <c r="E2239"/>
  <c r="C2240"/>
  <c r="E2333"/>
  <c r="C2334"/>
  <c r="E4142"/>
  <c r="C4143"/>
  <c r="C2399"/>
  <c r="E2398"/>
  <c r="E813"/>
  <c r="C814"/>
  <c r="C292"/>
  <c r="E291"/>
  <c r="E2590"/>
  <c r="C2591"/>
  <c r="C765"/>
  <c r="E764"/>
  <c r="E1046"/>
  <c r="C1047"/>
  <c r="C1770"/>
  <c r="E1769"/>
  <c r="E531"/>
  <c r="C532"/>
  <c r="C231"/>
  <c r="E230"/>
  <c r="E2867"/>
  <c r="C2868"/>
  <c r="C1921"/>
  <c r="E1920"/>
  <c r="E252"/>
  <c r="C253"/>
  <c r="E566"/>
  <c r="C567"/>
  <c r="E2759"/>
  <c r="C2760"/>
  <c r="E1651"/>
  <c r="C1652"/>
  <c r="E2349"/>
  <c r="C2350"/>
  <c r="E922"/>
  <c r="C923"/>
  <c r="C2000"/>
  <c r="E2001"/>
  <c r="E2041"/>
  <c r="C2042"/>
  <c r="E1859"/>
  <c r="C1860"/>
  <c r="C1414"/>
  <c r="E1413"/>
  <c r="C3291"/>
  <c r="E3290"/>
  <c r="E3695"/>
  <c r="C3696"/>
  <c r="C5020"/>
  <c r="E5019"/>
  <c r="E5045"/>
  <c r="C5046"/>
  <c r="E5009"/>
  <c r="C4981"/>
  <c r="E4980"/>
  <c r="C4936"/>
  <c r="E4935"/>
  <c r="E4893"/>
  <c r="E4875"/>
  <c r="C4876"/>
  <c r="C4829"/>
  <c r="E4828"/>
  <c r="E4790"/>
  <c r="C4791"/>
  <c r="E4791"/>
  <c r="E2240"/>
  <c r="C2241"/>
  <c r="E321"/>
  <c r="C322"/>
  <c r="C4163"/>
  <c r="E4162"/>
  <c r="C442"/>
  <c r="E441"/>
  <c r="E3149"/>
  <c r="C3150"/>
  <c r="E3150"/>
  <c r="C2001"/>
  <c r="E2002"/>
  <c r="E1921"/>
  <c r="C1922"/>
  <c r="E1414"/>
  <c r="C1415"/>
  <c r="C924"/>
  <c r="E923"/>
  <c r="E1652"/>
  <c r="C1653"/>
  <c r="C568"/>
  <c r="E567"/>
  <c r="C533"/>
  <c r="E532"/>
  <c r="E3696"/>
  <c r="C3697"/>
  <c r="C2043"/>
  <c r="E2042"/>
  <c r="E4143"/>
  <c r="C4144"/>
  <c r="E663"/>
  <c r="C664"/>
  <c r="E2318"/>
  <c r="C2319"/>
  <c r="E3118"/>
  <c r="C3119"/>
  <c r="E3119"/>
  <c r="E3261"/>
  <c r="C3262"/>
  <c r="E3262"/>
  <c r="C2562"/>
  <c r="E2561"/>
  <c r="E732"/>
  <c r="C733"/>
  <c r="C1749"/>
  <c r="E1748"/>
  <c r="C3292"/>
  <c r="E3291"/>
  <c r="C2351"/>
  <c r="E2350"/>
  <c r="C2761"/>
  <c r="E2760"/>
  <c r="C254"/>
  <c r="E253"/>
  <c r="E2868"/>
  <c r="C2869"/>
  <c r="E2869"/>
  <c r="C1048"/>
  <c r="E1047"/>
  <c r="E2591"/>
  <c r="C2592"/>
  <c r="C815"/>
  <c r="E814"/>
  <c r="E2334"/>
  <c r="C2335"/>
  <c r="C582"/>
  <c r="E582"/>
  <c r="E581"/>
  <c r="E935"/>
  <c r="C936"/>
  <c r="C1452"/>
  <c r="E1451"/>
  <c r="C481"/>
  <c r="E480"/>
  <c r="E148"/>
  <c r="C149"/>
  <c r="C2200"/>
  <c r="E2200"/>
  <c r="E2199"/>
  <c r="C1209"/>
  <c r="E1208"/>
  <c r="C1392"/>
  <c r="E1391"/>
  <c r="C690"/>
  <c r="E689"/>
  <c r="E1159"/>
  <c r="C1160"/>
  <c r="E1860"/>
  <c r="C1861"/>
  <c r="E231"/>
  <c r="C232"/>
  <c r="E1770"/>
  <c r="C1771"/>
  <c r="E765"/>
  <c r="C766"/>
  <c r="E292"/>
  <c r="C293"/>
  <c r="C2400"/>
  <c r="E2399"/>
  <c r="C593"/>
  <c r="E592"/>
  <c r="E1614"/>
  <c r="C1615"/>
  <c r="C1484"/>
  <c r="E1483"/>
  <c r="E3732"/>
  <c r="C3733"/>
  <c r="E2366"/>
  <c r="C2367"/>
  <c r="E1329"/>
  <c r="C1330"/>
  <c r="E67"/>
  <c r="C68"/>
  <c r="E1540"/>
  <c r="C1541"/>
  <c r="C1812"/>
  <c r="E1811"/>
  <c r="E1500"/>
  <c r="C1501"/>
  <c r="E2943"/>
  <c r="C2944"/>
  <c r="C5021"/>
  <c r="E5020"/>
  <c r="C5047"/>
  <c r="E5046"/>
  <c r="C4982"/>
  <c r="E4981"/>
  <c r="C4937"/>
  <c r="E4936"/>
  <c r="E4894"/>
  <c r="C4877"/>
  <c r="E4876"/>
  <c r="C4830"/>
  <c r="E4829"/>
  <c r="C3734"/>
  <c r="E3733"/>
  <c r="E766"/>
  <c r="C767"/>
  <c r="C734"/>
  <c r="E733"/>
  <c r="E568"/>
  <c r="C569"/>
  <c r="C925"/>
  <c r="E925"/>
  <c r="E924"/>
  <c r="C4164"/>
  <c r="E4163"/>
  <c r="E2944"/>
  <c r="C2945"/>
  <c r="E2367"/>
  <c r="C2368"/>
  <c r="E1615"/>
  <c r="C1616"/>
  <c r="E1541"/>
  <c r="C1542"/>
  <c r="E593"/>
  <c r="C594"/>
  <c r="E1392"/>
  <c r="C1393"/>
  <c r="E481"/>
  <c r="C482"/>
  <c r="E254"/>
  <c r="C255"/>
  <c r="C2352"/>
  <c r="E2351"/>
  <c r="C1750"/>
  <c r="E1749"/>
  <c r="C2563"/>
  <c r="E2562"/>
  <c r="C3698"/>
  <c r="E3697"/>
  <c r="C1923"/>
  <c r="E1922"/>
  <c r="E2241"/>
  <c r="C2242"/>
  <c r="E232"/>
  <c r="C233"/>
  <c r="E149"/>
  <c r="C150"/>
  <c r="E2319"/>
  <c r="C2320"/>
  <c r="C1502"/>
  <c r="E1501"/>
  <c r="E1330"/>
  <c r="C1331"/>
  <c r="E1484"/>
  <c r="C1485"/>
  <c r="C1813"/>
  <c r="E1812"/>
  <c r="E293"/>
  <c r="C294"/>
  <c r="C1772"/>
  <c r="E1771"/>
  <c r="E1861"/>
  <c r="C1862"/>
  <c r="E1160"/>
  <c r="C1161"/>
  <c r="C937"/>
  <c r="E936"/>
  <c r="E2335"/>
  <c r="C2336"/>
  <c r="E2592"/>
  <c r="C2593"/>
  <c r="E664"/>
  <c r="C665"/>
  <c r="C534"/>
  <c r="E533"/>
  <c r="C2002"/>
  <c r="E2003"/>
  <c r="C69"/>
  <c r="E68"/>
  <c r="C2401"/>
  <c r="E2400"/>
  <c r="C691"/>
  <c r="E690"/>
  <c r="C1210"/>
  <c r="E1209"/>
  <c r="E1452"/>
  <c r="C1453"/>
  <c r="E815"/>
  <c r="C816"/>
  <c r="E1048"/>
  <c r="C1049"/>
  <c r="E2761"/>
  <c r="C2762"/>
  <c r="E3292"/>
  <c r="C3293"/>
  <c r="C4145"/>
  <c r="E4144"/>
  <c r="E2043"/>
  <c r="C2044"/>
  <c r="C1654"/>
  <c r="E1653"/>
  <c r="E1415"/>
  <c r="C1416"/>
  <c r="C443"/>
  <c r="E442"/>
  <c r="E322"/>
  <c r="C323"/>
  <c r="C5022"/>
  <c r="E5021"/>
  <c r="E5047"/>
  <c r="C5048"/>
  <c r="E4982"/>
  <c r="C4983"/>
  <c r="C4938"/>
  <c r="E4937"/>
  <c r="E4895"/>
  <c r="E4877"/>
  <c r="C4878"/>
  <c r="E4878"/>
  <c r="E4830"/>
  <c r="C4831"/>
  <c r="E1210"/>
  <c r="C1211"/>
  <c r="E534"/>
  <c r="C535"/>
  <c r="E255"/>
  <c r="C256"/>
  <c r="E482"/>
  <c r="C483"/>
  <c r="E594"/>
  <c r="C595"/>
  <c r="C1617"/>
  <c r="E1616"/>
  <c r="C2946"/>
  <c r="E2945"/>
  <c r="C4165"/>
  <c r="E4164"/>
  <c r="C2402"/>
  <c r="E2401"/>
  <c r="C2003"/>
  <c r="E2004"/>
  <c r="E937"/>
  <c r="C938"/>
  <c r="C1503"/>
  <c r="E1502"/>
  <c r="E1416"/>
  <c r="C1417"/>
  <c r="E2044"/>
  <c r="C2045"/>
  <c r="E4145"/>
  <c r="C4146"/>
  <c r="E2762"/>
  <c r="C2763"/>
  <c r="E816"/>
  <c r="C817"/>
  <c r="C2594"/>
  <c r="E2593"/>
  <c r="E1862"/>
  <c r="C1863"/>
  <c r="C295"/>
  <c r="E294"/>
  <c r="E1485"/>
  <c r="C1486"/>
  <c r="C151"/>
  <c r="E150"/>
  <c r="C2243"/>
  <c r="E2242"/>
  <c r="E2563"/>
  <c r="C2564"/>
  <c r="E2352"/>
  <c r="C2353"/>
  <c r="C570"/>
  <c r="E570"/>
  <c r="E569"/>
  <c r="C768"/>
  <c r="E767"/>
  <c r="C3735"/>
  <c r="E3734"/>
  <c r="E323"/>
  <c r="C324"/>
  <c r="C444"/>
  <c r="E443"/>
  <c r="E1654"/>
  <c r="C1655"/>
  <c r="C692"/>
  <c r="E691"/>
  <c r="E69"/>
  <c r="C70"/>
  <c r="C1773"/>
  <c r="E1772"/>
  <c r="C1814"/>
  <c r="E1813"/>
  <c r="E1923"/>
  <c r="C1924"/>
  <c r="E1393"/>
  <c r="C1394"/>
  <c r="C1543"/>
  <c r="E1542"/>
  <c r="C2369"/>
  <c r="E2368"/>
  <c r="C735"/>
  <c r="E734"/>
  <c r="E3293"/>
  <c r="C3294"/>
  <c r="E1049"/>
  <c r="C1050"/>
  <c r="C1454"/>
  <c r="E1453"/>
  <c r="E665"/>
  <c r="C666"/>
  <c r="E2336"/>
  <c r="C2337"/>
  <c r="E1161"/>
  <c r="C1162"/>
  <c r="E1331"/>
  <c r="C1332"/>
  <c r="E2320"/>
  <c r="C2321"/>
  <c r="E233"/>
  <c r="C234"/>
  <c r="C3699"/>
  <c r="E3698"/>
  <c r="C1751"/>
  <c r="E1751"/>
  <c r="F32" i="8"/>
  <c r="E1750" i="2"/>
  <c r="C5023"/>
  <c r="E5022"/>
  <c r="E5048"/>
  <c r="C5049"/>
  <c r="C4984"/>
  <c r="E4983"/>
  <c r="C4939"/>
  <c r="E4938"/>
  <c r="E4896"/>
  <c r="C4832"/>
  <c r="E4832"/>
  <c r="E4831"/>
  <c r="E735"/>
  <c r="C736"/>
  <c r="E1543"/>
  <c r="C1544"/>
  <c r="C1815"/>
  <c r="E1814"/>
  <c r="C2354"/>
  <c r="E2353"/>
  <c r="C1487"/>
  <c r="E1487"/>
  <c r="E1486"/>
  <c r="E1863"/>
  <c r="C1864"/>
  <c r="E817"/>
  <c r="C818"/>
  <c r="C1504"/>
  <c r="E1503"/>
  <c r="E2946"/>
  <c r="C2947"/>
  <c r="E3699"/>
  <c r="E2321"/>
  <c r="C2322"/>
  <c r="C1163"/>
  <c r="E1162"/>
  <c r="C667"/>
  <c r="E666"/>
  <c r="C1051"/>
  <c r="E1050"/>
  <c r="E70"/>
  <c r="C71"/>
  <c r="E1655"/>
  <c r="C1656"/>
  <c r="E324"/>
  <c r="C325"/>
  <c r="E151"/>
  <c r="C152"/>
  <c r="E295"/>
  <c r="C296"/>
  <c r="C2595"/>
  <c r="E2594"/>
  <c r="E2045"/>
  <c r="C2046"/>
  <c r="C2004"/>
  <c r="E2005"/>
  <c r="E2402"/>
  <c r="C2403"/>
  <c r="C596"/>
  <c r="E595"/>
  <c r="E256"/>
  <c r="C257"/>
  <c r="C1212"/>
  <c r="E1211"/>
  <c r="E1454"/>
  <c r="C1455"/>
  <c r="C2370"/>
  <c r="E2369"/>
  <c r="E1773"/>
  <c r="C1774"/>
  <c r="E692"/>
  <c r="C693"/>
  <c r="E444"/>
  <c r="C445"/>
  <c r="E3735"/>
  <c r="C3736"/>
  <c r="E2564"/>
  <c r="C2565"/>
  <c r="E2763"/>
  <c r="C2764"/>
  <c r="C4166"/>
  <c r="E4165"/>
  <c r="E1617"/>
  <c r="C1618"/>
  <c r="C235"/>
  <c r="E234"/>
  <c r="E1332"/>
  <c r="C1333"/>
  <c r="E2337"/>
  <c r="C2338"/>
  <c r="C3295"/>
  <c r="E3294"/>
  <c r="E1394"/>
  <c r="C1395"/>
  <c r="E1924"/>
  <c r="C1925"/>
  <c r="E768"/>
  <c r="C769"/>
  <c r="E2243"/>
  <c r="C2244"/>
  <c r="C4147"/>
  <c r="E4146"/>
  <c r="E1417"/>
  <c r="C1418"/>
  <c r="C939"/>
  <c r="E938"/>
  <c r="E483"/>
  <c r="C484"/>
  <c r="C536"/>
  <c r="E536"/>
  <c r="E535"/>
  <c r="C5024"/>
  <c r="E5023"/>
  <c r="C5050"/>
  <c r="E5049"/>
  <c r="C4985"/>
  <c r="E4984"/>
  <c r="C4940"/>
  <c r="E4939"/>
  <c r="E4897"/>
  <c r="C2245"/>
  <c r="E2244"/>
  <c r="E1925"/>
  <c r="C1926"/>
  <c r="C1419"/>
  <c r="E1418"/>
  <c r="C236"/>
  <c r="E235"/>
  <c r="E2764"/>
  <c r="C2765"/>
  <c r="E3736"/>
  <c r="C258"/>
  <c r="E257"/>
  <c r="E2403"/>
  <c r="C2404"/>
  <c r="C2596"/>
  <c r="E2595"/>
  <c r="E667"/>
  <c r="C668"/>
  <c r="E1815"/>
  <c r="C1816"/>
  <c r="C1334"/>
  <c r="E1333"/>
  <c r="E484"/>
  <c r="C485"/>
  <c r="E4147"/>
  <c r="E939"/>
  <c r="C940"/>
  <c r="C770"/>
  <c r="E769"/>
  <c r="E1395"/>
  <c r="C1396"/>
  <c r="C2339"/>
  <c r="E2338"/>
  <c r="C1619"/>
  <c r="E1618"/>
  <c r="E4166"/>
  <c r="C4167"/>
  <c r="C446"/>
  <c r="E445"/>
  <c r="E1774"/>
  <c r="C1775"/>
  <c r="E1775"/>
  <c r="E1455"/>
  <c r="C1456"/>
  <c r="E1212"/>
  <c r="C1213"/>
  <c r="E596"/>
  <c r="C597"/>
  <c r="C153"/>
  <c r="E152"/>
  <c r="E1656"/>
  <c r="C1657"/>
  <c r="E2322"/>
  <c r="C2323"/>
  <c r="C2948"/>
  <c r="E2947"/>
  <c r="C819"/>
  <c r="E818"/>
  <c r="E736"/>
  <c r="C737"/>
  <c r="C3296"/>
  <c r="E3295"/>
  <c r="E2565"/>
  <c r="C2566"/>
  <c r="C2371"/>
  <c r="E2370"/>
  <c r="C2005"/>
  <c r="E2006"/>
  <c r="E1051"/>
  <c r="C1052"/>
  <c r="E1163"/>
  <c r="C1164"/>
  <c r="E1504"/>
  <c r="C1505"/>
  <c r="E2354"/>
  <c r="C2355"/>
  <c r="C694"/>
  <c r="E693"/>
  <c r="E2046"/>
  <c r="C2047"/>
  <c r="C297"/>
  <c r="E296"/>
  <c r="E325"/>
  <c r="C326"/>
  <c r="C72"/>
  <c r="E71"/>
  <c r="E1864"/>
  <c r="C1865"/>
  <c r="E1544"/>
  <c r="C1545"/>
  <c r="C5025"/>
  <c r="E5024"/>
  <c r="E5050"/>
  <c r="C5051"/>
  <c r="C4986"/>
  <c r="E4985"/>
  <c r="C4941"/>
  <c r="E4940"/>
  <c r="E4899"/>
  <c r="E4898"/>
  <c r="E72"/>
  <c r="C73"/>
  <c r="E2948"/>
  <c r="C2949"/>
  <c r="E446"/>
  <c r="C447"/>
  <c r="E1396"/>
  <c r="C1397"/>
  <c r="E940"/>
  <c r="C941"/>
  <c r="E485"/>
  <c r="C486"/>
  <c r="C2597"/>
  <c r="E2596"/>
  <c r="C259"/>
  <c r="E258"/>
  <c r="E1419"/>
  <c r="C1420"/>
  <c r="E2245"/>
  <c r="C2246"/>
  <c r="E694"/>
  <c r="C695"/>
  <c r="E1545"/>
  <c r="C1546"/>
  <c r="C1506"/>
  <c r="E1505"/>
  <c r="C1053"/>
  <c r="E1052"/>
  <c r="C738"/>
  <c r="E737"/>
  <c r="E1657"/>
  <c r="C1658"/>
  <c r="C598"/>
  <c r="E597"/>
  <c r="C1457"/>
  <c r="E1456"/>
  <c r="E2339"/>
  <c r="C2340"/>
  <c r="E770"/>
  <c r="C771"/>
  <c r="E1334"/>
  <c r="C1335"/>
  <c r="E668"/>
  <c r="C669"/>
  <c r="C2766"/>
  <c r="E2765"/>
  <c r="C327"/>
  <c r="E326"/>
  <c r="C298"/>
  <c r="E297"/>
  <c r="E2566"/>
  <c r="C2567"/>
  <c r="C820"/>
  <c r="E819"/>
  <c r="E153"/>
  <c r="C154"/>
  <c r="E236"/>
  <c r="C237"/>
  <c r="C1866"/>
  <c r="E1865"/>
  <c r="E2047"/>
  <c r="C2048"/>
  <c r="C2356"/>
  <c r="E2355"/>
  <c r="E1164"/>
  <c r="C1165"/>
  <c r="C2006"/>
  <c r="E2007"/>
  <c r="E2371"/>
  <c r="C2372"/>
  <c r="E3296"/>
  <c r="C3297"/>
  <c r="C2324"/>
  <c r="E2323"/>
  <c r="C1214"/>
  <c r="E1213"/>
  <c r="E4167"/>
  <c r="C4168"/>
  <c r="E1619"/>
  <c r="C1620"/>
  <c r="E1816"/>
  <c r="C1817"/>
  <c r="C2405"/>
  <c r="E2404"/>
  <c r="E1926"/>
  <c r="C1927"/>
  <c r="C5026"/>
  <c r="E5025"/>
  <c r="C5052"/>
  <c r="E5051"/>
  <c r="E4986"/>
  <c r="C4987"/>
  <c r="C4942"/>
  <c r="E4942"/>
  <c r="E4941"/>
  <c r="C1166"/>
  <c r="E1165"/>
  <c r="C2049"/>
  <c r="E2048"/>
  <c r="C328"/>
  <c r="E327"/>
  <c r="E669"/>
  <c r="C670"/>
  <c r="E771"/>
  <c r="C772"/>
  <c r="C1659"/>
  <c r="E1659"/>
  <c r="E1658"/>
  <c r="E1546"/>
  <c r="C1547"/>
  <c r="C2247"/>
  <c r="E2246"/>
  <c r="E486"/>
  <c r="C487"/>
  <c r="E1397"/>
  <c r="C1398"/>
  <c r="E2949"/>
  <c r="C2950"/>
  <c r="E1927"/>
  <c r="C1928"/>
  <c r="E2324"/>
  <c r="C2325"/>
  <c r="E2325"/>
  <c r="E2405"/>
  <c r="C2406"/>
  <c r="E2406"/>
  <c r="C4169"/>
  <c r="E4168"/>
  <c r="E2372"/>
  <c r="C2373"/>
  <c r="E2373"/>
  <c r="C2357"/>
  <c r="E2357"/>
  <c r="E2356"/>
  <c r="E1866"/>
  <c r="C1867"/>
  <c r="C155"/>
  <c r="E154"/>
  <c r="E2567"/>
  <c r="C2568"/>
  <c r="C2767"/>
  <c r="E2766"/>
  <c r="E598"/>
  <c r="C599"/>
  <c r="C739"/>
  <c r="E738"/>
  <c r="C1507"/>
  <c r="E1506"/>
  <c r="E2597"/>
  <c r="C2598"/>
  <c r="C1621"/>
  <c r="E1621"/>
  <c r="E1620"/>
  <c r="C1818"/>
  <c r="E1817"/>
  <c r="E1214"/>
  <c r="C1215"/>
  <c r="C821"/>
  <c r="E820"/>
  <c r="E298"/>
  <c r="C299"/>
  <c r="E1335"/>
  <c r="C1336"/>
  <c r="C2341"/>
  <c r="E2341"/>
  <c r="E2340"/>
  <c r="C696"/>
  <c r="E695"/>
  <c r="E1420"/>
  <c r="C1421"/>
  <c r="C942"/>
  <c r="E941"/>
  <c r="C448"/>
  <c r="E447"/>
  <c r="C74"/>
  <c r="E73"/>
  <c r="C3298"/>
  <c r="E3297"/>
  <c r="E2008"/>
  <c r="C2007"/>
  <c r="E237"/>
  <c r="C238"/>
  <c r="E1457"/>
  <c r="C1458"/>
  <c r="E1053"/>
  <c r="C1054"/>
  <c r="C260"/>
  <c r="E259"/>
  <c r="C5027"/>
  <c r="E5026"/>
  <c r="E5052"/>
  <c r="C5053"/>
  <c r="C4988"/>
  <c r="E4987"/>
  <c r="E260"/>
  <c r="C261"/>
  <c r="C1508"/>
  <c r="E1507"/>
  <c r="E1928"/>
  <c r="C1929"/>
  <c r="C1399"/>
  <c r="E1398"/>
  <c r="E670"/>
  <c r="C671"/>
  <c r="C3299"/>
  <c r="E3299"/>
  <c r="E3298"/>
  <c r="E599"/>
  <c r="C600"/>
  <c r="E2568"/>
  <c r="C2569"/>
  <c r="E1867"/>
  <c r="C1868"/>
  <c r="E4169"/>
  <c r="C4170"/>
  <c r="E328"/>
  <c r="C329"/>
  <c r="C1167"/>
  <c r="E1166"/>
  <c r="C1459"/>
  <c r="E1458"/>
  <c r="C449"/>
  <c r="E448"/>
  <c r="E299"/>
  <c r="C300"/>
  <c r="E1215"/>
  <c r="C1216"/>
  <c r="C740"/>
  <c r="E739"/>
  <c r="E2767"/>
  <c r="C2768"/>
  <c r="E155"/>
  <c r="C156"/>
  <c r="E2950"/>
  <c r="C2951"/>
  <c r="C488"/>
  <c r="E487"/>
  <c r="E1547"/>
  <c r="C1548"/>
  <c r="C773"/>
  <c r="E772"/>
  <c r="E1336"/>
  <c r="C1337"/>
  <c r="E1421"/>
  <c r="C1422"/>
  <c r="E1054"/>
  <c r="C1055"/>
  <c r="E238"/>
  <c r="C239"/>
  <c r="C2008"/>
  <c r="E2009"/>
  <c r="E74"/>
  <c r="C75"/>
  <c r="E942"/>
  <c r="C943"/>
  <c r="C697"/>
  <c r="E696"/>
  <c r="E821"/>
  <c r="C822"/>
  <c r="E1818"/>
  <c r="C1819"/>
  <c r="E2598"/>
  <c r="C2599"/>
  <c r="E2247"/>
  <c r="C2248"/>
  <c r="E2049"/>
  <c r="C2050"/>
  <c r="C5028"/>
  <c r="E5027"/>
  <c r="E5053"/>
  <c r="C4989"/>
  <c r="E4988"/>
  <c r="E1422"/>
  <c r="C1423"/>
  <c r="C157"/>
  <c r="E156"/>
  <c r="C301"/>
  <c r="E301"/>
  <c r="E300"/>
  <c r="C450"/>
  <c r="E450"/>
  <c r="E449"/>
  <c r="C1869"/>
  <c r="E1868"/>
  <c r="E600"/>
  <c r="C601"/>
  <c r="E697"/>
  <c r="C698"/>
  <c r="C240"/>
  <c r="E239"/>
  <c r="E2248"/>
  <c r="C2249"/>
  <c r="E1819"/>
  <c r="C1820"/>
  <c r="E75"/>
  <c r="C76"/>
  <c r="E1548"/>
  <c r="C1549"/>
  <c r="E2768"/>
  <c r="C2769"/>
  <c r="E329"/>
  <c r="C330"/>
  <c r="E671"/>
  <c r="C672"/>
  <c r="E1929"/>
  <c r="C1930"/>
  <c r="C262"/>
  <c r="E261"/>
  <c r="E1055"/>
  <c r="C1056"/>
  <c r="E1337"/>
  <c r="C1338"/>
  <c r="C2952"/>
  <c r="E2951"/>
  <c r="E1216"/>
  <c r="C1217"/>
  <c r="E2050"/>
  <c r="C2051"/>
  <c r="E2599"/>
  <c r="C2600"/>
  <c r="C823"/>
  <c r="E822"/>
  <c r="C944"/>
  <c r="E943"/>
  <c r="E2010"/>
  <c r="C2009"/>
  <c r="E773"/>
  <c r="C774"/>
  <c r="C489"/>
  <c r="E488"/>
  <c r="E740"/>
  <c r="C741"/>
  <c r="E1459"/>
  <c r="C1460"/>
  <c r="E1167"/>
  <c r="C1168"/>
  <c r="C4171"/>
  <c r="E4170"/>
  <c r="E2569"/>
  <c r="C2570"/>
  <c r="C1400"/>
  <c r="E1399"/>
  <c r="C1509"/>
  <c r="E1508"/>
  <c r="C5029"/>
  <c r="E5028"/>
  <c r="C4990"/>
  <c r="E4989"/>
  <c r="C4172"/>
  <c r="E4171"/>
  <c r="E1400"/>
  <c r="C1401"/>
  <c r="C1461"/>
  <c r="E1460"/>
  <c r="C945"/>
  <c r="E944"/>
  <c r="C673"/>
  <c r="E672"/>
  <c r="E2769"/>
  <c r="C2770"/>
  <c r="E76"/>
  <c r="C77"/>
  <c r="C2250"/>
  <c r="E2249"/>
  <c r="E698"/>
  <c r="C699"/>
  <c r="E489"/>
  <c r="C490"/>
  <c r="E2051"/>
  <c r="C2052"/>
  <c r="E2600"/>
  <c r="C2601"/>
  <c r="E1217"/>
  <c r="C1218"/>
  <c r="E1338"/>
  <c r="C1339"/>
  <c r="E240"/>
  <c r="C241"/>
  <c r="E1423"/>
  <c r="C1424"/>
  <c r="C263"/>
  <c r="E262"/>
  <c r="C1510"/>
  <c r="E1509"/>
  <c r="E1168"/>
  <c r="C1169"/>
  <c r="C742"/>
  <c r="E741"/>
  <c r="C775"/>
  <c r="E774"/>
  <c r="C2010"/>
  <c r="C824"/>
  <c r="E823"/>
  <c r="C2953"/>
  <c r="E2952"/>
  <c r="E1930"/>
  <c r="C1931"/>
  <c r="E330"/>
  <c r="C331"/>
  <c r="E1549"/>
  <c r="C1550"/>
  <c r="C1821"/>
  <c r="E1820"/>
  <c r="C602"/>
  <c r="E601"/>
  <c r="C158"/>
  <c r="E157"/>
  <c r="C2571"/>
  <c r="E2570"/>
  <c r="C1057"/>
  <c r="E1056"/>
  <c r="E1869"/>
  <c r="C1870"/>
  <c r="C5030"/>
  <c r="E5029"/>
  <c r="E4990"/>
  <c r="C4991"/>
  <c r="E824"/>
  <c r="C825"/>
  <c r="C264"/>
  <c r="E263"/>
  <c r="C1058"/>
  <c r="E1057"/>
  <c r="E1550"/>
  <c r="C1551"/>
  <c r="E1931"/>
  <c r="C1932"/>
  <c r="C1170"/>
  <c r="E1170"/>
  <c r="E1169"/>
  <c r="E241"/>
  <c r="C242"/>
  <c r="E1218"/>
  <c r="C1219"/>
  <c r="E2052"/>
  <c r="C2053"/>
  <c r="E673"/>
  <c r="C674"/>
  <c r="C1462"/>
  <c r="E1461"/>
  <c r="C4173"/>
  <c r="E4172"/>
  <c r="E158"/>
  <c r="C159"/>
  <c r="E742"/>
  <c r="C743"/>
  <c r="C1511"/>
  <c r="E1510"/>
  <c r="E699"/>
  <c r="C700"/>
  <c r="E77"/>
  <c r="C78"/>
  <c r="E1870"/>
  <c r="C1871"/>
  <c r="E602"/>
  <c r="C603"/>
  <c r="C1822"/>
  <c r="E1821"/>
  <c r="C2954"/>
  <c r="E2953"/>
  <c r="E2571"/>
  <c r="C2572"/>
  <c r="E2572"/>
  <c r="E331"/>
  <c r="C332"/>
  <c r="E1424"/>
  <c r="C1425"/>
  <c r="E1339"/>
  <c r="C1340"/>
  <c r="E2601"/>
  <c r="C2602"/>
  <c r="C491"/>
  <c r="E490"/>
  <c r="C2251"/>
  <c r="E2250"/>
  <c r="E945"/>
  <c r="C946"/>
  <c r="E775"/>
  <c r="C776"/>
  <c r="C2771"/>
  <c r="E2770"/>
  <c r="E1401"/>
  <c r="C1402"/>
  <c r="E5030"/>
  <c r="C4992"/>
  <c r="E4991"/>
  <c r="E491"/>
  <c r="C492"/>
  <c r="C2955"/>
  <c r="E2954"/>
  <c r="C947"/>
  <c r="E946"/>
  <c r="E1340"/>
  <c r="C1341"/>
  <c r="C333"/>
  <c r="E332"/>
  <c r="E1871"/>
  <c r="C1872"/>
  <c r="C701"/>
  <c r="E700"/>
  <c r="E743"/>
  <c r="C744"/>
  <c r="E2053"/>
  <c r="C2054"/>
  <c r="C243"/>
  <c r="E243"/>
  <c r="E242"/>
  <c r="C1933"/>
  <c r="E1932"/>
  <c r="C826"/>
  <c r="E826"/>
  <c r="E825"/>
  <c r="E1402"/>
  <c r="C1403"/>
  <c r="E776"/>
  <c r="C777"/>
  <c r="C2252"/>
  <c r="E2251"/>
  <c r="C1823"/>
  <c r="E1822"/>
  <c r="C1512"/>
  <c r="E1511"/>
  <c r="C4174"/>
  <c r="E4173"/>
  <c r="E264"/>
  <c r="C265"/>
  <c r="E2771"/>
  <c r="C2772"/>
  <c r="C2603"/>
  <c r="E2602"/>
  <c r="E1425"/>
  <c r="C1426"/>
  <c r="E603"/>
  <c r="C604"/>
  <c r="E78"/>
  <c r="C79"/>
  <c r="E159"/>
  <c r="C160"/>
  <c r="E674"/>
  <c r="C675"/>
  <c r="C1220"/>
  <c r="E1219"/>
  <c r="E1551"/>
  <c r="C1552"/>
  <c r="C1463"/>
  <c r="E1462"/>
  <c r="E1058"/>
  <c r="C1059"/>
  <c r="E1059"/>
  <c r="C4993"/>
  <c r="E4993"/>
  <c r="E4992"/>
  <c r="E333"/>
  <c r="C334"/>
  <c r="E947"/>
  <c r="C948"/>
  <c r="E1552"/>
  <c r="C1553"/>
  <c r="E675"/>
  <c r="C676"/>
  <c r="C80"/>
  <c r="E79"/>
  <c r="E1426"/>
  <c r="C1427"/>
  <c r="C2773"/>
  <c r="E2772"/>
  <c r="C1513"/>
  <c r="E1512"/>
  <c r="C2253"/>
  <c r="E2252"/>
  <c r="E744"/>
  <c r="C745"/>
  <c r="C1873"/>
  <c r="E1872"/>
  <c r="E492"/>
  <c r="C493"/>
  <c r="E1463"/>
  <c r="C1464"/>
  <c r="E777"/>
  <c r="C778"/>
  <c r="E1220"/>
  <c r="C1221"/>
  <c r="E2603"/>
  <c r="C2604"/>
  <c r="C1404"/>
  <c r="E1404"/>
  <c r="E1403"/>
  <c r="E1933"/>
  <c r="C1934"/>
  <c r="E701"/>
  <c r="C702"/>
  <c r="E2955"/>
  <c r="C2956"/>
  <c r="E160"/>
  <c r="C161"/>
  <c r="E604"/>
  <c r="C605"/>
  <c r="E265"/>
  <c r="C266"/>
  <c r="C4175"/>
  <c r="E4174"/>
  <c r="E1823"/>
  <c r="C1824"/>
  <c r="E2054"/>
  <c r="C2055"/>
  <c r="C1342"/>
  <c r="E1341"/>
  <c r="E266"/>
  <c r="C267"/>
  <c r="E1342"/>
  <c r="C1343"/>
  <c r="E2055"/>
  <c r="C2056"/>
  <c r="E702"/>
  <c r="C703"/>
  <c r="E1221"/>
  <c r="C1222"/>
  <c r="E1464"/>
  <c r="C1465"/>
  <c r="E1873"/>
  <c r="C1874"/>
  <c r="E2253"/>
  <c r="C2254"/>
  <c r="E2773"/>
  <c r="C2774"/>
  <c r="C81"/>
  <c r="E80"/>
  <c r="C1554"/>
  <c r="E1553"/>
  <c r="E334"/>
  <c r="C335"/>
  <c r="C1825"/>
  <c r="E1824"/>
  <c r="C4176"/>
  <c r="E4175"/>
  <c r="E2956"/>
  <c r="C2957"/>
  <c r="C1935"/>
  <c r="E1934"/>
  <c r="E2604"/>
  <c r="C2605"/>
  <c r="E778"/>
  <c r="C779"/>
  <c r="C1514"/>
  <c r="E1513"/>
  <c r="E161"/>
  <c r="C162"/>
  <c r="C606"/>
  <c r="E605"/>
  <c r="E493"/>
  <c r="C494"/>
  <c r="E745"/>
  <c r="C746"/>
  <c r="E1427"/>
  <c r="C1428"/>
  <c r="C677"/>
  <c r="E676"/>
  <c r="C949"/>
  <c r="E948"/>
  <c r="E335"/>
  <c r="C336"/>
  <c r="C747"/>
  <c r="E746"/>
  <c r="C82"/>
  <c r="E81"/>
  <c r="E949"/>
  <c r="C950"/>
  <c r="E2605"/>
  <c r="C2606"/>
  <c r="E2957"/>
  <c r="C2958"/>
  <c r="C4177"/>
  <c r="E4176"/>
  <c r="C2255"/>
  <c r="E2254"/>
  <c r="C1466"/>
  <c r="E1465"/>
  <c r="C704"/>
  <c r="E704"/>
  <c r="E703"/>
  <c r="E1343"/>
  <c r="C1344"/>
  <c r="E1935"/>
  <c r="C1936"/>
  <c r="C1429"/>
  <c r="E1428"/>
  <c r="E494"/>
  <c r="C495"/>
  <c r="E162"/>
  <c r="C163"/>
  <c r="E677"/>
  <c r="C678"/>
  <c r="E606"/>
  <c r="C607"/>
  <c r="C1515"/>
  <c r="E1514"/>
  <c r="E779"/>
  <c r="C780"/>
  <c r="E1825"/>
  <c r="C1826"/>
  <c r="E1554"/>
  <c r="C1555"/>
  <c r="E2774"/>
  <c r="C2775"/>
  <c r="E1874"/>
  <c r="C1875"/>
  <c r="E1222"/>
  <c r="C1223"/>
  <c r="C2057"/>
  <c r="E2056"/>
  <c r="E267"/>
  <c r="C268"/>
  <c r="C2256"/>
  <c r="E2255"/>
  <c r="C2959"/>
  <c r="E2958"/>
  <c r="C951"/>
  <c r="E950"/>
  <c r="C83"/>
  <c r="E82"/>
  <c r="E1429"/>
  <c r="C1430"/>
  <c r="E4177"/>
  <c r="H4120"/>
  <c r="G38"/>
  <c r="I4120"/>
  <c r="H38"/>
  <c r="J4120"/>
  <c r="I38"/>
  <c r="E336"/>
  <c r="C337"/>
  <c r="E495"/>
  <c r="C496"/>
  <c r="C1876"/>
  <c r="E1875"/>
  <c r="E780"/>
  <c r="C781"/>
  <c r="E607"/>
  <c r="C608"/>
  <c r="E163"/>
  <c r="C164"/>
  <c r="E1466"/>
  <c r="C1467"/>
  <c r="E2606"/>
  <c r="C2607"/>
  <c r="C748"/>
  <c r="E747"/>
  <c r="E2057"/>
  <c r="C2058"/>
  <c r="E2058"/>
  <c r="C679"/>
  <c r="E679"/>
  <c r="E678"/>
  <c r="C1556"/>
  <c r="E1555"/>
  <c r="E268"/>
  <c r="C269"/>
  <c r="E1223"/>
  <c r="C1224"/>
  <c r="E2775"/>
  <c r="C2776"/>
  <c r="C1827"/>
  <c r="E1827"/>
  <c r="E1826"/>
  <c r="C1516"/>
  <c r="E1515"/>
  <c r="C1937"/>
  <c r="E1936"/>
  <c r="E1344"/>
  <c r="C1345"/>
  <c r="E1516"/>
  <c r="C1517"/>
  <c r="E1937"/>
  <c r="C1938"/>
  <c r="E1556"/>
  <c r="C1557"/>
  <c r="C2608"/>
  <c r="E2607"/>
  <c r="E164"/>
  <c r="C165"/>
  <c r="E781"/>
  <c r="C782"/>
  <c r="C497"/>
  <c r="E496"/>
  <c r="C1225"/>
  <c r="E1224"/>
  <c r="E748"/>
  <c r="C749"/>
  <c r="C1877"/>
  <c r="E1876"/>
  <c r="C1468"/>
  <c r="E1467"/>
  <c r="C952"/>
  <c r="E951"/>
  <c r="E2256"/>
  <c r="C2257"/>
  <c r="E608"/>
  <c r="C609"/>
  <c r="E337"/>
  <c r="C338"/>
  <c r="E1345"/>
  <c r="C1346"/>
  <c r="C2777"/>
  <c r="E2776"/>
  <c r="E269"/>
  <c r="C270"/>
  <c r="E1430"/>
  <c r="C1431"/>
  <c r="C84"/>
  <c r="E83"/>
  <c r="C2960"/>
  <c r="E2959"/>
  <c r="C1432"/>
  <c r="E1431"/>
  <c r="E749"/>
  <c r="C750"/>
  <c r="E782"/>
  <c r="C783"/>
  <c r="E1938"/>
  <c r="C1939"/>
  <c r="C339"/>
  <c r="E338"/>
  <c r="C2258"/>
  <c r="E2257"/>
  <c r="C953"/>
  <c r="E952"/>
  <c r="C1878"/>
  <c r="E1877"/>
  <c r="E1225"/>
  <c r="C1226"/>
  <c r="E497"/>
  <c r="C498"/>
  <c r="E2960"/>
  <c r="C2961"/>
  <c r="E84"/>
  <c r="C85"/>
  <c r="E270"/>
  <c r="C271"/>
  <c r="C1347"/>
  <c r="E1346"/>
  <c r="C610"/>
  <c r="E609"/>
  <c r="E165"/>
  <c r="C166"/>
  <c r="E1557"/>
  <c r="C1558"/>
  <c r="C1518"/>
  <c r="E1517"/>
  <c r="E2777"/>
  <c r="C2778"/>
  <c r="E1468"/>
  <c r="C1469"/>
  <c r="E2608"/>
  <c r="C2609"/>
  <c r="E1558"/>
  <c r="C1559"/>
  <c r="C272"/>
  <c r="E271"/>
  <c r="E2961"/>
  <c r="C2962"/>
  <c r="E1878"/>
  <c r="C1879"/>
  <c r="E2258"/>
  <c r="C2259"/>
  <c r="C1433"/>
  <c r="E1432"/>
  <c r="E1469"/>
  <c r="C1470"/>
  <c r="C2610"/>
  <c r="E2609"/>
  <c r="C2779"/>
  <c r="E2778"/>
  <c r="C1519"/>
  <c r="E1518"/>
  <c r="E1347"/>
  <c r="C1348"/>
  <c r="E498"/>
  <c r="C499"/>
  <c r="C1940"/>
  <c r="E1939"/>
  <c r="C167"/>
  <c r="E166"/>
  <c r="C86"/>
  <c r="E85"/>
  <c r="C954"/>
  <c r="E953"/>
  <c r="C340"/>
  <c r="E339"/>
  <c r="E610"/>
  <c r="C611"/>
  <c r="C1227"/>
  <c r="E1226"/>
  <c r="C784"/>
  <c r="E783"/>
  <c r="C751"/>
  <c r="E750"/>
  <c r="E1227"/>
  <c r="C1228"/>
  <c r="C785"/>
  <c r="E784"/>
  <c r="E1348"/>
  <c r="C1349"/>
  <c r="E1470"/>
  <c r="C1471"/>
  <c r="C1434"/>
  <c r="E1434"/>
  <c r="E1433"/>
  <c r="C612"/>
  <c r="E611"/>
  <c r="E340"/>
  <c r="C341"/>
  <c r="C87"/>
  <c r="E86"/>
  <c r="C1520"/>
  <c r="E1519"/>
  <c r="C2611"/>
  <c r="E2610"/>
  <c r="E1879"/>
  <c r="C1880"/>
  <c r="E2962"/>
  <c r="C2963"/>
  <c r="E1559"/>
  <c r="C1560"/>
  <c r="E751"/>
  <c r="C752"/>
  <c r="C500"/>
  <c r="E499"/>
  <c r="C273"/>
  <c r="E272"/>
  <c r="E954"/>
  <c r="C955"/>
  <c r="E167"/>
  <c r="C168"/>
  <c r="E1940"/>
  <c r="C1941"/>
  <c r="E2779"/>
  <c r="C2780"/>
  <c r="E2259"/>
  <c r="C2260"/>
  <c r="E752"/>
  <c r="C753"/>
  <c r="E1560"/>
  <c r="C1561"/>
  <c r="C1881"/>
  <c r="E1880"/>
  <c r="E2963"/>
  <c r="C2964"/>
  <c r="C2261"/>
  <c r="E2260"/>
  <c r="C1942"/>
  <c r="E1941"/>
  <c r="C956"/>
  <c r="E955"/>
  <c r="E273"/>
  <c r="C274"/>
  <c r="C2612"/>
  <c r="E2611"/>
  <c r="C1350"/>
  <c r="E1349"/>
  <c r="E1228"/>
  <c r="C1229"/>
  <c r="E785"/>
  <c r="C786"/>
  <c r="E786"/>
  <c r="E341"/>
  <c r="C342"/>
  <c r="E2780"/>
  <c r="C2781"/>
  <c r="E168"/>
  <c r="C169"/>
  <c r="C501"/>
  <c r="E500"/>
  <c r="E1520"/>
  <c r="C1521"/>
  <c r="E87"/>
  <c r="C88"/>
  <c r="C613"/>
  <c r="E612"/>
  <c r="C1472"/>
  <c r="E1472"/>
  <c r="E1471"/>
  <c r="C1522"/>
  <c r="E1521"/>
  <c r="E2612"/>
  <c r="C2613"/>
  <c r="E2261"/>
  <c r="C2262"/>
  <c r="E88"/>
  <c r="C89"/>
  <c r="E2781"/>
  <c r="C2782"/>
  <c r="E1229"/>
  <c r="C1230"/>
  <c r="E501"/>
  <c r="C502"/>
  <c r="C957"/>
  <c r="E956"/>
  <c r="C754"/>
  <c r="E754"/>
  <c r="E753"/>
  <c r="E613"/>
  <c r="C614"/>
  <c r="C1351"/>
  <c r="E1350"/>
  <c r="E1942"/>
  <c r="C1943"/>
  <c r="E342"/>
  <c r="C343"/>
  <c r="C275"/>
  <c r="E274"/>
  <c r="C2965"/>
  <c r="E2964"/>
  <c r="E1561"/>
  <c r="C1562"/>
  <c r="C170"/>
  <c r="E169"/>
  <c r="C1882"/>
  <c r="E1881"/>
  <c r="E343"/>
  <c r="C344"/>
  <c r="C1944"/>
  <c r="E1943"/>
  <c r="E614"/>
  <c r="C615"/>
  <c r="E1230"/>
  <c r="C1231"/>
  <c r="C2263"/>
  <c r="E2262"/>
  <c r="C1883"/>
  <c r="E1882"/>
  <c r="E1562"/>
  <c r="C1563"/>
  <c r="C276"/>
  <c r="E275"/>
  <c r="C1352"/>
  <c r="E1351"/>
  <c r="C1523"/>
  <c r="E1522"/>
  <c r="E2965"/>
  <c r="C2966"/>
  <c r="C503"/>
  <c r="E502"/>
  <c r="E2782"/>
  <c r="C2783"/>
  <c r="E89"/>
  <c r="C90"/>
  <c r="E2613"/>
  <c r="C2614"/>
  <c r="C171"/>
  <c r="E171"/>
  <c r="E170"/>
  <c r="C958"/>
  <c r="E957"/>
  <c r="C91"/>
  <c r="E90"/>
  <c r="E1352"/>
  <c r="C1353"/>
  <c r="E2263"/>
  <c r="C2264"/>
  <c r="C1564"/>
  <c r="E1563"/>
  <c r="E615"/>
  <c r="C616"/>
  <c r="E344"/>
  <c r="C345"/>
  <c r="E958"/>
  <c r="C959"/>
  <c r="C2615"/>
  <c r="E2614"/>
  <c r="E2783"/>
  <c r="C2784"/>
  <c r="C2967"/>
  <c r="E2966"/>
  <c r="C1524"/>
  <c r="E1523"/>
  <c r="E276"/>
  <c r="C277"/>
  <c r="E277"/>
  <c r="E1883"/>
  <c r="C1884"/>
  <c r="E1944"/>
  <c r="C1945"/>
  <c r="C504"/>
  <c r="E503"/>
  <c r="E1231"/>
  <c r="C1232"/>
  <c r="E1232"/>
  <c r="C1233"/>
  <c r="C617"/>
  <c r="E616"/>
  <c r="C505"/>
  <c r="E504"/>
  <c r="C1525"/>
  <c r="E1524"/>
  <c r="E1564"/>
  <c r="C1565"/>
  <c r="C92"/>
  <c r="E91"/>
  <c r="C1885"/>
  <c r="E1884"/>
  <c r="E2784"/>
  <c r="C2785"/>
  <c r="E345"/>
  <c r="C346"/>
  <c r="E1353"/>
  <c r="C1354"/>
  <c r="E2967"/>
  <c r="C2968"/>
  <c r="E2615"/>
  <c r="C2616"/>
  <c r="E1945"/>
  <c r="C1946"/>
  <c r="C960"/>
  <c r="E959"/>
  <c r="E2264"/>
  <c r="C2265"/>
  <c r="E1885"/>
  <c r="C1886"/>
  <c r="E505"/>
  <c r="C506"/>
  <c r="C2969"/>
  <c r="E2968"/>
  <c r="C1355"/>
  <c r="E1354"/>
  <c r="E1565"/>
  <c r="C1566"/>
  <c r="E1233"/>
  <c r="C1234"/>
  <c r="E92"/>
  <c r="C93"/>
  <c r="C1526"/>
  <c r="E1525"/>
  <c r="C618"/>
  <c r="E617"/>
  <c r="E2265"/>
  <c r="C2266"/>
  <c r="C1947"/>
  <c r="E1946"/>
  <c r="E960"/>
  <c r="C961"/>
  <c r="C2617"/>
  <c r="E2616"/>
  <c r="E346"/>
  <c r="C347"/>
  <c r="C2786"/>
  <c r="E2785"/>
  <c r="C2618"/>
  <c r="E2617"/>
  <c r="C1948"/>
  <c r="E1947"/>
  <c r="E618"/>
  <c r="C619"/>
  <c r="E2969"/>
  <c r="C2970"/>
  <c r="C94"/>
  <c r="E93"/>
  <c r="E1234"/>
  <c r="C1235"/>
  <c r="E1886"/>
  <c r="C1887"/>
  <c r="C1527"/>
  <c r="E1526"/>
  <c r="E1355"/>
  <c r="C1356"/>
  <c r="E2786"/>
  <c r="C2787"/>
  <c r="E347"/>
  <c r="C348"/>
  <c r="C962"/>
  <c r="E961"/>
  <c r="E2266"/>
  <c r="C2267"/>
  <c r="C1567"/>
  <c r="E1566"/>
  <c r="C507"/>
  <c r="E506"/>
  <c r="C2788"/>
  <c r="E2787"/>
  <c r="C1949"/>
  <c r="E1948"/>
  <c r="E2970"/>
  <c r="C2971"/>
  <c r="E507"/>
  <c r="C508"/>
  <c r="E1235"/>
  <c r="C1236"/>
  <c r="E2618"/>
  <c r="C2619"/>
  <c r="C2268"/>
  <c r="E2267"/>
  <c r="C349"/>
  <c r="E349"/>
  <c r="E348"/>
  <c r="E1356"/>
  <c r="C1357"/>
  <c r="C1888"/>
  <c r="E1888"/>
  <c r="E1887"/>
  <c r="E1567"/>
  <c r="C1568"/>
  <c r="E962"/>
  <c r="C963"/>
  <c r="C1528"/>
  <c r="E1527"/>
  <c r="E94"/>
  <c r="C95"/>
  <c r="E619"/>
  <c r="C620"/>
  <c r="E2619"/>
  <c r="C2620"/>
  <c r="E508"/>
  <c r="C509"/>
  <c r="E95"/>
  <c r="C96"/>
  <c r="C964"/>
  <c r="E963"/>
  <c r="E2971"/>
  <c r="C2972"/>
  <c r="C1950"/>
  <c r="E1949"/>
  <c r="C2789"/>
  <c r="E2788"/>
  <c r="C1529"/>
  <c r="E1528"/>
  <c r="C2269"/>
  <c r="E2268"/>
  <c r="C1237"/>
  <c r="E1236"/>
  <c r="E620"/>
  <c r="C621"/>
  <c r="C1569"/>
  <c r="E1568"/>
  <c r="C1358"/>
  <c r="E1357"/>
  <c r="C622"/>
  <c r="E621"/>
  <c r="E1950"/>
  <c r="C1951"/>
  <c r="C965"/>
  <c r="E964"/>
  <c r="E1569"/>
  <c r="C1570"/>
  <c r="C1238"/>
  <c r="E1237"/>
  <c r="C1530"/>
  <c r="E1530"/>
  <c r="E1529"/>
  <c r="E2620"/>
  <c r="C2621"/>
  <c r="E2789"/>
  <c r="C2790"/>
  <c r="E1358"/>
  <c r="C1359"/>
  <c r="E2269"/>
  <c r="C2270"/>
  <c r="E2972"/>
  <c r="C2973"/>
  <c r="C97"/>
  <c r="E96"/>
  <c r="E509"/>
  <c r="C510"/>
  <c r="C2271"/>
  <c r="E2270"/>
  <c r="E2621"/>
  <c r="C2622"/>
  <c r="C1952"/>
  <c r="E1951"/>
  <c r="C1239"/>
  <c r="E1238"/>
  <c r="E965"/>
  <c r="C966"/>
  <c r="C623"/>
  <c r="E622"/>
  <c r="C1571"/>
  <c r="E1570"/>
  <c r="C511"/>
  <c r="E510"/>
  <c r="C2974"/>
  <c r="E2973"/>
  <c r="E1359"/>
  <c r="C1360"/>
  <c r="E2790"/>
  <c r="C2791"/>
  <c r="C98"/>
  <c r="E97"/>
  <c r="E98"/>
  <c r="C99"/>
  <c r="E2974"/>
  <c r="C2975"/>
  <c r="E1571"/>
  <c r="C1572"/>
  <c r="C1953"/>
  <c r="E1952"/>
  <c r="C2272"/>
  <c r="E2271"/>
  <c r="C967"/>
  <c r="E966"/>
  <c r="E2791"/>
  <c r="C2792"/>
  <c r="E511"/>
  <c r="C512"/>
  <c r="C624"/>
  <c r="E623"/>
  <c r="E1239"/>
  <c r="C1240"/>
  <c r="E1360"/>
  <c r="C1361"/>
  <c r="E2622"/>
  <c r="C2623"/>
  <c r="E2792"/>
  <c r="C2793"/>
  <c r="E624"/>
  <c r="C625"/>
  <c r="C968"/>
  <c r="E967"/>
  <c r="E2272"/>
  <c r="C2273"/>
  <c r="C2624"/>
  <c r="E2623"/>
  <c r="E1240"/>
  <c r="C1241"/>
  <c r="C1573"/>
  <c r="E1572"/>
  <c r="E99"/>
  <c r="C100"/>
  <c r="E512"/>
  <c r="C513"/>
  <c r="E1361"/>
  <c r="C1362"/>
  <c r="E1362"/>
  <c r="E1953"/>
  <c r="C1954"/>
  <c r="E2975"/>
  <c r="C2976"/>
  <c r="E2624"/>
  <c r="C2625"/>
  <c r="E968"/>
  <c r="C969"/>
  <c r="E2793"/>
  <c r="C2794"/>
  <c r="E1573"/>
  <c r="C1574"/>
  <c r="E2976"/>
  <c r="C2977"/>
  <c r="E100"/>
  <c r="C101"/>
  <c r="E1954"/>
  <c r="C1955"/>
  <c r="C514"/>
  <c r="E513"/>
  <c r="E1241"/>
  <c r="C1242"/>
  <c r="C2274"/>
  <c r="E2273"/>
  <c r="E625"/>
  <c r="C626"/>
  <c r="E626"/>
  <c r="C2275"/>
  <c r="E2274"/>
  <c r="C515"/>
  <c r="E514"/>
  <c r="E101"/>
  <c r="C102"/>
  <c r="E1574"/>
  <c r="C1575"/>
  <c r="C970"/>
  <c r="E969"/>
  <c r="E1242"/>
  <c r="C1243"/>
  <c r="E1955"/>
  <c r="C1956"/>
  <c r="E2977"/>
  <c r="C2978"/>
  <c r="C2795"/>
  <c r="E2794"/>
  <c r="E2625"/>
  <c r="C2626"/>
  <c r="E2795"/>
  <c r="C2796"/>
  <c r="C1576"/>
  <c r="E1576"/>
  <c r="E1575"/>
  <c r="E2275"/>
  <c r="C2276"/>
  <c r="C971"/>
  <c r="E970"/>
  <c r="E102"/>
  <c r="C103"/>
  <c r="E515"/>
  <c r="C516"/>
  <c r="C1957"/>
  <c r="E1956"/>
  <c r="C2627"/>
  <c r="E2626"/>
  <c r="E2978"/>
  <c r="C2979"/>
  <c r="E1243"/>
  <c r="C1244"/>
  <c r="C1245"/>
  <c r="E1244"/>
  <c r="F1563"/>
  <c r="G31"/>
  <c r="G1563"/>
  <c r="H31"/>
  <c r="H1563"/>
  <c r="I31"/>
  <c r="E2796"/>
  <c r="C2797"/>
  <c r="E516"/>
  <c r="C517"/>
  <c r="E517"/>
  <c r="E1957"/>
  <c r="C1958"/>
  <c r="E2979"/>
  <c r="C2980"/>
  <c r="E103"/>
  <c r="C104"/>
  <c r="C972"/>
  <c r="E971"/>
  <c r="E2627"/>
  <c r="C2628"/>
  <c r="F467"/>
  <c r="G28"/>
  <c r="C2277"/>
  <c r="E2276"/>
  <c r="C973"/>
  <c r="E972"/>
  <c r="E1245"/>
  <c r="C1246"/>
  <c r="E2980"/>
  <c r="C2981"/>
  <c r="H467"/>
  <c r="I28"/>
  <c r="E2277"/>
  <c r="C2278"/>
  <c r="C2629"/>
  <c r="E2628"/>
  <c r="E104"/>
  <c r="C105"/>
  <c r="E1958"/>
  <c r="C1959"/>
  <c r="E2797"/>
  <c r="C2798"/>
  <c r="G467"/>
  <c r="H28"/>
  <c r="C2630"/>
  <c r="E2629"/>
  <c r="E973"/>
  <c r="C974"/>
  <c r="E2278"/>
  <c r="C2279"/>
  <c r="E2981"/>
  <c r="C2982"/>
  <c r="E1959"/>
  <c r="C1960"/>
  <c r="E2798"/>
  <c r="C2799"/>
  <c r="E105"/>
  <c r="C106"/>
  <c r="E1246"/>
  <c r="C1247"/>
  <c r="E1247"/>
  <c r="C1248"/>
  <c r="C2800"/>
  <c r="E2800"/>
  <c r="E2799"/>
  <c r="C1961"/>
  <c r="E1960"/>
  <c r="C975"/>
  <c r="E974"/>
  <c r="E2982"/>
  <c r="C2983"/>
  <c r="E2630"/>
  <c r="C2631"/>
  <c r="E106"/>
  <c r="C107"/>
  <c r="E2279"/>
  <c r="C2280"/>
  <c r="C2281"/>
  <c r="E2280"/>
  <c r="C2632"/>
  <c r="E2631"/>
  <c r="C976"/>
  <c r="E975"/>
  <c r="E107"/>
  <c r="C108"/>
  <c r="C2984"/>
  <c r="E2983"/>
  <c r="E1961"/>
  <c r="C1962"/>
  <c r="E1248"/>
  <c r="C1249"/>
  <c r="C1250"/>
  <c r="E1249"/>
  <c r="E1962"/>
  <c r="C1963"/>
  <c r="E108"/>
  <c r="C109"/>
  <c r="E109"/>
  <c r="E2281"/>
  <c r="C2282"/>
  <c r="C2985"/>
  <c r="E2984"/>
  <c r="C977"/>
  <c r="E976"/>
  <c r="C2633"/>
  <c r="E2632"/>
  <c r="F102"/>
  <c r="G27"/>
  <c r="C1251"/>
  <c r="E1250"/>
  <c r="E2633"/>
  <c r="C2634"/>
  <c r="E1963"/>
  <c r="C1964"/>
  <c r="E2282"/>
  <c r="C2283"/>
  <c r="E2985"/>
  <c r="C2986"/>
  <c r="E977"/>
  <c r="C978"/>
  <c r="G102"/>
  <c r="H27"/>
  <c r="H102"/>
  <c r="I27"/>
  <c r="E2986"/>
  <c r="C2987"/>
  <c r="E1251"/>
  <c r="C1252"/>
  <c r="E1964"/>
  <c r="C1965"/>
  <c r="C2635"/>
  <c r="E2634"/>
  <c r="C979"/>
  <c r="E978"/>
  <c r="E2283"/>
  <c r="C2284"/>
  <c r="E2987"/>
  <c r="C2988"/>
  <c r="E2284"/>
  <c r="C2285"/>
  <c r="C980"/>
  <c r="E979"/>
  <c r="C1966"/>
  <c r="E1965"/>
  <c r="C2636"/>
  <c r="E2635"/>
  <c r="E1252"/>
  <c r="C1253"/>
  <c r="E2285"/>
  <c r="C2286"/>
  <c r="C1967"/>
  <c r="E1966"/>
  <c r="C981"/>
  <c r="E980"/>
  <c r="E1253"/>
  <c r="C1254"/>
  <c r="E2988"/>
  <c r="C2989"/>
  <c r="E2636"/>
  <c r="C2637"/>
  <c r="C1968"/>
  <c r="E1967"/>
  <c r="C1255"/>
  <c r="E1254"/>
  <c r="E981"/>
  <c r="C982"/>
  <c r="E2637"/>
  <c r="C2638"/>
  <c r="E2989"/>
  <c r="C2990"/>
  <c r="E2286"/>
  <c r="C2287"/>
  <c r="E2990"/>
  <c r="C2991"/>
  <c r="E982"/>
  <c r="C983"/>
  <c r="C1969"/>
  <c r="E1968"/>
  <c r="E1255"/>
  <c r="C1256"/>
  <c r="E2287"/>
  <c r="C2288"/>
  <c r="E2638"/>
  <c r="C2639"/>
  <c r="C1970"/>
  <c r="E1969"/>
  <c r="E2991"/>
  <c r="C2992"/>
  <c r="C2289"/>
  <c r="E2288"/>
  <c r="E2639"/>
  <c r="C2640"/>
  <c r="C1257"/>
  <c r="E1256"/>
  <c r="E19" i="8"/>
  <c r="C984" i="2"/>
  <c r="E983"/>
  <c r="E984"/>
  <c r="C985"/>
  <c r="E1970"/>
  <c r="C1971"/>
  <c r="E1257"/>
  <c r="C1258"/>
  <c r="C2290"/>
  <c r="E2289"/>
  <c r="E2640"/>
  <c r="C2641"/>
  <c r="E2992"/>
  <c r="C2993"/>
  <c r="E2290"/>
  <c r="C2291"/>
  <c r="E985"/>
  <c r="C986"/>
  <c r="E2993"/>
  <c r="C2994"/>
  <c r="C2642"/>
  <c r="E2641"/>
  <c r="C1259"/>
  <c r="E1258"/>
  <c r="C1972"/>
  <c r="E1971"/>
  <c r="C1973"/>
  <c r="E1973"/>
  <c r="E1972"/>
  <c r="C2643"/>
  <c r="E2642"/>
  <c r="E2291"/>
  <c r="C2292"/>
  <c r="C987"/>
  <c r="E986"/>
  <c r="C1260"/>
  <c r="E1260"/>
  <c r="E1259"/>
  <c r="E2994"/>
  <c r="C2995"/>
  <c r="E987"/>
  <c r="C988"/>
  <c r="F1928"/>
  <c r="G32"/>
  <c r="G1928"/>
  <c r="H32"/>
  <c r="H1928"/>
  <c r="I32"/>
  <c r="C2293"/>
  <c r="E2292"/>
  <c r="E2643"/>
  <c r="C2644"/>
  <c r="C2996"/>
  <c r="E2995"/>
  <c r="H1198"/>
  <c r="I30"/>
  <c r="F1198"/>
  <c r="G30"/>
  <c r="G1198"/>
  <c r="H30"/>
  <c r="E988"/>
  <c r="C989"/>
  <c r="C2645"/>
  <c r="E2644"/>
  <c r="E2996"/>
  <c r="C2997"/>
  <c r="C2294"/>
  <c r="E2293"/>
  <c r="E2294"/>
  <c r="C2295"/>
  <c r="C2646"/>
  <c r="E2645"/>
  <c r="E2997"/>
  <c r="C2998"/>
  <c r="C990"/>
  <c r="E989"/>
  <c r="C991"/>
  <c r="E990"/>
  <c r="C2296"/>
  <c r="E2295"/>
  <c r="E2646"/>
  <c r="C2647"/>
  <c r="C2999"/>
  <c r="E2998"/>
  <c r="E2999"/>
  <c r="C3000"/>
  <c r="E2296"/>
  <c r="C2297"/>
  <c r="E991"/>
  <c r="C992"/>
  <c r="C2648"/>
  <c r="E2647"/>
  <c r="C993"/>
  <c r="E992"/>
  <c r="E3000"/>
  <c r="C3001"/>
  <c r="E2648"/>
  <c r="C2649"/>
  <c r="E2297"/>
  <c r="C2298"/>
  <c r="E2298"/>
  <c r="C2299"/>
  <c r="E2649"/>
  <c r="C2650"/>
  <c r="C3002"/>
  <c r="E3001"/>
  <c r="E993"/>
  <c r="C994"/>
  <c r="E2299"/>
  <c r="C2300"/>
  <c r="C3003"/>
  <c r="E3002"/>
  <c r="C995"/>
  <c r="E994"/>
  <c r="E2650"/>
  <c r="C2651"/>
  <c r="C2301"/>
  <c r="E2300"/>
  <c r="E2651"/>
  <c r="C2652"/>
  <c r="C3004"/>
  <c r="E3003"/>
  <c r="E995"/>
  <c r="C996"/>
  <c r="E996"/>
  <c r="C997"/>
  <c r="E997"/>
  <c r="E2652"/>
  <c r="C2653"/>
  <c r="C2302"/>
  <c r="E2302"/>
  <c r="E2301"/>
  <c r="C3005"/>
  <c r="E3004"/>
  <c r="H832"/>
  <c r="I29"/>
  <c r="G832"/>
  <c r="H29"/>
  <c r="F832"/>
  <c r="G29"/>
  <c r="H2293"/>
  <c r="I33"/>
  <c r="F2293"/>
  <c r="G33"/>
  <c r="G2293"/>
  <c r="H33"/>
  <c r="E3005"/>
  <c r="C3006"/>
  <c r="E2653"/>
  <c r="C2654"/>
  <c r="E2654"/>
  <c r="C2655"/>
  <c r="E3006"/>
  <c r="C3007"/>
  <c r="E2655"/>
  <c r="C2656"/>
  <c r="C3008"/>
  <c r="E3007"/>
  <c r="C3009"/>
  <c r="E3008"/>
  <c r="E2656"/>
  <c r="C2657"/>
  <c r="E3009"/>
  <c r="C3010"/>
  <c r="C2658"/>
  <c r="E2657"/>
  <c r="E3010"/>
  <c r="C3011"/>
  <c r="E2658"/>
  <c r="C2659"/>
  <c r="E3011"/>
  <c r="C3012"/>
  <c r="E2659"/>
  <c r="C2660"/>
  <c r="E3012"/>
  <c r="C3013"/>
  <c r="C2661"/>
  <c r="E2660"/>
  <c r="E2661"/>
  <c r="C2662"/>
  <c r="C3014"/>
  <c r="E3013"/>
  <c r="C3015"/>
  <c r="E3014"/>
  <c r="C2663"/>
  <c r="E2662"/>
  <c r="E3015"/>
  <c r="C3016"/>
  <c r="C2664"/>
  <c r="E2663"/>
  <c r="C2665"/>
  <c r="E2664"/>
  <c r="E3016"/>
  <c r="C3017"/>
  <c r="E3017"/>
  <c r="C3018"/>
  <c r="C2666"/>
  <c r="E2665"/>
  <c r="C3019"/>
  <c r="E3018"/>
  <c r="C2667"/>
  <c r="E2666"/>
  <c r="C2668"/>
  <c r="E2667"/>
  <c r="E3019"/>
  <c r="C3020"/>
  <c r="C2669"/>
  <c r="E2668"/>
  <c r="E3020"/>
  <c r="C3021"/>
  <c r="E2669"/>
  <c r="C2670"/>
  <c r="E3021"/>
  <c r="C3022"/>
  <c r="E3022"/>
  <c r="C3023"/>
  <c r="E2670"/>
  <c r="C2671"/>
  <c r="E3023"/>
  <c r="C3024"/>
  <c r="C2672"/>
  <c r="E2671"/>
  <c r="C2673"/>
  <c r="E2672"/>
  <c r="C3025"/>
  <c r="E3024"/>
  <c r="E3025"/>
  <c r="C3026"/>
  <c r="C2674"/>
  <c r="E2673"/>
  <c r="E3026"/>
  <c r="C3027"/>
  <c r="E2674"/>
  <c r="C2675"/>
  <c r="E3027"/>
  <c r="C3028"/>
  <c r="E2675"/>
  <c r="C2676"/>
  <c r="E2676"/>
  <c r="C2677"/>
  <c r="C3029"/>
  <c r="E3028"/>
  <c r="E3029"/>
  <c r="C3030"/>
  <c r="E2677"/>
  <c r="C2678"/>
  <c r="C2679"/>
  <c r="E2678"/>
  <c r="E3030"/>
  <c r="C3031"/>
  <c r="E3031"/>
  <c r="C3032"/>
  <c r="E2679"/>
  <c r="C2680"/>
  <c r="E2680"/>
  <c r="G2659"/>
  <c r="H34"/>
  <c r="H2659"/>
  <c r="I34"/>
  <c r="F2659"/>
  <c r="G34"/>
  <c r="C3033"/>
  <c r="E3032"/>
  <c r="E3033"/>
  <c r="C3034"/>
  <c r="E3034"/>
  <c r="C3035"/>
  <c r="C3036"/>
  <c r="E3035"/>
  <c r="C3037"/>
  <c r="E3036"/>
  <c r="E3037"/>
  <c r="C3038"/>
  <c r="E3038"/>
  <c r="C3039"/>
  <c r="E3039"/>
  <c r="C3040"/>
  <c r="E3040"/>
  <c r="C3041"/>
  <c r="C3042"/>
  <c r="E3041"/>
  <c r="E3042"/>
  <c r="C3043"/>
  <c r="E3043"/>
  <c r="C3044"/>
  <c r="E3044"/>
  <c r="C3045"/>
  <c r="E3045"/>
  <c r="C3046"/>
  <c r="E3046"/>
  <c r="C3047"/>
  <c r="C3048"/>
  <c r="E3047"/>
  <c r="E3048"/>
  <c r="C3049"/>
  <c r="E3049"/>
  <c r="C3050"/>
  <c r="E3050"/>
  <c r="C3051"/>
  <c r="E3051"/>
  <c r="C3052"/>
  <c r="C3053"/>
  <c r="E3052"/>
  <c r="E3053"/>
  <c r="C3054"/>
  <c r="E3054"/>
  <c r="C3055"/>
  <c r="E3055"/>
  <c r="C3056"/>
  <c r="C3057"/>
  <c r="E3056"/>
  <c r="E3057"/>
  <c r="C3058"/>
  <c r="E3058"/>
  <c r="C3059"/>
  <c r="C3060"/>
  <c r="E3059"/>
  <c r="C3061"/>
  <c r="E3060"/>
  <c r="E3061"/>
  <c r="C3062"/>
  <c r="E3062"/>
  <c r="C3063"/>
  <c r="C3064"/>
  <c r="E3063"/>
  <c r="E3064"/>
  <c r="C3065"/>
  <c r="C3066"/>
  <c r="E3065"/>
  <c r="E3066"/>
  <c r="C3067"/>
  <c r="E3067"/>
  <c r="C3068"/>
  <c r="E3068"/>
  <c r="C3069"/>
  <c r="E3069"/>
  <c r="C3070"/>
  <c r="E3070"/>
  <c r="C3071"/>
  <c r="E3071"/>
  <c r="C3072"/>
  <c r="E3072"/>
  <c r="C3073"/>
  <c r="E3073"/>
  <c r="C3074"/>
  <c r="C3075"/>
  <c r="E3074"/>
  <c r="E3075"/>
  <c r="C3076"/>
  <c r="C3077"/>
  <c r="E3076"/>
  <c r="E3077"/>
  <c r="C3078"/>
  <c r="E3078"/>
  <c r="C3079"/>
  <c r="E3079"/>
  <c r="C3080"/>
  <c r="E3080"/>
  <c r="F3024"/>
  <c r="G35"/>
  <c r="G3024"/>
  <c r="H35"/>
  <c r="H3024"/>
  <c r="I35"/>
  <c r="E4850"/>
  <c r="F4850"/>
  <c r="E4841"/>
  <c r="E4844"/>
  <c r="E4847"/>
  <c r="E4842"/>
  <c r="E4846"/>
  <c r="E4840"/>
  <c r="E4843"/>
  <c r="E4845"/>
  <c r="E4849"/>
  <c r="E4848"/>
  <c r="F4838"/>
  <c r="C4839"/>
  <c r="E4839"/>
  <c r="E4951"/>
  <c r="E4954"/>
  <c r="E4947"/>
  <c r="E4950"/>
  <c r="E4952"/>
  <c r="E4946"/>
  <c r="E4948"/>
  <c r="E4955"/>
  <c r="E4949"/>
  <c r="E4953"/>
  <c r="C4945"/>
  <c r="I4850"/>
  <c r="F4944"/>
  <c r="E4945"/>
  <c r="H4850"/>
  <c r="J4850"/>
  <c r="I4485"/>
  <c r="E4661"/>
  <c r="H4485"/>
  <c r="J4485"/>
  <c r="E4662"/>
  <c r="C5198"/>
  <c r="E5197"/>
  <c r="C5183"/>
  <c r="E5182"/>
  <c r="E5261"/>
  <c r="C5262"/>
  <c r="C5254"/>
  <c r="E5253"/>
  <c r="E5288"/>
  <c r="E5299"/>
  <c r="E5297"/>
  <c r="E5320"/>
  <c r="C5321"/>
  <c r="E5331"/>
  <c r="C5332"/>
  <c r="C5342"/>
  <c r="E5317"/>
  <c r="C5294"/>
  <c r="E5293"/>
  <c r="E5279"/>
  <c r="C5245"/>
  <c r="E5244"/>
  <c r="C5227"/>
  <c r="E5226"/>
  <c r="C5204"/>
  <c r="E5203"/>
  <c r="C5162"/>
  <c r="E5161"/>
  <c r="C5155"/>
  <c r="E5154"/>
  <c r="E5130"/>
  <c r="C5131"/>
  <c r="C5184"/>
  <c r="E5183"/>
  <c r="E5198"/>
  <c r="E5262"/>
  <c r="C5255"/>
  <c r="E5254"/>
  <c r="C5333"/>
  <c r="E5332"/>
  <c r="C5322"/>
  <c r="E5321"/>
  <c r="C5343"/>
  <c r="E5342"/>
  <c r="E5294"/>
  <c r="C5295"/>
  <c r="E5245"/>
  <c r="C5246"/>
  <c r="E5227"/>
  <c r="C5228"/>
  <c r="C5205"/>
  <c r="E5204"/>
  <c r="E5162"/>
  <c r="C5163"/>
  <c r="C5156"/>
  <c r="E5155"/>
  <c r="C5132"/>
  <c r="E5131"/>
  <c r="C5185"/>
  <c r="E5184"/>
  <c r="C5256"/>
  <c r="E5255"/>
  <c r="C5323"/>
  <c r="E5322"/>
  <c r="E5333"/>
  <c r="C5334"/>
  <c r="C5344"/>
  <c r="E5343"/>
  <c r="E5295"/>
  <c r="E5246"/>
  <c r="C5247"/>
  <c r="E5228"/>
  <c r="C5229"/>
  <c r="C5206"/>
  <c r="E5205"/>
  <c r="E5163"/>
  <c r="C5164"/>
  <c r="E5156"/>
  <c r="E5132"/>
  <c r="C5133"/>
  <c r="E5185"/>
  <c r="C5186"/>
  <c r="C5257"/>
  <c r="E5256"/>
  <c r="C5324"/>
  <c r="E5323"/>
  <c r="E5334"/>
  <c r="C5335"/>
  <c r="E5344"/>
  <c r="E5247"/>
  <c r="C5248"/>
  <c r="E5229"/>
  <c r="C5230"/>
  <c r="C5207"/>
  <c r="E5206"/>
  <c r="E5164"/>
  <c r="C5165"/>
  <c r="E5133"/>
  <c r="C5134"/>
  <c r="E5186"/>
  <c r="C5187"/>
  <c r="C5258"/>
  <c r="E5257"/>
  <c r="E5324"/>
  <c r="C5325"/>
  <c r="E5335"/>
  <c r="C5336"/>
  <c r="C5249"/>
  <c r="E5248"/>
  <c r="C5231"/>
  <c r="E5230"/>
  <c r="C5208"/>
  <c r="E5207"/>
  <c r="C5166"/>
  <c r="E5165"/>
  <c r="E5134"/>
  <c r="C5135"/>
  <c r="E5187"/>
  <c r="C5188"/>
  <c r="E5258"/>
  <c r="C5259"/>
  <c r="E5336"/>
  <c r="C5337"/>
  <c r="E5325"/>
  <c r="C5326"/>
  <c r="E5249"/>
  <c r="E5231"/>
  <c r="C5209"/>
  <c r="E5208"/>
  <c r="E5166"/>
  <c r="C5167"/>
  <c r="C5136"/>
  <c r="E5135"/>
  <c r="C5189"/>
  <c r="E5188"/>
  <c r="E5259"/>
  <c r="E5326"/>
  <c r="C5327"/>
  <c r="E5337"/>
  <c r="C5210"/>
  <c r="E5209"/>
  <c r="E5167"/>
  <c r="C5168"/>
  <c r="E5136"/>
  <c r="C5137"/>
  <c r="E5189"/>
  <c r="C5190"/>
  <c r="C5328"/>
  <c r="E5327"/>
  <c r="C5211"/>
  <c r="E5210"/>
  <c r="E5168"/>
  <c r="C5169"/>
  <c r="E5137"/>
  <c r="C5138"/>
  <c r="C5191"/>
  <c r="E5190"/>
  <c r="E5328"/>
  <c r="C5329"/>
  <c r="C5212"/>
  <c r="E5211"/>
  <c r="C5170"/>
  <c r="E5169"/>
  <c r="E5138"/>
  <c r="C5139"/>
  <c r="E5191"/>
  <c r="C5192"/>
  <c r="E5329"/>
  <c r="C5213"/>
  <c r="E5212"/>
  <c r="E5170"/>
  <c r="C5171"/>
  <c r="C5140"/>
  <c r="E5139"/>
  <c r="C5193"/>
  <c r="E5192"/>
  <c r="C5214"/>
  <c r="E5213"/>
  <c r="E5171"/>
  <c r="C5172"/>
  <c r="E5140"/>
  <c r="C5141"/>
  <c r="E5193"/>
  <c r="C5194"/>
  <c r="C5215"/>
  <c r="E5214"/>
  <c r="E5172"/>
  <c r="C5173"/>
  <c r="C5142"/>
  <c r="E5141"/>
  <c r="C5195"/>
  <c r="E5194"/>
  <c r="C5216"/>
  <c r="E5215"/>
  <c r="C5174"/>
  <c r="E5173"/>
  <c r="E5142"/>
  <c r="C5143"/>
  <c r="E5195"/>
  <c r="C5217"/>
  <c r="E5216"/>
  <c r="E5174"/>
  <c r="C5175"/>
  <c r="E5143"/>
  <c r="E5217"/>
  <c r="E5175"/>
  <c r="C5176"/>
  <c r="E5176"/>
  <c r="C5177"/>
  <c r="C5178"/>
  <c r="E5177"/>
  <c r="E5178"/>
  <c r="C5179"/>
  <c r="E5179"/>
  <c r="C5180"/>
  <c r="E5180"/>
  <c r="E5283"/>
  <c r="E5284"/>
  <c r="E5282"/>
  <c r="E5310"/>
  <c r="F5310"/>
  <c r="E5307"/>
  <c r="E5309"/>
  <c r="E5306"/>
  <c r="E5308"/>
  <c r="F5304"/>
  <c r="C5305"/>
  <c r="E5305"/>
  <c r="E5348"/>
  <c r="E5349"/>
  <c r="E5350"/>
  <c r="E5351"/>
  <c r="E5352"/>
  <c r="P27" i="8"/>
  <c r="E5361" i="2"/>
  <c r="C5368"/>
  <c r="C5369"/>
  <c r="C5370"/>
  <c r="C5371"/>
  <c r="C5372"/>
  <c r="C5373"/>
  <c r="E5367"/>
  <c r="C5377"/>
  <c r="E5377"/>
  <c r="E5376"/>
  <c r="E5380"/>
  <c r="C5374"/>
  <c r="E5374"/>
  <c r="E5373"/>
  <c r="E5368"/>
  <c r="E5369"/>
  <c r="E5370"/>
  <c r="E5371"/>
  <c r="E5372"/>
  <c r="E5381"/>
  <c r="E5382"/>
  <c r="E5383"/>
  <c r="F34" i="8"/>
  <c r="F22"/>
  <c r="I22"/>
  <c r="C31"/>
  <c r="L29"/>
  <c r="F16"/>
  <c r="L31"/>
  <c r="H25"/>
  <c r="J21"/>
  <c r="P30"/>
  <c r="C25"/>
  <c r="O28"/>
  <c r="D31"/>
  <c r="J33"/>
  <c r="N28"/>
  <c r="N26"/>
  <c r="N24"/>
  <c r="O17"/>
  <c r="O15"/>
  <c r="P31"/>
  <c r="P33"/>
  <c r="P34"/>
  <c r="O29"/>
  <c r="F28"/>
  <c r="L28"/>
  <c r="L23"/>
  <c r="I18"/>
  <c r="H32"/>
  <c r="N20"/>
  <c r="N18"/>
  <c r="N13"/>
  <c r="P35"/>
  <c r="E20"/>
  <c r="L19"/>
  <c r="I20"/>
  <c r="J35"/>
  <c r="N12"/>
  <c r="N29"/>
  <c r="N27"/>
  <c r="N25"/>
  <c r="O16"/>
  <c r="P32"/>
  <c r="L25"/>
  <c r="H33"/>
  <c r="L12"/>
  <c r="M33"/>
  <c r="M30"/>
  <c r="C16"/>
  <c r="H19"/>
  <c r="E14"/>
  <c r="H17"/>
  <c r="C35"/>
  <c r="I23"/>
  <c r="D34"/>
  <c r="I31"/>
  <c r="C19"/>
  <c r="C24"/>
  <c r="G12"/>
  <c r="O32"/>
  <c r="E34"/>
  <c r="J22"/>
  <c r="D21"/>
  <c r="D17"/>
  <c r="C22"/>
  <c r="L20"/>
  <c r="M12"/>
  <c r="M32"/>
  <c r="I19"/>
  <c r="C30"/>
  <c r="G35"/>
  <c r="G33"/>
  <c r="G30"/>
  <c r="I32"/>
  <c r="H29"/>
  <c r="M25"/>
  <c r="G18"/>
  <c r="E30"/>
  <c r="L21"/>
  <c r="G29"/>
  <c r="M35"/>
  <c r="J24"/>
  <c r="J19"/>
  <c r="H23"/>
  <c r="E24"/>
  <c r="J29"/>
  <c r="J23"/>
  <c r="L30"/>
  <c r="M23"/>
  <c r="M13"/>
  <c r="N19"/>
  <c r="N14"/>
  <c r="N35"/>
  <c r="N33"/>
  <c r="N31"/>
  <c r="O20"/>
  <c r="O18"/>
  <c r="O13"/>
  <c r="O22"/>
  <c r="P18"/>
  <c r="F27"/>
  <c r="N15"/>
  <c r="I24"/>
  <c r="C15"/>
  <c r="F18"/>
  <c r="E26"/>
  <c r="H20"/>
  <c r="M17"/>
  <c r="M15"/>
  <c r="G24"/>
  <c r="F31"/>
  <c r="C32"/>
  <c r="E13"/>
  <c r="F17"/>
  <c r="D15"/>
  <c r="E12"/>
  <c r="M14"/>
  <c r="I21"/>
  <c r="G28"/>
  <c r="E23"/>
  <c r="F20"/>
  <c r="E21"/>
  <c r="G27"/>
  <c r="D16"/>
  <c r="L34"/>
  <c r="D19"/>
  <c r="L32"/>
  <c r="G32"/>
  <c r="L27"/>
  <c r="L24"/>
  <c r="L17"/>
  <c r="J28"/>
  <c r="J30"/>
  <c r="H15"/>
  <c r="F26"/>
  <c r="I16"/>
  <c r="L33"/>
  <c r="L13"/>
  <c r="M26"/>
  <c r="N17"/>
  <c r="N16"/>
  <c r="N22"/>
  <c r="O34"/>
  <c r="O26"/>
  <c r="O24"/>
  <c r="C23"/>
  <c r="I30"/>
  <c r="L15"/>
  <c r="N30"/>
  <c r="G17"/>
  <c r="E17"/>
  <c r="I34"/>
  <c r="O30"/>
  <c r="D22"/>
  <c r="C14"/>
  <c r="J34"/>
  <c r="D18"/>
  <c r="F25"/>
  <c r="D33"/>
  <c r="H28"/>
  <c r="D20"/>
  <c r="F24"/>
  <c r="D14"/>
  <c r="L14"/>
  <c r="D32"/>
  <c r="F35"/>
  <c r="C21"/>
  <c r="F15"/>
  <c r="M31"/>
  <c r="J27"/>
  <c r="I33"/>
  <c r="I35"/>
  <c r="G31"/>
  <c r="C12"/>
  <c r="F29"/>
  <c r="H35"/>
  <c r="M19"/>
  <c r="N34"/>
  <c r="N32"/>
  <c r="N23"/>
  <c r="O19"/>
  <c r="O14"/>
  <c r="O12"/>
  <c r="O23"/>
  <c r="P15"/>
  <c r="F30"/>
  <c r="O27"/>
  <c r="O31"/>
  <c r="D35"/>
  <c r="G25"/>
  <c r="H16"/>
  <c r="E32"/>
  <c r="G20"/>
  <c r="D23"/>
  <c r="J25"/>
  <c r="F21"/>
  <c r="E31"/>
  <c r="G23"/>
  <c r="G19"/>
  <c r="H31"/>
  <c r="J31"/>
  <c r="C13"/>
  <c r="E25"/>
  <c r="F33"/>
  <c r="H26"/>
  <c r="H22"/>
  <c r="M21"/>
  <c r="M28"/>
  <c r="H27"/>
  <c r="G22"/>
  <c r="M29"/>
  <c r="D30"/>
  <c r="L18"/>
  <c r="H30"/>
  <c r="H34"/>
  <c r="I29"/>
  <c r="J20"/>
  <c r="J26"/>
  <c r="L35"/>
  <c r="M34"/>
  <c r="O35"/>
  <c r="O25"/>
  <c r="E22"/>
  <c r="F23"/>
  <c r="M27"/>
  <c r="D13"/>
  <c r="M16"/>
  <c r="C20"/>
  <c r="J32"/>
  <c r="H18"/>
  <c r="O21"/>
  <c r="M24"/>
  <c r="L26"/>
  <c r="Q14"/>
  <c r="C5542" i="2"/>
  <c r="E5541"/>
  <c r="E5542"/>
  <c r="C5543"/>
  <c r="C5544"/>
  <c r="E5543"/>
  <c r="C5545"/>
  <c r="E5545"/>
  <c r="E5544"/>
  <c r="C5697"/>
  <c r="E5696"/>
  <c r="E5646"/>
  <c r="C5647"/>
  <c r="C5698"/>
  <c r="E5697"/>
  <c r="C5648"/>
  <c r="E5647"/>
  <c r="E5698"/>
  <c r="C5699"/>
  <c r="E5699"/>
  <c r="E5648"/>
  <c r="C5649"/>
  <c r="E5649"/>
  <c r="C5650"/>
  <c r="E5650"/>
  <c r="C5651"/>
  <c r="C5652"/>
  <c r="E5651"/>
  <c r="E5652"/>
  <c r="C5653"/>
  <c r="E5653"/>
  <c r="C5654"/>
  <c r="E5654"/>
  <c r="C5655"/>
  <c r="C5656"/>
  <c r="E5655"/>
  <c r="E5656"/>
  <c r="C5657"/>
  <c r="E5657"/>
  <c r="C5658"/>
  <c r="E5658"/>
  <c r="C5659"/>
  <c r="C5660"/>
  <c r="E5659"/>
  <c r="E5660"/>
  <c r="C5661"/>
  <c r="E5661"/>
  <c r="C5662"/>
  <c r="E5662"/>
  <c r="C5663"/>
  <c r="C5664"/>
  <c r="E5663"/>
  <c r="E5664"/>
  <c r="C5665"/>
  <c r="E5665"/>
  <c r="C5666"/>
  <c r="E5666"/>
  <c r="C5667"/>
  <c r="C5668"/>
  <c r="E5667"/>
  <c r="E5668"/>
  <c r="C5669"/>
  <c r="E5669"/>
  <c r="C5670"/>
  <c r="E5670"/>
  <c r="C5671"/>
  <c r="C5672"/>
  <c r="E5671"/>
  <c r="E5672"/>
  <c r="C5673"/>
  <c r="E5673"/>
  <c r="C5674"/>
  <c r="E5674"/>
  <c r="C5675"/>
  <c r="C5676"/>
  <c r="E5675"/>
  <c r="E5676"/>
  <c r="C5677"/>
  <c r="E5677"/>
  <c r="C5678"/>
  <c r="E5678"/>
  <c r="C5679"/>
  <c r="C5680"/>
  <c r="E5679"/>
  <c r="E5680"/>
  <c r="C5681"/>
  <c r="E5681"/>
  <c r="C5682"/>
  <c r="E5682"/>
  <c r="C5683"/>
  <c r="C5684"/>
  <c r="E5683"/>
  <c r="E5684"/>
  <c r="C5685"/>
  <c r="E5685"/>
  <c r="C5686"/>
  <c r="E5686"/>
  <c r="C5687"/>
  <c r="C5688"/>
  <c r="E5687"/>
  <c r="E5688"/>
  <c r="C5689"/>
  <c r="E5689"/>
  <c r="C5690"/>
  <c r="E5690"/>
  <c r="C5691"/>
  <c r="C5692"/>
  <c r="E5692"/>
  <c r="E5691"/>
  <c r="E5748"/>
  <c r="D29" i="8"/>
  <c r="G21"/>
  <c r="H21"/>
  <c r="I17"/>
  <c r="I12"/>
  <c r="H24"/>
  <c r="J16"/>
  <c r="G16"/>
  <c r="G15"/>
  <c r="G26"/>
  <c r="E28"/>
  <c r="E27"/>
  <c r="M18"/>
  <c r="E33"/>
  <c r="M20"/>
  <c r="N21"/>
  <c r="Q24"/>
  <c r="Q22"/>
  <c r="C26"/>
  <c r="G34"/>
  <c r="Q18"/>
  <c r="Q23"/>
  <c r="J14"/>
  <c r="D24"/>
  <c r="Q15"/>
  <c r="Q27"/>
  <c r="E16"/>
  <c r="E15"/>
  <c r="D12"/>
  <c r="C33"/>
  <c r="Q12"/>
  <c r="E5957" i="2"/>
  <c r="C5958"/>
  <c r="E5958"/>
  <c r="E5948"/>
  <c r="C5949"/>
  <c r="E5942"/>
  <c r="C5943"/>
  <c r="C5932"/>
  <c r="E5932"/>
  <c r="E5931"/>
  <c r="C5924"/>
  <c r="E5924"/>
  <c r="E5923"/>
  <c r="E5922"/>
  <c r="E5905"/>
  <c r="C5906"/>
  <c r="C5869"/>
  <c r="E5868"/>
  <c r="E5837"/>
  <c r="C5838"/>
  <c r="J18" i="8"/>
  <c r="C17"/>
  <c r="I15"/>
  <c r="I14"/>
  <c r="I26"/>
  <c r="F14"/>
  <c r="C29"/>
  <c r="H13"/>
  <c r="D28"/>
  <c r="D27"/>
  <c r="E29"/>
  <c r="D26"/>
  <c r="C28"/>
  <c r="D25"/>
  <c r="P17"/>
  <c r="J13"/>
  <c r="E18"/>
  <c r="I27"/>
  <c r="P13"/>
  <c r="P19"/>
  <c r="J17"/>
  <c r="J15"/>
  <c r="J12"/>
  <c r="I13"/>
  <c r="F13"/>
  <c r="O33"/>
  <c r="Q26"/>
  <c r="Q34"/>
  <c r="Q35"/>
  <c r="G14"/>
  <c r="C27"/>
  <c r="F19"/>
  <c r="Q13"/>
  <c r="Q17"/>
  <c r="Q21"/>
  <c r="Q25"/>
  <c r="Q28"/>
  <c r="Q32"/>
  <c r="Q16"/>
  <c r="Q31"/>
  <c r="Q33"/>
  <c r="I25"/>
  <c r="L22"/>
  <c r="Q30"/>
  <c r="C5950" i="2"/>
  <c r="E5949"/>
  <c r="C5944"/>
  <c r="E5944"/>
  <c r="E5943"/>
  <c r="C5907"/>
  <c r="E5906"/>
  <c r="C5870"/>
  <c r="E5869"/>
  <c r="C5839"/>
  <c r="E5838"/>
  <c r="E5950"/>
  <c r="C5951"/>
  <c r="E5907"/>
  <c r="C5908"/>
  <c r="C5871"/>
  <c r="E5870"/>
  <c r="E5839"/>
  <c r="C5840"/>
  <c r="E5951"/>
  <c r="C5952"/>
  <c r="E5952"/>
  <c r="E5908"/>
  <c r="C5909"/>
  <c r="E5909"/>
  <c r="C5872"/>
  <c r="E5871"/>
  <c r="E5840"/>
  <c r="C5873"/>
  <c r="E5872"/>
  <c r="C5874"/>
  <c r="E5873"/>
  <c r="C5875"/>
  <c r="E5874"/>
  <c r="C5876"/>
  <c r="E5875"/>
  <c r="C5877"/>
  <c r="E5876"/>
  <c r="C5878"/>
  <c r="E5877"/>
  <c r="C5879"/>
  <c r="E5878"/>
  <c r="C5880"/>
  <c r="E5879"/>
  <c r="C5881"/>
  <c r="E5880"/>
  <c r="C5882"/>
  <c r="E5881"/>
  <c r="C5883"/>
  <c r="E5882"/>
  <c r="C5884"/>
  <c r="E5883"/>
  <c r="C5885"/>
  <c r="E5884"/>
  <c r="C5886"/>
  <c r="E5885"/>
  <c r="C5887"/>
  <c r="E5886"/>
  <c r="C5888"/>
  <c r="E5887"/>
  <c r="C5889"/>
  <c r="E5888"/>
  <c r="C5890"/>
  <c r="E5889"/>
  <c r="C5891"/>
  <c r="E5890"/>
  <c r="C5892"/>
  <c r="E5891"/>
  <c r="C5893"/>
  <c r="E5892"/>
  <c r="C5894"/>
  <c r="E5893"/>
  <c r="C5895"/>
  <c r="E5894"/>
  <c r="C5896"/>
  <c r="E5895"/>
  <c r="C5897"/>
  <c r="E5896"/>
  <c r="C5898"/>
  <c r="E5897"/>
  <c r="C5899"/>
  <c r="E5898"/>
  <c r="C5900"/>
  <c r="E5899"/>
  <c r="C5901"/>
  <c r="E5901"/>
  <c r="E5900"/>
  <c r="G13" i="8"/>
  <c r="P25"/>
  <c r="P16"/>
  <c r="H12"/>
  <c r="I28"/>
  <c r="C34"/>
  <c r="E35"/>
  <c r="P28" l="1"/>
  <c r="Q29"/>
  <c r="Q19"/>
  <c r="P22"/>
  <c r="P20"/>
  <c r="B14"/>
  <c r="C3320" i="2"/>
  <c r="E3320" s="1"/>
  <c r="E3319"/>
  <c r="C3323"/>
  <c r="E3322"/>
  <c r="E3310"/>
  <c r="C3311"/>
  <c r="E3315"/>
  <c r="C3316"/>
  <c r="F12" i="8"/>
  <c r="L16"/>
  <c r="U49"/>
  <c r="P24"/>
  <c r="P14"/>
  <c r="P23"/>
  <c r="P21"/>
  <c r="H14"/>
  <c r="C18"/>
  <c r="U54"/>
  <c r="B25"/>
  <c r="P29"/>
  <c r="P26"/>
  <c r="P12"/>
  <c r="Q20"/>
  <c r="B33"/>
  <c r="B31"/>
  <c r="B16"/>
  <c r="B21"/>
  <c r="B17"/>
  <c r="B13"/>
  <c r="B20"/>
  <c r="B30"/>
  <c r="B27"/>
  <c r="B29"/>
  <c r="B32"/>
  <c r="B28"/>
  <c r="B23"/>
  <c r="B35"/>
  <c r="B24"/>
  <c r="B34"/>
  <c r="B12"/>
  <c r="B19"/>
  <c r="B18"/>
  <c r="B26"/>
  <c r="B22"/>
  <c r="B15"/>
  <c r="U43"/>
  <c r="U56"/>
  <c r="U57"/>
  <c r="U45"/>
  <c r="U46"/>
  <c r="U48"/>
  <c r="U51"/>
  <c r="U47"/>
  <c r="U52"/>
  <c r="U44"/>
  <c r="U55"/>
  <c r="U53"/>
  <c r="E3316" i="2" l="1"/>
  <c r="C3317"/>
  <c r="E3317" s="1"/>
  <c r="E3311"/>
  <c r="C3312"/>
  <c r="C3324"/>
  <c r="E3323"/>
  <c r="E3312" l="1"/>
  <c r="C3313"/>
  <c r="E3313" s="1"/>
  <c r="C3325"/>
  <c r="C3326" s="1"/>
  <c r="E3324"/>
  <c r="C3327" l="1"/>
  <c r="C3328" s="1"/>
  <c r="E3326"/>
  <c r="C3329" l="1"/>
  <c r="E3328"/>
  <c r="E3329" l="1"/>
  <c r="C3330"/>
  <c r="C3331" l="1"/>
  <c r="E3330"/>
  <c r="E3331" l="1"/>
  <c r="C3332"/>
  <c r="C3333" l="1"/>
  <c r="E3332"/>
  <c r="E3333" l="1"/>
  <c r="C3334"/>
  <c r="C3335" l="1"/>
  <c r="E3334"/>
  <c r="E3335" l="1"/>
  <c r="C3336"/>
  <c r="E3336" l="1"/>
  <c r="C3337"/>
  <c r="C3338" l="1"/>
  <c r="E3337"/>
  <c r="C3339" l="1"/>
  <c r="E3338"/>
  <c r="C3340" l="1"/>
  <c r="E3339"/>
  <c r="C3341" l="1"/>
  <c r="E3340"/>
  <c r="E3341" l="1"/>
  <c r="C3342"/>
  <c r="C3343" l="1"/>
  <c r="E3342"/>
  <c r="C3344" l="1"/>
  <c r="E3343"/>
  <c r="E3344" l="1"/>
  <c r="C3345"/>
  <c r="C3346" l="1"/>
  <c r="E3345"/>
  <c r="C3347" l="1"/>
  <c r="E3346"/>
  <c r="C3348" l="1"/>
  <c r="E3347"/>
  <c r="C3349" l="1"/>
  <c r="E3348"/>
  <c r="E3349" l="1"/>
  <c r="C3350"/>
  <c r="E3350" l="1"/>
  <c r="C3351"/>
  <c r="E3351" l="1"/>
  <c r="C3352"/>
  <c r="C3353" l="1"/>
  <c r="E3352"/>
  <c r="E3353" l="1"/>
  <c r="C3354"/>
  <c r="E3354" l="1"/>
  <c r="C3355"/>
  <c r="C3356" l="1"/>
  <c r="E3355"/>
  <c r="E3356" l="1"/>
  <c r="C3357"/>
  <c r="E3357" l="1"/>
  <c r="C3358"/>
  <c r="C3359" l="1"/>
  <c r="E3358"/>
  <c r="E3359" l="1"/>
  <c r="C3360"/>
  <c r="C3361" l="1"/>
  <c r="E3360"/>
  <c r="E3361" l="1"/>
  <c r="C3362"/>
  <c r="E3362" l="1"/>
  <c r="C3363"/>
  <c r="C3364" l="1"/>
  <c r="C3365" s="1"/>
  <c r="E3363"/>
  <c r="E3365" l="1"/>
  <c r="C3366"/>
  <c r="C3367" l="1"/>
  <c r="E3366"/>
  <c r="C3368" l="1"/>
  <c r="E3367"/>
  <c r="E3368" l="1"/>
  <c r="C3369"/>
  <c r="E3369" l="1"/>
  <c r="C3370"/>
  <c r="E3370" l="1"/>
  <c r="C3371"/>
  <c r="E3371" l="1"/>
  <c r="C3372"/>
  <c r="E3372" l="1"/>
  <c r="C3373"/>
  <c r="E3373" l="1"/>
  <c r="C3374"/>
  <c r="C3375" l="1"/>
  <c r="E3374"/>
  <c r="C3376" l="1"/>
  <c r="E3375"/>
  <c r="E3376" l="1"/>
  <c r="C3377"/>
  <c r="E3377" l="1"/>
  <c r="C3378"/>
  <c r="E3378" l="1"/>
  <c r="C3379"/>
  <c r="C3380" l="1"/>
  <c r="E3379"/>
  <c r="E3380" l="1"/>
  <c r="C3381"/>
  <c r="C3382" l="1"/>
  <c r="E3381"/>
  <c r="C3383" l="1"/>
  <c r="E3382"/>
  <c r="C3384" l="1"/>
  <c r="C3385" s="1"/>
  <c r="E3383"/>
  <c r="C3386" l="1"/>
  <c r="E3385"/>
  <c r="K12" i="8"/>
  <c r="E3386" i="2" l="1"/>
  <c r="C3387"/>
  <c r="T12" i="8"/>
  <c r="R12"/>
  <c r="U12"/>
  <c r="AN12" s="1"/>
  <c r="AO12" s="1"/>
  <c r="K42" s="1"/>
  <c r="S12"/>
  <c r="AX12" l="1"/>
  <c r="AY12" s="1"/>
  <c r="P42" s="1"/>
  <c r="AB12"/>
  <c r="AC12" s="1"/>
  <c r="E42" s="1"/>
  <c r="AZ12"/>
  <c r="BA12" s="1"/>
  <c r="Q42" s="1"/>
  <c r="AD12"/>
  <c r="AE12" s="1"/>
  <c r="F42" s="1"/>
  <c r="AV12"/>
  <c r="AW12" s="1"/>
  <c r="O42" s="1"/>
  <c r="AT12"/>
  <c r="AU12" s="1"/>
  <c r="N42" s="1"/>
  <c r="V12"/>
  <c r="W12" s="1"/>
  <c r="B42" s="1"/>
  <c r="AL12"/>
  <c r="AM12" s="1"/>
  <c r="J42" s="1"/>
  <c r="AR12"/>
  <c r="AS12" s="1"/>
  <c r="M42" s="1"/>
  <c r="AP12"/>
  <c r="AQ12" s="1"/>
  <c r="L42" s="1"/>
  <c r="X12"/>
  <c r="Y12" s="1"/>
  <c r="C42" s="1"/>
  <c r="AH12"/>
  <c r="AI12" s="1"/>
  <c r="H42" s="1"/>
  <c r="AJ12"/>
  <c r="AK12" s="1"/>
  <c r="I42" s="1"/>
  <c r="AF12"/>
  <c r="AG12" s="1"/>
  <c r="G42" s="1"/>
  <c r="Z12"/>
  <c r="AA12" s="1"/>
  <c r="D42" s="1"/>
  <c r="E3387" i="2"/>
  <c r="C3388"/>
  <c r="E3388" l="1"/>
  <c r="C3389"/>
  <c r="E3389" l="1"/>
  <c r="C3390"/>
  <c r="E3390" l="1"/>
  <c r="C3391"/>
  <c r="C3392" l="1"/>
  <c r="E3391"/>
  <c r="E3392" l="1"/>
  <c r="C3393"/>
  <c r="E3393" l="1"/>
  <c r="C3394"/>
  <c r="C3395" s="1"/>
  <c r="K13" i="8" l="1"/>
  <c r="C3396" i="2"/>
  <c r="C3397" s="1"/>
  <c r="E3395"/>
  <c r="S13" i="8" l="1"/>
  <c r="R13"/>
  <c r="T13"/>
  <c r="U13"/>
  <c r="AN13" s="1"/>
  <c r="AO13" s="1"/>
  <c r="K43" s="1"/>
  <c r="E3397" i="2"/>
  <c r="C3398"/>
  <c r="C3399" s="1"/>
  <c r="X13" i="8" l="1"/>
  <c r="Y13" s="1"/>
  <c r="C43" s="1"/>
  <c r="AJ13"/>
  <c r="AK13" s="1"/>
  <c r="I43" s="1"/>
  <c r="AH13"/>
  <c r="AI13" s="1"/>
  <c r="H43" s="1"/>
  <c r="AF13"/>
  <c r="AG13" s="1"/>
  <c r="G43" s="1"/>
  <c r="V13"/>
  <c r="W13" s="1"/>
  <c r="B43" s="1"/>
  <c r="AD13"/>
  <c r="AE13" s="1"/>
  <c r="F43" s="1"/>
  <c r="AV13"/>
  <c r="AW13" s="1"/>
  <c r="O43" s="1"/>
  <c r="AP13"/>
  <c r="AQ13" s="1"/>
  <c r="L43" s="1"/>
  <c r="AZ13"/>
  <c r="BA13" s="1"/>
  <c r="Q43" s="1"/>
  <c r="AX13"/>
  <c r="AY13" s="1"/>
  <c r="P43" s="1"/>
  <c r="AT13"/>
  <c r="AU13" s="1"/>
  <c r="N43" s="1"/>
  <c r="AB13"/>
  <c r="AC13" s="1"/>
  <c r="E43" s="1"/>
  <c r="Z13"/>
  <c r="AA13" s="1"/>
  <c r="D43" s="1"/>
  <c r="AL13"/>
  <c r="AM13" s="1"/>
  <c r="J43" s="1"/>
  <c r="AR13"/>
  <c r="AS13" s="1"/>
  <c r="M43" s="1"/>
  <c r="C3400" i="2"/>
  <c r="E3399"/>
  <c r="E3400" l="1"/>
  <c r="C3401"/>
  <c r="C3402" l="1"/>
  <c r="E3401"/>
  <c r="E3402" l="1"/>
  <c r="C3403"/>
  <c r="E3403" l="1"/>
  <c r="C3404"/>
  <c r="E3404" l="1"/>
  <c r="C3405"/>
  <c r="E3405" l="1"/>
  <c r="C3406"/>
  <c r="K14" i="8" l="1"/>
  <c r="E3406" i="2"/>
  <c r="C3407"/>
  <c r="S14" i="8" l="1"/>
  <c r="R14"/>
  <c r="U14"/>
  <c r="AN14" s="1"/>
  <c r="AO14" s="1"/>
  <c r="K44" s="1"/>
  <c r="T14"/>
  <c r="C3408" i="2"/>
  <c r="C3409" s="1"/>
  <c r="E3407"/>
  <c r="AD14" i="8" l="1"/>
  <c r="AE14" s="1"/>
  <c r="F44" s="1"/>
  <c r="AB14"/>
  <c r="AC14" s="1"/>
  <c r="E44" s="1"/>
  <c r="X14"/>
  <c r="Y14" s="1"/>
  <c r="C44" s="1"/>
  <c r="AV14"/>
  <c r="AW14" s="1"/>
  <c r="O44" s="1"/>
  <c r="AT14"/>
  <c r="AU14" s="1"/>
  <c r="N44" s="1"/>
  <c r="AZ14"/>
  <c r="BA14" s="1"/>
  <c r="Q44" s="1"/>
  <c r="AP14"/>
  <c r="AQ14" s="1"/>
  <c r="L44" s="1"/>
  <c r="AL14"/>
  <c r="AM14" s="1"/>
  <c r="J44" s="1"/>
  <c r="V14"/>
  <c r="W14" s="1"/>
  <c r="B44" s="1"/>
  <c r="Z14"/>
  <c r="AA14" s="1"/>
  <c r="D44" s="1"/>
  <c r="AX14"/>
  <c r="AY14" s="1"/>
  <c r="P44" s="1"/>
  <c r="AH14"/>
  <c r="AI14" s="1"/>
  <c r="H44" s="1"/>
  <c r="AR14"/>
  <c r="AS14" s="1"/>
  <c r="M44" s="1"/>
  <c r="AJ14"/>
  <c r="AK14" s="1"/>
  <c r="I44" s="1"/>
  <c r="AF14"/>
  <c r="AG14" s="1"/>
  <c r="G44" s="1"/>
  <c r="E3409" i="2"/>
  <c r="C3410"/>
  <c r="E3410" l="1"/>
  <c r="C3411"/>
  <c r="C3412" l="1"/>
  <c r="E3411"/>
  <c r="C3413" l="1"/>
  <c r="E3412"/>
  <c r="E3413" l="1"/>
  <c r="C3414"/>
  <c r="E3414" l="1"/>
  <c r="C3415"/>
  <c r="E3415" l="1"/>
  <c r="K15" i="8" s="1"/>
  <c r="C3416" i="2"/>
  <c r="C3417" s="1"/>
  <c r="S15" i="8" l="1"/>
  <c r="U15"/>
  <c r="AN15" s="1"/>
  <c r="AO15" s="1"/>
  <c r="K45" s="1"/>
  <c r="R15"/>
  <c r="T15"/>
  <c r="C3418" i="2"/>
  <c r="E3417"/>
  <c r="C3419" l="1"/>
  <c r="E3418"/>
  <c r="AF15" i="8"/>
  <c r="AG15" s="1"/>
  <c r="G45" s="1"/>
  <c r="AD15"/>
  <c r="AE15" s="1"/>
  <c r="F45" s="1"/>
  <c r="AB15"/>
  <c r="AC15" s="1"/>
  <c r="E45" s="1"/>
  <c r="AX15"/>
  <c r="AY15" s="1"/>
  <c r="P45" s="1"/>
  <c r="AH15"/>
  <c r="AI15" s="1"/>
  <c r="H45" s="1"/>
  <c r="AZ15"/>
  <c r="BA15" s="1"/>
  <c r="Q45" s="1"/>
  <c r="AL15"/>
  <c r="AM15" s="1"/>
  <c r="J45" s="1"/>
  <c r="AR15"/>
  <c r="AS15" s="1"/>
  <c r="M45" s="1"/>
  <c r="AT15"/>
  <c r="AU15" s="1"/>
  <c r="N45" s="1"/>
  <c r="AP15"/>
  <c r="AQ15" s="1"/>
  <c r="L45" s="1"/>
  <c r="V15"/>
  <c r="W15" s="1"/>
  <c r="B45" s="1"/>
  <c r="X15"/>
  <c r="Y15" s="1"/>
  <c r="C45" s="1"/>
  <c r="AV15"/>
  <c r="AW15" s="1"/>
  <c r="O45" s="1"/>
  <c r="Z15"/>
  <c r="AA15" s="1"/>
  <c r="D45" s="1"/>
  <c r="AJ15"/>
  <c r="AK15" s="1"/>
  <c r="I45" s="1"/>
  <c r="C3420" i="2" l="1"/>
  <c r="E3419"/>
  <c r="E3420" l="1"/>
  <c r="C3421"/>
  <c r="E3421" l="1"/>
  <c r="C3422"/>
  <c r="C3423" s="1"/>
  <c r="C3424" l="1"/>
  <c r="E3423"/>
  <c r="C3425" l="1"/>
  <c r="E3424"/>
  <c r="C3426" l="1"/>
  <c r="E3425"/>
  <c r="K16" i="8" s="1"/>
  <c r="C3427" i="2" l="1"/>
  <c r="E3426"/>
  <c r="R16" i="8"/>
  <c r="T16"/>
  <c r="S16"/>
  <c r="U16"/>
  <c r="AN16" s="1"/>
  <c r="AO16" s="1"/>
  <c r="K46" s="1"/>
  <c r="E3427" i="2" l="1"/>
  <c r="C3428"/>
  <c r="X16" i="8"/>
  <c r="Y16" s="1"/>
  <c r="C46" s="1"/>
  <c r="AB16"/>
  <c r="AC16" s="1"/>
  <c r="E46" s="1"/>
  <c r="AJ16"/>
  <c r="AK16" s="1"/>
  <c r="I46" s="1"/>
  <c r="V16"/>
  <c r="W16" s="1"/>
  <c r="B46" s="1"/>
  <c r="AR16"/>
  <c r="AS16" s="1"/>
  <c r="M46" s="1"/>
  <c r="AT16"/>
  <c r="AU16" s="1"/>
  <c r="N46" s="1"/>
  <c r="AD16"/>
  <c r="AE16" s="1"/>
  <c r="F46" s="1"/>
  <c r="AP16"/>
  <c r="AQ16" s="1"/>
  <c r="L46" s="1"/>
  <c r="AH16"/>
  <c r="AI16" s="1"/>
  <c r="H46" s="1"/>
  <c r="AL16"/>
  <c r="AM16" s="1"/>
  <c r="J46" s="1"/>
  <c r="Z16"/>
  <c r="AA16" s="1"/>
  <c r="D46" s="1"/>
  <c r="AV16"/>
  <c r="AW16" s="1"/>
  <c r="O46" s="1"/>
  <c r="AX16"/>
  <c r="AY16" s="1"/>
  <c r="P46" s="1"/>
  <c r="AF16"/>
  <c r="AG16" s="1"/>
  <c r="G46" s="1"/>
  <c r="AZ16"/>
  <c r="BA16" s="1"/>
  <c r="Q46" s="1"/>
  <c r="C3429" i="2" l="1"/>
  <c r="E3428"/>
  <c r="E3429" l="1"/>
  <c r="C3430"/>
  <c r="C3431" l="1"/>
  <c r="E3430"/>
  <c r="E3431" l="1"/>
  <c r="C3432"/>
  <c r="C3433" l="1"/>
  <c r="E3432"/>
  <c r="C3434" l="1"/>
  <c r="E3433"/>
  <c r="E3434" l="1"/>
  <c r="C3435"/>
  <c r="C3436" l="1"/>
  <c r="E3435"/>
  <c r="E3436" l="1"/>
  <c r="C3437"/>
  <c r="K17" i="8" l="1"/>
  <c r="C3438" i="2"/>
  <c r="E3437"/>
  <c r="R17" i="8" l="1"/>
  <c r="S17"/>
  <c r="T17"/>
  <c r="U17"/>
  <c r="AN17" s="1"/>
  <c r="AO17" s="1"/>
  <c r="K47" s="1"/>
  <c r="C3439" i="2"/>
  <c r="E3438"/>
  <c r="C3440" l="1"/>
  <c r="E3439"/>
  <c r="AB17" i="8"/>
  <c r="AC17" s="1"/>
  <c r="E47" s="1"/>
  <c r="AP17"/>
  <c r="AQ17" s="1"/>
  <c r="L47" s="1"/>
  <c r="AV17"/>
  <c r="AW17" s="1"/>
  <c r="O47" s="1"/>
  <c r="AR17"/>
  <c r="AS17" s="1"/>
  <c r="M47" s="1"/>
  <c r="AZ17"/>
  <c r="BA17" s="1"/>
  <c r="Q47" s="1"/>
  <c r="Z17"/>
  <c r="AA17" s="1"/>
  <c r="D47" s="1"/>
  <c r="AJ17"/>
  <c r="AK17" s="1"/>
  <c r="I47" s="1"/>
  <c r="AH17"/>
  <c r="AI17" s="1"/>
  <c r="H47" s="1"/>
  <c r="AD17"/>
  <c r="AE17" s="1"/>
  <c r="F47" s="1"/>
  <c r="V17"/>
  <c r="W17" s="1"/>
  <c r="B47" s="1"/>
  <c r="AX17"/>
  <c r="AY17" s="1"/>
  <c r="P47" s="1"/>
  <c r="AF17"/>
  <c r="AG17" s="1"/>
  <c r="G47" s="1"/>
  <c r="X17"/>
  <c r="Y17" s="1"/>
  <c r="C47" s="1"/>
  <c r="AT17"/>
  <c r="AU17" s="1"/>
  <c r="N47" s="1"/>
  <c r="AL17"/>
  <c r="AM17" s="1"/>
  <c r="J47" s="1"/>
  <c r="C3441" i="2" l="1"/>
  <c r="E3440"/>
  <c r="E3441" l="1"/>
  <c r="C3442"/>
  <c r="E3442" l="1"/>
  <c r="C3443"/>
  <c r="C3444" l="1"/>
  <c r="E3443"/>
  <c r="E3444" l="1"/>
  <c r="C3445"/>
  <c r="C3446" l="1"/>
  <c r="E3445"/>
  <c r="E3446" l="1"/>
  <c r="K18" i="8" s="1"/>
  <c r="C3447" i="2"/>
  <c r="R18" i="8" l="1"/>
  <c r="T18"/>
  <c r="U18"/>
  <c r="S18"/>
  <c r="C3448" i="2"/>
  <c r="E3447"/>
  <c r="C3449" l="1"/>
  <c r="E3448"/>
  <c r="AN18" i="8"/>
  <c r="AO18" s="1"/>
  <c r="K48" s="1"/>
  <c r="AD18"/>
  <c r="AE18" s="1"/>
  <c r="F48" s="1"/>
  <c r="AL18"/>
  <c r="AM18" s="1"/>
  <c r="J48" s="1"/>
  <c r="AT18"/>
  <c r="AU18" s="1"/>
  <c r="N48" s="1"/>
  <c r="Z18"/>
  <c r="AA18" s="1"/>
  <c r="D48" s="1"/>
  <c r="AJ18"/>
  <c r="AK18" s="1"/>
  <c r="I48" s="1"/>
  <c r="V18"/>
  <c r="W18" s="1"/>
  <c r="B48" s="1"/>
  <c r="AF18"/>
  <c r="AG18" s="1"/>
  <c r="G48" s="1"/>
  <c r="AX18"/>
  <c r="AY18" s="1"/>
  <c r="P48" s="1"/>
  <c r="X18"/>
  <c r="Y18" s="1"/>
  <c r="C48" s="1"/>
  <c r="AV18"/>
  <c r="AW18" s="1"/>
  <c r="O48" s="1"/>
  <c r="AB18"/>
  <c r="AC18" s="1"/>
  <c r="E48" s="1"/>
  <c r="AR18"/>
  <c r="AS18" s="1"/>
  <c r="M48" s="1"/>
  <c r="AP18"/>
  <c r="AQ18" s="1"/>
  <c r="L48" s="1"/>
  <c r="AH18"/>
  <c r="AI18" s="1"/>
  <c r="H48" s="1"/>
  <c r="AZ18"/>
  <c r="BA18" s="1"/>
  <c r="Q48" s="1"/>
  <c r="E3449" i="2" l="1"/>
  <c r="C3450"/>
  <c r="E3450" l="1"/>
  <c r="C3451"/>
  <c r="C3452" l="1"/>
  <c r="E3451"/>
  <c r="C3453" l="1"/>
  <c r="E3452"/>
  <c r="E3453" l="1"/>
  <c r="C3454"/>
  <c r="E3454" l="1"/>
  <c r="C3455"/>
  <c r="C3456" l="1"/>
  <c r="E3455"/>
  <c r="E3456" l="1"/>
  <c r="K19" i="8" s="1"/>
  <c r="C3457" i="2"/>
  <c r="S19" i="8" l="1"/>
  <c r="R19"/>
  <c r="U19"/>
  <c r="AN19" s="1"/>
  <c r="AO19" s="1"/>
  <c r="K49" s="1"/>
  <c r="T19"/>
  <c r="C3458" i="2"/>
  <c r="E3457"/>
  <c r="C3459" l="1"/>
  <c r="E3458"/>
  <c r="AB19" i="8"/>
  <c r="AC19" s="1"/>
  <c r="E49" s="1"/>
  <c r="AR19"/>
  <c r="AS19" s="1"/>
  <c r="M49" s="1"/>
  <c r="AX19"/>
  <c r="AY19" s="1"/>
  <c r="P49" s="1"/>
  <c r="AD19"/>
  <c r="AE19" s="1"/>
  <c r="F49" s="1"/>
  <c r="V19"/>
  <c r="W19" s="1"/>
  <c r="B49" s="1"/>
  <c r="AL19"/>
  <c r="AM19" s="1"/>
  <c r="J49" s="1"/>
  <c r="AH19"/>
  <c r="AI19" s="1"/>
  <c r="H49" s="1"/>
  <c r="AP19"/>
  <c r="AQ19" s="1"/>
  <c r="L49" s="1"/>
  <c r="AV19"/>
  <c r="AW19" s="1"/>
  <c r="O49" s="1"/>
  <c r="AJ19"/>
  <c r="AK19" s="1"/>
  <c r="I49" s="1"/>
  <c r="AT19"/>
  <c r="AU19" s="1"/>
  <c r="N49" s="1"/>
  <c r="AZ19"/>
  <c r="BA19" s="1"/>
  <c r="Q49" s="1"/>
  <c r="AF19"/>
  <c r="AG19" s="1"/>
  <c r="G49" s="1"/>
  <c r="Z19"/>
  <c r="AA19" s="1"/>
  <c r="D49" s="1"/>
  <c r="X19"/>
  <c r="Y19" s="1"/>
  <c r="C49" s="1"/>
  <c r="E3459" i="2" l="1"/>
  <c r="C3460"/>
  <c r="E3460" l="1"/>
  <c r="C3461"/>
  <c r="E3461" l="1"/>
  <c r="C3462"/>
  <c r="C3463" l="1"/>
  <c r="C3464" s="1"/>
  <c r="E3462"/>
  <c r="E3464" l="1"/>
  <c r="C3465"/>
  <c r="K20" i="8" l="1"/>
  <c r="C3466" i="2"/>
  <c r="E3465"/>
  <c r="E3466" l="1"/>
  <c r="C3467"/>
  <c r="C3468" s="1"/>
  <c r="R20" i="8"/>
  <c r="U20"/>
  <c r="AN20" s="1"/>
  <c r="AO20" s="1"/>
  <c r="K50" s="1"/>
  <c r="T20"/>
  <c r="S20"/>
  <c r="E3468" i="2" l="1"/>
  <c r="C3469"/>
  <c r="AV20" i="8"/>
  <c r="AW20" s="1"/>
  <c r="O50" s="1"/>
  <c r="AT20"/>
  <c r="AU20" s="1"/>
  <c r="N50" s="1"/>
  <c r="AB20"/>
  <c r="AC20" s="1"/>
  <c r="E50" s="1"/>
  <c r="AH20"/>
  <c r="AI20" s="1"/>
  <c r="H50" s="1"/>
  <c r="AZ20"/>
  <c r="BA20" s="1"/>
  <c r="Q50" s="1"/>
  <c r="AD20"/>
  <c r="AE20" s="1"/>
  <c r="F50" s="1"/>
  <c r="AJ20"/>
  <c r="AK20" s="1"/>
  <c r="I50" s="1"/>
  <c r="AF20"/>
  <c r="AG20" s="1"/>
  <c r="G50" s="1"/>
  <c r="AP20"/>
  <c r="AQ20" s="1"/>
  <c r="L50" s="1"/>
  <c r="V20"/>
  <c r="W20" s="1"/>
  <c r="B50" s="1"/>
  <c r="AX20"/>
  <c r="AY20" s="1"/>
  <c r="P50" s="1"/>
  <c r="AL20"/>
  <c r="AM20" s="1"/>
  <c r="J50" s="1"/>
  <c r="X20"/>
  <c r="Y20" s="1"/>
  <c r="C50" s="1"/>
  <c r="Z20"/>
  <c r="AA20" s="1"/>
  <c r="D50" s="1"/>
  <c r="AR20"/>
  <c r="AS20" s="1"/>
  <c r="M50" s="1"/>
  <c r="E3469" i="2" l="1"/>
  <c r="C3470"/>
  <c r="E3470" l="1"/>
  <c r="C3471"/>
  <c r="E3471" l="1"/>
  <c r="C3472"/>
  <c r="E3472" l="1"/>
  <c r="C3473"/>
  <c r="E3473" l="1"/>
  <c r="C3474"/>
  <c r="E3474" l="1"/>
  <c r="K21" i="8" s="1"/>
  <c r="C3475" i="2"/>
  <c r="U21" i="8" l="1"/>
  <c r="T21"/>
  <c r="R21"/>
  <c r="S21"/>
  <c r="C3476" i="2"/>
  <c r="E3475"/>
  <c r="AJ21" i="8" l="1"/>
  <c r="AK21" s="1"/>
  <c r="I51" s="1"/>
  <c r="AD21"/>
  <c r="AE21" s="1"/>
  <c r="F51" s="1"/>
  <c r="AT21"/>
  <c r="AU21" s="1"/>
  <c r="N51" s="1"/>
  <c r="V21"/>
  <c r="W21" s="1"/>
  <c r="B51" s="1"/>
  <c r="AZ21"/>
  <c r="BA21" s="1"/>
  <c r="Q51" s="1"/>
  <c r="AB21"/>
  <c r="AC21" s="1"/>
  <c r="E51" s="1"/>
  <c r="AF21"/>
  <c r="AG21" s="1"/>
  <c r="G51" s="1"/>
  <c r="AP21"/>
  <c r="AQ21" s="1"/>
  <c r="L51" s="1"/>
  <c r="AR21"/>
  <c r="AS21" s="1"/>
  <c r="M51" s="1"/>
  <c r="AH21"/>
  <c r="AI21" s="1"/>
  <c r="H51" s="1"/>
  <c r="X21"/>
  <c r="Y21" s="1"/>
  <c r="C51" s="1"/>
  <c r="AX21"/>
  <c r="AY21" s="1"/>
  <c r="P51" s="1"/>
  <c r="Z21"/>
  <c r="AA21" s="1"/>
  <c r="D51" s="1"/>
  <c r="AL21"/>
  <c r="AM21" s="1"/>
  <c r="J51" s="1"/>
  <c r="AV21"/>
  <c r="AW21" s="1"/>
  <c r="O51" s="1"/>
  <c r="E3476" i="2"/>
  <c r="C3477"/>
  <c r="AN21" i="8"/>
  <c r="AO21" s="1"/>
  <c r="K51" s="1"/>
  <c r="C3478" i="2" l="1"/>
  <c r="E3477"/>
  <c r="E3478" l="1"/>
  <c r="C3479"/>
  <c r="C3480" l="1"/>
  <c r="C3481" s="1"/>
  <c r="E3479"/>
  <c r="E3481" l="1"/>
  <c r="C3482"/>
  <c r="E3482" l="1"/>
  <c r="C3483"/>
  <c r="E3483" l="1"/>
  <c r="C3484"/>
  <c r="C3485" l="1"/>
  <c r="E3484"/>
  <c r="K22" i="8" s="1"/>
  <c r="C3486" i="2" l="1"/>
  <c r="E3485"/>
  <c r="U22" i="8"/>
  <c r="R22"/>
  <c r="T22"/>
  <c r="S22"/>
  <c r="E3486" i="2" l="1"/>
  <c r="C3487"/>
  <c r="C3488" s="1"/>
  <c r="AJ22" i="8"/>
  <c r="AK22" s="1"/>
  <c r="I52" s="1"/>
  <c r="Z22"/>
  <c r="AA22" s="1"/>
  <c r="D52" s="1"/>
  <c r="AX22"/>
  <c r="AY22" s="1"/>
  <c r="P52" s="1"/>
  <c r="AH22"/>
  <c r="AI22" s="1"/>
  <c r="H52" s="1"/>
  <c r="AL22"/>
  <c r="AM22" s="1"/>
  <c r="J52" s="1"/>
  <c r="AT22"/>
  <c r="AU22" s="1"/>
  <c r="N52" s="1"/>
  <c r="V22"/>
  <c r="W22" s="1"/>
  <c r="B52" s="1"/>
  <c r="AB22"/>
  <c r="AC22" s="1"/>
  <c r="E52" s="1"/>
  <c r="X22"/>
  <c r="Y22" s="1"/>
  <c r="C52" s="1"/>
  <c r="AZ22"/>
  <c r="BA22" s="1"/>
  <c r="Q52" s="1"/>
  <c r="AD22"/>
  <c r="AE22" s="1"/>
  <c r="F52" s="1"/>
  <c r="AP22"/>
  <c r="AQ22" s="1"/>
  <c r="L52" s="1"/>
  <c r="AV22"/>
  <c r="AW22" s="1"/>
  <c r="O52" s="1"/>
  <c r="AR22"/>
  <c r="AS22" s="1"/>
  <c r="M52" s="1"/>
  <c r="AF22"/>
  <c r="AG22" s="1"/>
  <c r="G52" s="1"/>
  <c r="AN22"/>
  <c r="AO22" s="1"/>
  <c r="K52" s="1"/>
  <c r="E3488" i="2" l="1"/>
  <c r="C3489"/>
  <c r="E3489" l="1"/>
  <c r="C3490"/>
  <c r="C3491" l="1"/>
  <c r="E3490"/>
  <c r="C3492" l="1"/>
  <c r="E3491"/>
  <c r="E3492" l="1"/>
  <c r="C3493"/>
  <c r="E3493" l="1"/>
  <c r="C3494"/>
  <c r="C3495" l="1"/>
  <c r="E3494"/>
  <c r="C3496" l="1"/>
  <c r="E3495"/>
  <c r="C3497" l="1"/>
  <c r="E3496"/>
  <c r="K23" i="8"/>
  <c r="E3497" i="2" l="1"/>
  <c r="C3498"/>
  <c r="S23" i="8"/>
  <c r="T23"/>
  <c r="U23"/>
  <c r="R23"/>
  <c r="E3498" i="2" l="1"/>
  <c r="C3499"/>
  <c r="AZ23" i="8"/>
  <c r="BA23" s="1"/>
  <c r="Q53" s="1"/>
  <c r="X23"/>
  <c r="Y23" s="1"/>
  <c r="C53" s="1"/>
  <c r="AT23"/>
  <c r="AU23" s="1"/>
  <c r="N53" s="1"/>
  <c r="AH23"/>
  <c r="AI23" s="1"/>
  <c r="H53" s="1"/>
  <c r="AB23"/>
  <c r="AC23" s="1"/>
  <c r="E53" s="1"/>
  <c r="V23"/>
  <c r="W23" s="1"/>
  <c r="B53" s="1"/>
  <c r="AX23"/>
  <c r="AY23" s="1"/>
  <c r="P53" s="1"/>
  <c r="AR23"/>
  <c r="AS23" s="1"/>
  <c r="M53" s="1"/>
  <c r="AD23"/>
  <c r="AE23" s="1"/>
  <c r="F53" s="1"/>
  <c r="AJ23"/>
  <c r="AK23" s="1"/>
  <c r="I53" s="1"/>
  <c r="Z23"/>
  <c r="AA23" s="1"/>
  <c r="D53" s="1"/>
  <c r="AL23"/>
  <c r="AM23" s="1"/>
  <c r="J53" s="1"/>
  <c r="AV23"/>
  <c r="AW23" s="1"/>
  <c r="O53" s="1"/>
  <c r="AF23"/>
  <c r="AG23" s="1"/>
  <c r="G53" s="1"/>
  <c r="AP23"/>
  <c r="AQ23" s="1"/>
  <c r="L53" s="1"/>
  <c r="AN23"/>
  <c r="AO23" s="1"/>
  <c r="K53" s="1"/>
  <c r="C3500" i="2" l="1"/>
  <c r="E3499"/>
  <c r="E3500" l="1"/>
  <c r="C3501"/>
  <c r="E3501" l="1"/>
  <c r="C3502"/>
  <c r="E3502" l="1"/>
  <c r="C3503"/>
  <c r="C3504" l="1"/>
  <c r="E3503"/>
  <c r="E3504" l="1"/>
  <c r="C3505"/>
  <c r="E3505" l="1"/>
  <c r="K24" i="8" s="1"/>
  <c r="C3506" i="2"/>
  <c r="S24" i="8" l="1"/>
  <c r="R24"/>
  <c r="T24"/>
  <c r="U24"/>
  <c r="E3506" i="2"/>
  <c r="C3507"/>
  <c r="AF24" i="8" l="1"/>
  <c r="AG24" s="1"/>
  <c r="G54" s="1"/>
  <c r="AH24"/>
  <c r="AI24" s="1"/>
  <c r="H54" s="1"/>
  <c r="AV24"/>
  <c r="AW24" s="1"/>
  <c r="O54" s="1"/>
  <c r="AT24"/>
  <c r="AU24" s="1"/>
  <c r="N54" s="1"/>
  <c r="V24"/>
  <c r="W24" s="1"/>
  <c r="B54" s="1"/>
  <c r="AR24"/>
  <c r="AS24" s="1"/>
  <c r="M54" s="1"/>
  <c r="AX24"/>
  <c r="AY24" s="1"/>
  <c r="P54" s="1"/>
  <c r="AL24"/>
  <c r="AM24" s="1"/>
  <c r="J54" s="1"/>
  <c r="AB24"/>
  <c r="AC24" s="1"/>
  <c r="E54" s="1"/>
  <c r="Z24"/>
  <c r="AA24" s="1"/>
  <c r="D54" s="1"/>
  <c r="AD24"/>
  <c r="AE24" s="1"/>
  <c r="F54" s="1"/>
  <c r="AZ24"/>
  <c r="BA24" s="1"/>
  <c r="Q54" s="1"/>
  <c r="X24"/>
  <c r="Y24" s="1"/>
  <c r="C54" s="1"/>
  <c r="AP24"/>
  <c r="AQ24" s="1"/>
  <c r="L54" s="1"/>
  <c r="AJ24"/>
  <c r="AK24" s="1"/>
  <c r="I54" s="1"/>
  <c r="AN24"/>
  <c r="AO24" s="1"/>
  <c r="K54" s="1"/>
  <c r="C3508" i="2"/>
  <c r="E3507"/>
  <c r="E3508" l="1"/>
  <c r="C3509"/>
  <c r="E3509" l="1"/>
  <c r="C3510"/>
  <c r="E3510" l="1"/>
  <c r="C3511"/>
  <c r="E3511" l="1"/>
  <c r="C3512"/>
  <c r="C3513" s="1"/>
  <c r="C3514" l="1"/>
  <c r="E3513"/>
  <c r="E3514" l="1"/>
  <c r="C3515"/>
  <c r="E3515" l="1"/>
  <c r="K25" i="8" s="1"/>
  <c r="C3516" i="2"/>
  <c r="T25" i="8" l="1"/>
  <c r="U25"/>
  <c r="S25"/>
  <c r="R25"/>
  <c r="E3516" i="2"/>
  <c r="C3517"/>
  <c r="AT25" i="8" l="1"/>
  <c r="AU25" s="1"/>
  <c r="N55" s="1"/>
  <c r="AV25"/>
  <c r="AW25" s="1"/>
  <c r="O55" s="1"/>
  <c r="AZ25"/>
  <c r="BA25" s="1"/>
  <c r="Q55" s="1"/>
  <c r="AB25"/>
  <c r="AC25" s="1"/>
  <c r="E55" s="1"/>
  <c r="AF25"/>
  <c r="AG25" s="1"/>
  <c r="G55" s="1"/>
  <c r="AD25"/>
  <c r="AE25" s="1"/>
  <c r="F55" s="1"/>
  <c r="AL25"/>
  <c r="AM25" s="1"/>
  <c r="J55" s="1"/>
  <c r="Z25"/>
  <c r="AA25" s="1"/>
  <c r="D55" s="1"/>
  <c r="AJ25"/>
  <c r="AK25" s="1"/>
  <c r="I55" s="1"/>
  <c r="X25"/>
  <c r="Y25" s="1"/>
  <c r="C55" s="1"/>
  <c r="V25"/>
  <c r="W25" s="1"/>
  <c r="B55" s="1"/>
  <c r="AX25"/>
  <c r="AY25" s="1"/>
  <c r="P55" s="1"/>
  <c r="AP25"/>
  <c r="AQ25" s="1"/>
  <c r="L55" s="1"/>
  <c r="AR25"/>
  <c r="AS25" s="1"/>
  <c r="M55" s="1"/>
  <c r="AH25"/>
  <c r="AI25" s="1"/>
  <c r="H55" s="1"/>
  <c r="E3517" i="2"/>
  <c r="C3518"/>
  <c r="C3519" s="1"/>
  <c r="AN25" i="8"/>
  <c r="AO25" s="1"/>
  <c r="K55" s="1"/>
  <c r="C3520" i="2" l="1"/>
  <c r="E3519"/>
  <c r="C3521" l="1"/>
  <c r="E3520"/>
  <c r="E3521" l="1"/>
  <c r="C3522"/>
  <c r="E3522" l="1"/>
  <c r="C3523"/>
  <c r="C3524" l="1"/>
  <c r="E3523"/>
  <c r="C3525" l="1"/>
  <c r="E3524"/>
  <c r="E3525" l="1"/>
  <c r="C3526"/>
  <c r="K26" i="8" l="1"/>
  <c r="C3527" i="2"/>
  <c r="E3526"/>
  <c r="T26" i="8" l="1"/>
  <c r="U26"/>
  <c r="AN26" s="1"/>
  <c r="AO26" s="1"/>
  <c r="K56" s="1"/>
  <c r="R26"/>
  <c r="S26"/>
  <c r="C3528" i="2"/>
  <c r="E3527"/>
  <c r="E3528" l="1"/>
  <c r="C3529"/>
  <c r="AX26" i="8"/>
  <c r="AY26" s="1"/>
  <c r="P56" s="1"/>
  <c r="AP26"/>
  <c r="AQ26" s="1"/>
  <c r="L56" s="1"/>
  <c r="V26"/>
  <c r="W26" s="1"/>
  <c r="B56" s="1"/>
  <c r="AZ26"/>
  <c r="BA26" s="1"/>
  <c r="Q56" s="1"/>
  <c r="AJ26"/>
  <c r="AK26" s="1"/>
  <c r="I56" s="1"/>
  <c r="X26"/>
  <c r="Y26" s="1"/>
  <c r="C56" s="1"/>
  <c r="AT26"/>
  <c r="AU26" s="1"/>
  <c r="N56" s="1"/>
  <c r="AD26"/>
  <c r="AE26" s="1"/>
  <c r="F56" s="1"/>
  <c r="AB26"/>
  <c r="AC26" s="1"/>
  <c r="E56" s="1"/>
  <c r="AR26"/>
  <c r="AS26" s="1"/>
  <c r="M56" s="1"/>
  <c r="AF26"/>
  <c r="AG26" s="1"/>
  <c r="G56" s="1"/>
  <c r="AV26"/>
  <c r="AW26" s="1"/>
  <c r="O56" s="1"/>
  <c r="AH26"/>
  <c r="AI26" s="1"/>
  <c r="H56" s="1"/>
  <c r="Z26"/>
  <c r="AA26" s="1"/>
  <c r="D56" s="1"/>
  <c r="AL26"/>
  <c r="AM26" s="1"/>
  <c r="J56" s="1"/>
  <c r="E3529" i="2" l="1"/>
  <c r="C3530"/>
  <c r="C3531" l="1"/>
  <c r="E3530"/>
  <c r="E3531" l="1"/>
  <c r="C3532"/>
  <c r="E3532" l="1"/>
  <c r="C3533"/>
  <c r="E3533" l="1"/>
  <c r="C3534"/>
  <c r="C3535" l="1"/>
  <c r="E3534"/>
  <c r="E3535" l="1"/>
  <c r="K27" i="8" s="1"/>
  <c r="C3536" i="2"/>
  <c r="C3537" s="1"/>
  <c r="R27" i="8" l="1"/>
  <c r="S27"/>
  <c r="T27"/>
  <c r="U27"/>
  <c r="AN27" s="1"/>
  <c r="AO27" s="1"/>
  <c r="K57" s="1"/>
  <c r="E3537" i="2"/>
  <c r="C3538"/>
  <c r="E3538" l="1"/>
  <c r="C3539"/>
  <c r="AR27" i="8"/>
  <c r="AS27" s="1"/>
  <c r="M57" s="1"/>
  <c r="AB27"/>
  <c r="AC27" s="1"/>
  <c r="E57" s="1"/>
  <c r="AV27"/>
  <c r="AW27" s="1"/>
  <c r="O57" s="1"/>
  <c r="AP27"/>
  <c r="AQ27" s="1"/>
  <c r="L57" s="1"/>
  <c r="AZ27"/>
  <c r="BA27" s="1"/>
  <c r="Q57" s="1"/>
  <c r="V27"/>
  <c r="W27" s="1"/>
  <c r="B57" s="1"/>
  <c r="X27"/>
  <c r="Y27" s="1"/>
  <c r="C57" s="1"/>
  <c r="AH27"/>
  <c r="AI27" s="1"/>
  <c r="H57" s="1"/>
  <c r="AF27"/>
  <c r="AG27" s="1"/>
  <c r="G57" s="1"/>
  <c r="AD27"/>
  <c r="AE27" s="1"/>
  <c r="F57" s="1"/>
  <c r="Z27"/>
  <c r="AA27" s="1"/>
  <c r="D57" s="1"/>
  <c r="AJ27"/>
  <c r="AK27" s="1"/>
  <c r="I57" s="1"/>
  <c r="AL27"/>
  <c r="AM27" s="1"/>
  <c r="J57" s="1"/>
  <c r="AT27"/>
  <c r="AU27" s="1"/>
  <c r="N57" s="1"/>
  <c r="AX27"/>
  <c r="AY27" s="1"/>
  <c r="P57" s="1"/>
  <c r="E3539" i="2" l="1"/>
  <c r="C3540"/>
  <c r="C3541" s="1"/>
  <c r="E3541" l="1"/>
  <c r="C3542"/>
  <c r="C3543" l="1"/>
  <c r="E3542"/>
  <c r="E3543" l="1"/>
  <c r="C3544"/>
  <c r="E3544" l="1"/>
  <c r="C3545"/>
  <c r="E3545" l="1"/>
  <c r="K28" i="8" s="1"/>
  <c r="C3546" i="2"/>
  <c r="C3547" l="1"/>
  <c r="E3546"/>
  <c r="T28" i="8"/>
  <c r="S28"/>
  <c r="U28"/>
  <c r="R28"/>
  <c r="AX28" l="1"/>
  <c r="AY28" s="1"/>
  <c r="P58" s="1"/>
  <c r="AP28"/>
  <c r="AQ28" s="1"/>
  <c r="L58" s="1"/>
  <c r="X28"/>
  <c r="Y28" s="1"/>
  <c r="C58" s="1"/>
  <c r="AZ28"/>
  <c r="BA28" s="1"/>
  <c r="Q58" s="1"/>
  <c r="AV28"/>
  <c r="AW28" s="1"/>
  <c r="O58" s="1"/>
  <c r="AL28"/>
  <c r="AM28" s="1"/>
  <c r="J58" s="1"/>
  <c r="AH28"/>
  <c r="AI28" s="1"/>
  <c r="H58" s="1"/>
  <c r="AJ28"/>
  <c r="AK28" s="1"/>
  <c r="I58" s="1"/>
  <c r="AF28"/>
  <c r="AG28" s="1"/>
  <c r="G58" s="1"/>
  <c r="AT28"/>
  <c r="AU28" s="1"/>
  <c r="N58" s="1"/>
  <c r="AD28"/>
  <c r="AE28" s="1"/>
  <c r="F58" s="1"/>
  <c r="AB28"/>
  <c r="AC28" s="1"/>
  <c r="E58" s="1"/>
  <c r="AR28"/>
  <c r="AS28" s="1"/>
  <c r="M58" s="1"/>
  <c r="V28"/>
  <c r="W28" s="1"/>
  <c r="B58" s="1"/>
  <c r="Z28"/>
  <c r="AA28" s="1"/>
  <c r="D58" s="1"/>
  <c r="C3548" i="2"/>
  <c r="E3547"/>
  <c r="AN28" i="8"/>
  <c r="AO28" s="1"/>
  <c r="K58" s="1"/>
  <c r="E3548" i="2" l="1"/>
  <c r="C3549"/>
  <c r="E3549" l="1"/>
  <c r="C3550"/>
  <c r="C3551" l="1"/>
  <c r="E3550"/>
  <c r="E3551" l="1"/>
  <c r="C3552"/>
  <c r="E3552" l="1"/>
  <c r="C3553"/>
  <c r="E3553" l="1"/>
  <c r="C3554"/>
  <c r="C3555" s="1"/>
  <c r="E3555" l="1"/>
  <c r="C3556"/>
  <c r="C3557" l="1"/>
  <c r="E3556"/>
  <c r="C3558" l="1"/>
  <c r="E3557"/>
  <c r="K29" i="8"/>
  <c r="C3559" i="2" l="1"/>
  <c r="E3558"/>
  <c r="S29" i="8"/>
  <c r="R29"/>
  <c r="U29"/>
  <c r="AN29" s="1"/>
  <c r="AO29" s="1"/>
  <c r="K59" s="1"/>
  <c r="T29"/>
  <c r="E3559" i="2" l="1"/>
  <c r="C3560"/>
  <c r="V29" i="8"/>
  <c r="W29" s="1"/>
  <c r="B59" s="1"/>
  <c r="AL29"/>
  <c r="AM29" s="1"/>
  <c r="J59" s="1"/>
  <c r="AH29"/>
  <c r="AI29" s="1"/>
  <c r="H59" s="1"/>
  <c r="X29"/>
  <c r="Y29" s="1"/>
  <c r="C59" s="1"/>
  <c r="AV29"/>
  <c r="AW29" s="1"/>
  <c r="O59" s="1"/>
  <c r="Z29"/>
  <c r="AA29" s="1"/>
  <c r="D59" s="1"/>
  <c r="AZ29"/>
  <c r="BA29" s="1"/>
  <c r="Q59" s="1"/>
  <c r="AP29"/>
  <c r="AQ29" s="1"/>
  <c r="L59" s="1"/>
  <c r="AB29"/>
  <c r="AC29" s="1"/>
  <c r="E59" s="1"/>
  <c r="AD29"/>
  <c r="AE29" s="1"/>
  <c r="F59" s="1"/>
  <c r="AR29"/>
  <c r="AS29" s="1"/>
  <c r="M59" s="1"/>
  <c r="AT29"/>
  <c r="AU29" s="1"/>
  <c r="N59" s="1"/>
  <c r="AF29"/>
  <c r="AG29" s="1"/>
  <c r="G59" s="1"/>
  <c r="AJ29"/>
  <c r="AK29" s="1"/>
  <c r="I59" s="1"/>
  <c r="AX29"/>
  <c r="AY29" s="1"/>
  <c r="P59" s="1"/>
  <c r="C3561" i="2" l="1"/>
  <c r="C3562" s="1"/>
  <c r="E3560"/>
  <c r="C3563" l="1"/>
  <c r="E3562"/>
  <c r="C3564" l="1"/>
  <c r="E3563"/>
  <c r="C3565" l="1"/>
  <c r="E3564"/>
  <c r="E3565" l="1"/>
  <c r="C3566"/>
  <c r="C3567" l="1"/>
  <c r="C3568" s="1"/>
  <c r="E3566"/>
  <c r="K30" i="8" s="1"/>
  <c r="C3569" i="2" l="1"/>
  <c r="E3568"/>
  <c r="U30" i="8"/>
  <c r="AN30" s="1"/>
  <c r="AO30" s="1"/>
  <c r="K60" s="1"/>
  <c r="R30"/>
  <c r="S30"/>
  <c r="T30"/>
  <c r="C3570" i="2" l="1"/>
  <c r="E3569"/>
  <c r="AV30" i="8"/>
  <c r="AW30" s="1"/>
  <c r="O60" s="1"/>
  <c r="AD30"/>
  <c r="AE30" s="1"/>
  <c r="F60" s="1"/>
  <c r="Z30"/>
  <c r="AA30" s="1"/>
  <c r="D60" s="1"/>
  <c r="AJ30"/>
  <c r="AK30" s="1"/>
  <c r="I60" s="1"/>
  <c r="X30"/>
  <c r="Y30" s="1"/>
  <c r="C60" s="1"/>
  <c r="V30"/>
  <c r="W30" s="1"/>
  <c r="B60" s="1"/>
  <c r="AP30"/>
  <c r="AQ30" s="1"/>
  <c r="L60" s="1"/>
  <c r="AX30"/>
  <c r="AY30" s="1"/>
  <c r="P60" s="1"/>
  <c r="AT30"/>
  <c r="AU30" s="1"/>
  <c r="N60" s="1"/>
  <c r="AB30"/>
  <c r="AC30" s="1"/>
  <c r="E60" s="1"/>
  <c r="AF30"/>
  <c r="AG30" s="1"/>
  <c r="G60" s="1"/>
  <c r="AH30"/>
  <c r="AI30" s="1"/>
  <c r="H60" s="1"/>
  <c r="AZ30"/>
  <c r="BA30" s="1"/>
  <c r="Q60" s="1"/>
  <c r="AR30"/>
  <c r="AS30" s="1"/>
  <c r="M60" s="1"/>
  <c r="AL30"/>
  <c r="AM30" s="1"/>
  <c r="J60" s="1"/>
  <c r="C3571" i="2" l="1"/>
  <c r="E3570"/>
  <c r="E3571" l="1"/>
  <c r="C3572"/>
  <c r="C3573" l="1"/>
  <c r="E3572"/>
  <c r="C3574" l="1"/>
  <c r="E3573"/>
  <c r="C3575" l="1"/>
  <c r="E3574"/>
  <c r="E3575" l="1"/>
  <c r="C3576"/>
  <c r="C3577" l="1"/>
  <c r="E3576"/>
  <c r="K31" i="8" s="1"/>
  <c r="C3578" i="2" l="1"/>
  <c r="E3577"/>
  <c r="T31" i="8"/>
  <c r="S31"/>
  <c r="R31"/>
  <c r="U31"/>
  <c r="C3579" i="2" l="1"/>
  <c r="E3578"/>
  <c r="AN31" i="8"/>
  <c r="AO31" s="1"/>
  <c r="K61" s="1"/>
  <c r="AT31"/>
  <c r="AU31" s="1"/>
  <c r="N61" s="1"/>
  <c r="AB31"/>
  <c r="AC31" s="1"/>
  <c r="E61" s="1"/>
  <c r="AR31"/>
  <c r="AS31" s="1"/>
  <c r="M61" s="1"/>
  <c r="AV31"/>
  <c r="AW31" s="1"/>
  <c r="O61" s="1"/>
  <c r="AJ31"/>
  <c r="AK31" s="1"/>
  <c r="I61" s="1"/>
  <c r="Z31"/>
  <c r="AA31" s="1"/>
  <c r="D61" s="1"/>
  <c r="AP31"/>
  <c r="AQ31" s="1"/>
  <c r="L61" s="1"/>
  <c r="AZ31"/>
  <c r="BA31" s="1"/>
  <c r="Q61" s="1"/>
  <c r="AF31"/>
  <c r="AG31" s="1"/>
  <c r="G61" s="1"/>
  <c r="AL31"/>
  <c r="AM31" s="1"/>
  <c r="J61" s="1"/>
  <c r="AD31"/>
  <c r="AE31" s="1"/>
  <c r="F61" s="1"/>
  <c r="X31"/>
  <c r="Y31" s="1"/>
  <c r="C61" s="1"/>
  <c r="AH31"/>
  <c r="AI31" s="1"/>
  <c r="H61" s="1"/>
  <c r="AX31"/>
  <c r="AY31" s="1"/>
  <c r="P61" s="1"/>
  <c r="V31"/>
  <c r="W31" s="1"/>
  <c r="B61" s="1"/>
  <c r="E3579" i="2" l="1"/>
  <c r="C3580"/>
  <c r="C3581" l="1"/>
  <c r="C3582" s="1"/>
  <c r="E3580"/>
  <c r="C3583" l="1"/>
  <c r="E3582"/>
  <c r="C3584" l="1"/>
  <c r="E3583"/>
  <c r="C3585" l="1"/>
  <c r="E3584"/>
  <c r="E3585" l="1"/>
  <c r="C3586"/>
  <c r="C3587" l="1"/>
  <c r="E3586"/>
  <c r="C3588" l="1"/>
  <c r="E3587"/>
  <c r="K32" i="8"/>
  <c r="E3588" i="2" l="1"/>
  <c r="C3589"/>
  <c r="U32" i="8"/>
  <c r="S32"/>
  <c r="R32"/>
  <c r="T32"/>
  <c r="X32" l="1"/>
  <c r="Y32" s="1"/>
  <c r="C62" s="1"/>
  <c r="AT32"/>
  <c r="AU32" s="1"/>
  <c r="N62" s="1"/>
  <c r="AV32"/>
  <c r="AW32" s="1"/>
  <c r="O62" s="1"/>
  <c r="AX32"/>
  <c r="AY32" s="1"/>
  <c r="P62" s="1"/>
  <c r="AR32"/>
  <c r="AS32" s="1"/>
  <c r="M62" s="1"/>
  <c r="AB32"/>
  <c r="AC32" s="1"/>
  <c r="E62" s="1"/>
  <c r="V32"/>
  <c r="W32" s="1"/>
  <c r="B62" s="1"/>
  <c r="AH32"/>
  <c r="AI32" s="1"/>
  <c r="H62" s="1"/>
  <c r="AJ32"/>
  <c r="AK32" s="1"/>
  <c r="I62" s="1"/>
  <c r="AD32"/>
  <c r="AE32" s="1"/>
  <c r="F62" s="1"/>
  <c r="AL32"/>
  <c r="AM32" s="1"/>
  <c r="J62" s="1"/>
  <c r="AZ32"/>
  <c r="BA32" s="1"/>
  <c r="Q62" s="1"/>
  <c r="AF32"/>
  <c r="AG32" s="1"/>
  <c r="G62" s="1"/>
  <c r="AP32"/>
  <c r="AQ32" s="1"/>
  <c r="L62" s="1"/>
  <c r="Z32"/>
  <c r="AA32" s="1"/>
  <c r="D62" s="1"/>
  <c r="C3590" i="2"/>
  <c r="C3591" s="1"/>
  <c r="E3589"/>
  <c r="AN32" i="8"/>
  <c r="AO32" s="1"/>
  <c r="K62" s="1"/>
  <c r="C3592" i="2" l="1"/>
  <c r="C3593" s="1"/>
  <c r="E3591"/>
  <c r="E3593" l="1"/>
  <c r="C3594"/>
  <c r="C3595" l="1"/>
  <c r="E3594"/>
  <c r="C3596" l="1"/>
  <c r="E3595"/>
  <c r="E3596" l="1"/>
  <c r="K33" i="8" s="1"/>
  <c r="C3597" i="2"/>
  <c r="S33" i="8" l="1"/>
  <c r="T33"/>
  <c r="U33"/>
  <c r="AN33" s="1"/>
  <c r="AO33" s="1"/>
  <c r="K63" s="1"/>
  <c r="R33"/>
  <c r="E3597" i="2"/>
  <c r="C3598"/>
  <c r="C3599" l="1"/>
  <c r="E3598"/>
  <c r="AH33" i="8"/>
  <c r="AI33" s="1"/>
  <c r="H63" s="1"/>
  <c r="AR33"/>
  <c r="AS33" s="1"/>
  <c r="M63" s="1"/>
  <c r="AT33"/>
  <c r="AU33" s="1"/>
  <c r="N63" s="1"/>
  <c r="AD33"/>
  <c r="AE33" s="1"/>
  <c r="F63" s="1"/>
  <c r="AL33"/>
  <c r="AM33" s="1"/>
  <c r="J63" s="1"/>
  <c r="AB33"/>
  <c r="AC33" s="1"/>
  <c r="E63" s="1"/>
  <c r="Z33"/>
  <c r="AA33" s="1"/>
  <c r="D63" s="1"/>
  <c r="V33"/>
  <c r="W33" s="1"/>
  <c r="B63" s="1"/>
  <c r="AP33"/>
  <c r="AQ33" s="1"/>
  <c r="L63" s="1"/>
  <c r="AJ33"/>
  <c r="AK33" s="1"/>
  <c r="I63" s="1"/>
  <c r="AF33"/>
  <c r="AG33" s="1"/>
  <c r="G63" s="1"/>
  <c r="AZ33"/>
  <c r="BA33" s="1"/>
  <c r="Q63" s="1"/>
  <c r="AX33"/>
  <c r="AY33" s="1"/>
  <c r="P63" s="1"/>
  <c r="AV33"/>
  <c r="AW33" s="1"/>
  <c r="O63" s="1"/>
  <c r="X33"/>
  <c r="Y33" s="1"/>
  <c r="C63" s="1"/>
  <c r="C3600" i="2" l="1"/>
  <c r="E3599"/>
  <c r="E3600" l="1"/>
  <c r="C3601"/>
  <c r="C3602" s="1"/>
  <c r="E3602" l="1"/>
  <c r="C3603"/>
  <c r="E3603" l="1"/>
  <c r="C3604"/>
  <c r="C3605" l="1"/>
  <c r="E3604"/>
  <c r="C3606" l="1"/>
  <c r="E3605"/>
  <c r="E3606" l="1"/>
  <c r="K34" i="8" s="1"/>
  <c r="C3607" i="2"/>
  <c r="R34" i="8" l="1"/>
  <c r="T34"/>
  <c r="S34"/>
  <c r="U34"/>
  <c r="AN34" s="1"/>
  <c r="AO34" s="1"/>
  <c r="K64" s="1"/>
  <c r="E3607" i="2"/>
  <c r="C3608"/>
  <c r="C3609" l="1"/>
  <c r="E3608"/>
  <c r="AP34" i="8"/>
  <c r="AQ34" s="1"/>
  <c r="L64" s="1"/>
  <c r="X34"/>
  <c r="Y34" s="1"/>
  <c r="C64" s="1"/>
  <c r="AV34"/>
  <c r="AW34" s="1"/>
  <c r="O64" s="1"/>
  <c r="AL34"/>
  <c r="AM34" s="1"/>
  <c r="J64" s="1"/>
  <c r="AT34"/>
  <c r="AU34" s="1"/>
  <c r="N64" s="1"/>
  <c r="AX34"/>
  <c r="AY34" s="1"/>
  <c r="P64" s="1"/>
  <c r="AH34"/>
  <c r="AI34" s="1"/>
  <c r="H64" s="1"/>
  <c r="AF34"/>
  <c r="AG34" s="1"/>
  <c r="G64" s="1"/>
  <c r="AB34"/>
  <c r="AC34" s="1"/>
  <c r="E64" s="1"/>
  <c r="V34"/>
  <c r="W34" s="1"/>
  <c r="B64" s="1"/>
  <c r="AD34"/>
  <c r="AE34" s="1"/>
  <c r="F64" s="1"/>
  <c r="AJ34"/>
  <c r="AK34" s="1"/>
  <c r="I64" s="1"/>
  <c r="AR34"/>
  <c r="AS34" s="1"/>
  <c r="M64" s="1"/>
  <c r="AZ34"/>
  <c r="BA34" s="1"/>
  <c r="Q64" s="1"/>
  <c r="Z34"/>
  <c r="AA34" s="1"/>
  <c r="D64" s="1"/>
  <c r="C3610" i="2" l="1"/>
  <c r="E3609"/>
  <c r="E3610" l="1"/>
  <c r="C3611"/>
  <c r="E3611" l="1"/>
  <c r="C3612"/>
  <c r="C3613" l="1"/>
  <c r="E3612"/>
  <c r="C3614" l="1"/>
  <c r="E3613"/>
  <c r="E3614" l="1"/>
  <c r="C3615"/>
  <c r="C3616" l="1"/>
  <c r="C3617" s="1"/>
  <c r="E3615"/>
  <c r="C3618" l="1"/>
  <c r="C3619" s="1"/>
  <c r="E3617"/>
  <c r="J3389" l="1"/>
  <c r="I36" s="1"/>
  <c r="I3389"/>
  <c r="H36" s="1"/>
  <c r="C3620"/>
  <c r="E3619"/>
  <c r="K35" i="8" l="1"/>
  <c r="E3620" i="2"/>
  <c r="C3621"/>
  <c r="C3622" l="1"/>
  <c r="E3621"/>
  <c r="S35" i="8"/>
  <c r="T35"/>
  <c r="R35"/>
  <c r="U35"/>
  <c r="AN35" s="1"/>
  <c r="AO35" s="1"/>
  <c r="K65" s="1"/>
  <c r="E3622" i="2" l="1"/>
  <c r="C3623"/>
  <c r="X35" i="8"/>
  <c r="Y35" s="1"/>
  <c r="C65" s="1"/>
  <c r="AL35"/>
  <c r="AM35" s="1"/>
  <c r="J65" s="1"/>
  <c r="AP35"/>
  <c r="AQ35" s="1"/>
  <c r="L65" s="1"/>
  <c r="AV35"/>
  <c r="AW35" s="1"/>
  <c r="O65" s="1"/>
  <c r="AR35"/>
  <c r="AS35" s="1"/>
  <c r="M65" s="1"/>
  <c r="V35"/>
  <c r="W35" s="1"/>
  <c r="B65" s="1"/>
  <c r="AJ35"/>
  <c r="AK35" s="1"/>
  <c r="I65" s="1"/>
  <c r="AB35"/>
  <c r="AC35" s="1"/>
  <c r="E65" s="1"/>
  <c r="AT35"/>
  <c r="AU35" s="1"/>
  <c r="N65" s="1"/>
  <c r="AD35"/>
  <c r="AE35" s="1"/>
  <c r="F65" s="1"/>
  <c r="AZ35"/>
  <c r="BA35" s="1"/>
  <c r="Q65" s="1"/>
  <c r="AH35"/>
  <c r="AI35" s="1"/>
  <c r="H65" s="1"/>
  <c r="Z35"/>
  <c r="AA35" s="1"/>
  <c r="D65" s="1"/>
  <c r="AF35"/>
  <c r="AG35" s="1"/>
  <c r="G65" s="1"/>
  <c r="AX35"/>
  <c r="AY35" s="1"/>
  <c r="P65" s="1"/>
  <c r="E3623" i="2" l="1"/>
  <c r="C3624"/>
  <c r="E3624" l="1"/>
  <c r="C3625"/>
  <c r="C3626" l="1"/>
  <c r="E3625"/>
  <c r="E3626" l="1"/>
  <c r="C3627"/>
  <c r="E3627" l="1"/>
  <c r="C3628"/>
  <c r="E3628" l="1"/>
  <c r="C3629"/>
  <c r="C3630" l="1"/>
  <c r="E3629"/>
  <c r="E3630" l="1"/>
  <c r="C3631"/>
  <c r="E3631" l="1"/>
  <c r="C3632"/>
  <c r="C3633" l="1"/>
  <c r="E3632"/>
  <c r="E3633" l="1"/>
  <c r="C3634"/>
  <c r="E3634" l="1"/>
  <c r="C3635"/>
  <c r="E3635" l="1"/>
  <c r="C3636"/>
  <c r="C3637" l="1"/>
  <c r="E3636"/>
  <c r="E3637" l="1"/>
  <c r="C3638"/>
  <c r="C3639" s="1"/>
  <c r="E3639" l="1"/>
  <c r="C3640"/>
  <c r="E3640" l="1"/>
  <c r="C3641"/>
  <c r="E3641" l="1"/>
  <c r="C3642"/>
  <c r="C3643" l="1"/>
  <c r="E3642"/>
  <c r="C3644" l="1"/>
  <c r="E3643"/>
  <c r="E3644" l="1"/>
  <c r="C3645"/>
  <c r="E3645" l="1"/>
  <c r="C3646"/>
  <c r="C3647" l="1"/>
  <c r="E3646"/>
  <c r="E3647" l="1"/>
  <c r="C3648"/>
  <c r="E3648" l="1"/>
  <c r="C3649"/>
  <c r="C3650" l="1"/>
  <c r="C3651" s="1"/>
  <c r="E3649"/>
  <c r="C3652" l="1"/>
  <c r="C3653" s="1"/>
  <c r="E3651"/>
  <c r="E3653" l="1"/>
  <c r="C3654"/>
  <c r="C3655" l="1"/>
  <c r="E3654"/>
  <c r="C3656" l="1"/>
  <c r="E3655"/>
  <c r="E3656" l="1"/>
  <c r="C3657"/>
  <c r="E3657" l="1"/>
  <c r="C3658"/>
  <c r="C3659" l="1"/>
  <c r="E3658"/>
  <c r="E3659" l="1"/>
  <c r="C3660"/>
  <c r="E3660" l="1"/>
  <c r="C3661"/>
  <c r="E3661" l="1"/>
  <c r="C3662"/>
  <c r="C3663" l="1"/>
  <c r="E3662"/>
  <c r="E3663" l="1"/>
  <c r="C3664"/>
  <c r="C3665" l="1"/>
  <c r="E3664"/>
  <c r="E3665" l="1"/>
  <c r="C3666"/>
  <c r="C3667" l="1"/>
  <c r="E3666"/>
  <c r="C3668" l="1"/>
  <c r="E3667"/>
  <c r="E3668" l="1"/>
  <c r="C3669"/>
  <c r="E3669" l="1"/>
  <c r="C3670"/>
  <c r="C3671" l="1"/>
  <c r="E3670"/>
  <c r="E3671" l="1"/>
  <c r="C3672"/>
  <c r="F3672" l="1"/>
  <c r="C3673" s="1"/>
  <c r="E3673" l="1"/>
  <c r="C3674"/>
  <c r="C3675" l="1"/>
  <c r="E3674"/>
  <c r="E3675" l="1"/>
  <c r="C3676"/>
  <c r="E3676" l="1"/>
  <c r="C3677"/>
  <c r="E3677" l="1"/>
  <c r="C3678"/>
  <c r="C3679" l="1"/>
  <c r="E3678"/>
  <c r="E3679" l="1"/>
  <c r="C3680"/>
  <c r="E3680" l="1"/>
  <c r="C3681"/>
  <c r="C3682" l="1"/>
  <c r="E3681"/>
  <c r="E3682" l="1"/>
</calcChain>
</file>

<file path=xl/sharedStrings.xml><?xml version="1.0" encoding="utf-8"?>
<sst xmlns="http://schemas.openxmlformats.org/spreadsheetml/2006/main" count="802" uniqueCount="110">
  <si>
    <t>uso</t>
  </si>
  <si>
    <t>count</t>
  </si>
  <si>
    <t>NDVI</t>
  </si>
  <si>
    <t>fecha</t>
  </si>
  <si>
    <t/>
  </si>
  <si>
    <t>ndvi</t>
  </si>
  <si>
    <t>sum-ndvi</t>
  </si>
  <si>
    <t>media</t>
  </si>
  <si>
    <t>max</t>
  </si>
  <si>
    <t>año</t>
  </si>
  <si>
    <t>97/98</t>
  </si>
  <si>
    <t>98/99</t>
  </si>
  <si>
    <t>99/00</t>
  </si>
  <si>
    <t>00/01</t>
  </si>
  <si>
    <t>03/04</t>
  </si>
  <si>
    <t>04/05</t>
  </si>
  <si>
    <t>05/06</t>
  </si>
  <si>
    <t>06/07</t>
  </si>
  <si>
    <t>07/08</t>
  </si>
  <si>
    <t>08/09</t>
  </si>
  <si>
    <t>49477</t>
  </si>
  <si>
    <t>29630</t>
  </si>
  <si>
    <t>49458</t>
  </si>
  <si>
    <t>42423</t>
  </si>
  <si>
    <t>44385</t>
  </si>
  <si>
    <t>09/10</t>
  </si>
  <si>
    <t>10/11</t>
  </si>
  <si>
    <t>11/12</t>
  </si>
  <si>
    <t>1ºdic</t>
  </si>
  <si>
    <t>2ºdic</t>
  </si>
  <si>
    <t>3ºdic</t>
  </si>
  <si>
    <t>1ºene</t>
  </si>
  <si>
    <t>2ºene</t>
  </si>
  <si>
    <t>3ºene</t>
  </si>
  <si>
    <t>1ºfeb</t>
  </si>
  <si>
    <t>2ºfeb</t>
  </si>
  <si>
    <t>3ºfeb</t>
  </si>
  <si>
    <t>1ºmar</t>
  </si>
  <si>
    <t>2ºmar</t>
  </si>
  <si>
    <t>3ºmar</t>
  </si>
  <si>
    <t>1ºabr</t>
  </si>
  <si>
    <t>2ºabr</t>
  </si>
  <si>
    <t>3ºabr</t>
  </si>
  <si>
    <t>1ºmay</t>
  </si>
  <si>
    <t>2ºmay</t>
  </si>
  <si>
    <t>3ºmay</t>
  </si>
  <si>
    <t>1ºjun</t>
  </si>
  <si>
    <t>2ºjun</t>
  </si>
  <si>
    <t>3ºjun</t>
  </si>
  <si>
    <t>1ºjul</t>
  </si>
  <si>
    <t>2ºjul</t>
  </si>
  <si>
    <t>3ºjul</t>
  </si>
  <si>
    <t>VCI(2011)</t>
  </si>
  <si>
    <t>VCI%(2011)</t>
  </si>
  <si>
    <t>VCI(1998)</t>
  </si>
  <si>
    <t>VCI(1999)</t>
  </si>
  <si>
    <t>VCI(2000)</t>
  </si>
  <si>
    <t>VCI(2001)</t>
  </si>
  <si>
    <t>VCI(2002)</t>
  </si>
  <si>
    <t>VCI(2003)</t>
  </si>
  <si>
    <t>VCI(2004)</t>
  </si>
  <si>
    <t>VCI(2005)</t>
  </si>
  <si>
    <t>VCI(2006)</t>
  </si>
  <si>
    <t>VCI(2007)</t>
  </si>
  <si>
    <t>VCI(2008)</t>
  </si>
  <si>
    <t>VCI(2009)</t>
  </si>
  <si>
    <t>VCI(2010)</t>
  </si>
  <si>
    <t>VCI%(1998)</t>
  </si>
  <si>
    <t>VCI%(1999)</t>
  </si>
  <si>
    <t>VCI%(2000)</t>
  </si>
  <si>
    <t>VCI%(2001)</t>
  </si>
  <si>
    <t>VCI%(2002)</t>
  </si>
  <si>
    <t>VCI%(2003)</t>
  </si>
  <si>
    <t>VCI%(2004)</t>
  </si>
  <si>
    <t>VCI%(2005)</t>
  </si>
  <si>
    <t>VCI%(2006)</t>
  </si>
  <si>
    <t>VCI%(2007)</t>
  </si>
  <si>
    <t>VCI%(2008)</t>
  </si>
  <si>
    <t>VCI%(2009)</t>
  </si>
  <si>
    <t>VCI%(2010)</t>
  </si>
  <si>
    <t>VCI(2012)</t>
  </si>
  <si>
    <t>VCI%(2012)</t>
  </si>
  <si>
    <t>enero</t>
  </si>
  <si>
    <t>febrero</t>
  </si>
  <si>
    <t>marzo</t>
  </si>
  <si>
    <t>abril</t>
  </si>
  <si>
    <t>mayo</t>
  </si>
  <si>
    <t>junio</t>
  </si>
  <si>
    <t>julio</t>
  </si>
  <si>
    <t>*Superiores a 100.000 has</t>
  </si>
  <si>
    <t>rend(*trigo)2012</t>
  </si>
  <si>
    <t>IVA2012</t>
  </si>
  <si>
    <t>VCI%</t>
  </si>
  <si>
    <t>(P/S)*1000</t>
  </si>
  <si>
    <t>12/13</t>
  </si>
  <si>
    <t>VCI(2013)</t>
  </si>
  <si>
    <t>VCI%(2013)</t>
  </si>
  <si>
    <t>Max(97/13)</t>
  </si>
  <si>
    <t>Min(97/13)</t>
  </si>
  <si>
    <t>Media(97/13)</t>
  </si>
  <si>
    <t>Mediana(97/13)</t>
  </si>
  <si>
    <t>IVA2013</t>
  </si>
  <si>
    <t>rend(*trigo)2013</t>
  </si>
  <si>
    <t>no hay datos produccion</t>
  </si>
  <si>
    <t>Valores de Índice de Vegetación Condicionado para los cultivos herbáceos en secano. Serie histórica 1997-2013</t>
  </si>
  <si>
    <t>Observaciones:</t>
  </si>
  <si>
    <t>los datos mostrados en la tabla indican las desviaciones del año de comparación, en este caso 2013, respecto al comportamiento habitual de la vegetación en los años que cubre la serie histórica (1997-2013) por decenas. El estudio cubrirá un total de 24 decenas correspondientes a los meses del año agrícola (diciembre-julio).
Todo el índice está escalado de –100 a 100, donde los valores negativos indican vegetación en situación de estrés y los positivos, situaciones en las que la vegetación está en máxima actividad clorofílica.</t>
  </si>
  <si>
    <t>Fuente:</t>
  </si>
  <si>
    <t>Consejería de Medio Ambiente y Ordenación del Territorio, 2014.</t>
  </si>
  <si>
    <t>Valores de Índice de Vegetación Condicionado para los cultivos herbáceos en secano. Valores Diarios. Serie histórica 1997-2013</t>
  </si>
</sst>
</file>

<file path=xl/styles.xml><?xml version="1.0" encoding="utf-8"?>
<styleSheet xmlns="http://schemas.openxmlformats.org/spreadsheetml/2006/main">
  <numFmts count="9">
    <numFmt numFmtId="164" formatCode="0.000"/>
    <numFmt numFmtId="165" formatCode="0.0"/>
    <numFmt numFmtId="166" formatCode="0.0000"/>
    <numFmt numFmtId="167" formatCode="mm/yy"/>
    <numFmt numFmtId="168" formatCode="dd/mm"/>
    <numFmt numFmtId="169" formatCode="0.00000000000"/>
    <numFmt numFmtId="170" formatCode="0.00000"/>
    <numFmt numFmtId="171" formatCode="0.000000"/>
    <numFmt numFmtId="172" formatCode="#,##0_);\(#,##0\)"/>
  </numFmts>
  <fonts count="7">
    <font>
      <sz val="10"/>
      <name val="Arial"/>
    </font>
    <font>
      <sz val="10"/>
      <color indexed="8"/>
      <name val="Arial"/>
      <family val="2"/>
    </font>
    <font>
      <sz val="10"/>
      <color indexed="8"/>
      <name val="MS Sans Serif"/>
      <family val="2"/>
    </font>
    <font>
      <b/>
      <sz val="10"/>
      <name val="Arial"/>
      <family val="2"/>
    </font>
    <font>
      <sz val="10"/>
      <name val="Arial"/>
      <family val="2"/>
    </font>
    <font>
      <sz val="10"/>
      <color indexed="17"/>
      <name val="Arial"/>
      <family val="2"/>
    </font>
    <font>
      <b/>
      <sz val="10"/>
      <color indexed="8"/>
      <name val="Arial"/>
      <family val="2"/>
    </font>
  </fonts>
  <fills count="9">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79998168889431442"/>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bottom/>
      <diagonal/>
    </border>
    <border>
      <left style="medium">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xf numFmtId="0" fontId="2" fillId="0" borderId="0"/>
  </cellStyleXfs>
  <cellXfs count="93">
    <xf numFmtId="0" fontId="0" fillId="0" borderId="0" xfId="0"/>
    <xf numFmtId="0" fontId="1" fillId="0" borderId="0" xfId="2" applyFont="1" applyFill="1" applyBorder="1" applyAlignment="1">
      <alignment horizontal="right"/>
    </xf>
    <xf numFmtId="0" fontId="0" fillId="0" borderId="0" xfId="0" applyFill="1"/>
    <xf numFmtId="166" fontId="1" fillId="0" borderId="1" xfId="2" applyNumberFormat="1" applyFont="1" applyFill="1" applyBorder="1" applyAlignment="1">
      <alignment horizontal="right" wrapText="1"/>
    </xf>
    <xf numFmtId="15" fontId="1" fillId="0" borderId="1" xfId="2" applyNumberFormat="1" applyFont="1" applyFill="1" applyBorder="1" applyAlignment="1">
      <alignment horizontal="right" wrapText="1"/>
    </xf>
    <xf numFmtId="0" fontId="4" fillId="0" borderId="0" xfId="0" applyFont="1" applyFill="1"/>
    <xf numFmtId="0" fontId="3" fillId="0" borderId="0" xfId="0" applyFont="1" applyFill="1"/>
    <xf numFmtId="0" fontId="1" fillId="0" borderId="1" xfId="2" applyFont="1" applyFill="1" applyBorder="1" applyAlignment="1">
      <alignment horizontal="right" wrapText="1"/>
    </xf>
    <xf numFmtId="0" fontId="4" fillId="0" borderId="0" xfId="0" applyFont="1" applyFill="1" applyAlignment="1">
      <alignment horizontal="right"/>
    </xf>
    <xf numFmtId="166" fontId="4" fillId="0" borderId="0" xfId="0" applyNumberFormat="1" applyFont="1" applyFill="1"/>
    <xf numFmtId="168" fontId="3" fillId="0" borderId="0" xfId="0" applyNumberFormat="1" applyFont="1" applyFill="1" applyAlignment="1">
      <alignment horizontal="left"/>
    </xf>
    <xf numFmtId="1" fontId="0" fillId="0" borderId="0" xfId="0" applyNumberFormat="1"/>
    <xf numFmtId="0" fontId="4" fillId="2" borderId="0" xfId="0" applyFont="1" applyFill="1"/>
    <xf numFmtId="168" fontId="3" fillId="0" borderId="0" xfId="0" applyNumberFormat="1" applyFont="1" applyFill="1" applyBorder="1" applyAlignment="1">
      <alignment horizontal="left"/>
    </xf>
    <xf numFmtId="15" fontId="1" fillId="3" borderId="1" xfId="2" applyNumberFormat="1" applyFont="1" applyFill="1" applyBorder="1" applyAlignment="1">
      <alignment horizontal="right" wrapText="1"/>
    </xf>
    <xf numFmtId="49" fontId="3" fillId="0" borderId="0" xfId="0" applyNumberFormat="1" applyFont="1" applyFill="1"/>
    <xf numFmtId="15" fontId="1" fillId="4" borderId="1" xfId="2" applyNumberFormat="1" applyFont="1" applyFill="1" applyBorder="1" applyAlignment="1">
      <alignment horizontal="right" wrapText="1"/>
    </xf>
    <xf numFmtId="0" fontId="4" fillId="0" borderId="0" xfId="0" applyFont="1"/>
    <xf numFmtId="49" fontId="4" fillId="0" borderId="0" xfId="0" applyNumberFormat="1" applyFont="1" applyAlignment="1">
      <alignment horizontal="left"/>
    </xf>
    <xf numFmtId="171" fontId="0" fillId="0" borderId="0" xfId="0" applyNumberFormat="1"/>
    <xf numFmtId="2" fontId="0" fillId="0" borderId="0" xfId="0" applyNumberFormat="1"/>
    <xf numFmtId="0" fontId="0" fillId="0" borderId="0" xfId="0" applyAlignment="1">
      <alignment horizontal="right"/>
    </xf>
    <xf numFmtId="0" fontId="4" fillId="8" borderId="8" xfId="0" applyFont="1" applyFill="1" applyBorder="1"/>
    <xf numFmtId="0" fontId="4" fillId="8" borderId="9" xfId="0" applyFont="1" applyFill="1" applyBorder="1"/>
    <xf numFmtId="0" fontId="4" fillId="8" borderId="10" xfId="0" applyFont="1" applyFill="1" applyBorder="1"/>
    <xf numFmtId="172" fontId="5" fillId="0" borderId="0" xfId="0" applyNumberFormat="1" applyFont="1" applyBorder="1" applyProtection="1"/>
    <xf numFmtId="165" fontId="0" fillId="0" borderId="11" xfId="0" applyNumberFormat="1" applyBorder="1"/>
    <xf numFmtId="165" fontId="0" fillId="0" borderId="11" xfId="0" applyNumberFormat="1" applyFill="1" applyBorder="1"/>
    <xf numFmtId="49" fontId="3" fillId="0" borderId="11" xfId="0" applyNumberFormat="1" applyFont="1" applyBorder="1" applyAlignment="1">
      <alignment horizontal="center"/>
    </xf>
    <xf numFmtId="49" fontId="3" fillId="0" borderId="0" xfId="0" applyNumberFormat="1" applyFont="1" applyBorder="1" applyAlignment="1">
      <alignment horizontal="center"/>
    </xf>
    <xf numFmtId="167" fontId="3" fillId="0" borderId="0" xfId="0" applyNumberFormat="1" applyFont="1" applyBorder="1" applyAlignment="1">
      <alignment horizontal="center"/>
    </xf>
    <xf numFmtId="49" fontId="3" fillId="0" borderId="12" xfId="0" applyNumberFormat="1" applyFont="1" applyBorder="1" applyAlignment="1">
      <alignment horizontal="center"/>
    </xf>
    <xf numFmtId="0" fontId="3" fillId="0" borderId="0" xfId="0" applyFont="1"/>
    <xf numFmtId="0" fontId="3" fillId="0" borderId="16" xfId="1" applyNumberFormat="1" applyFont="1" applyFill="1" applyBorder="1" applyAlignment="1" applyProtection="1">
      <alignment vertical="center"/>
    </xf>
    <xf numFmtId="0" fontId="0" fillId="0" borderId="17" xfId="0" applyBorder="1"/>
    <xf numFmtId="0" fontId="0" fillId="0" borderId="18" xfId="0" applyBorder="1"/>
    <xf numFmtId="0" fontId="3" fillId="0" borderId="11" xfId="0" applyFont="1" applyBorder="1" applyAlignment="1">
      <alignment horizontal="center"/>
    </xf>
    <xf numFmtId="0" fontId="3" fillId="0" borderId="0" xfId="0" applyFont="1" applyBorder="1" applyAlignment="1">
      <alignment horizontal="center"/>
    </xf>
    <xf numFmtId="49" fontId="3" fillId="6" borderId="0" xfId="0" applyNumberFormat="1" applyFont="1" applyFill="1" applyBorder="1" applyAlignment="1">
      <alignment horizontal="center"/>
    </xf>
    <xf numFmtId="0" fontId="4" fillId="0" borderId="11" xfId="0" applyFont="1" applyBorder="1"/>
    <xf numFmtId="165" fontId="0" fillId="0" borderId="0" xfId="0" applyNumberFormat="1" applyBorder="1"/>
    <xf numFmtId="165" fontId="0" fillId="6" borderId="0" xfId="0" applyNumberFormat="1" applyFill="1" applyBorder="1"/>
    <xf numFmtId="165" fontId="0" fillId="6" borderId="12" xfId="0" applyNumberFormat="1" applyFill="1" applyBorder="1"/>
    <xf numFmtId="0" fontId="4" fillId="0" borderId="11" xfId="0" applyFont="1" applyFill="1" applyBorder="1"/>
    <xf numFmtId="165" fontId="0" fillId="0" borderId="0" xfId="0" applyNumberFormat="1" applyFill="1" applyBorder="1"/>
    <xf numFmtId="0" fontId="4" fillId="0" borderId="13" xfId="0" applyFont="1" applyBorder="1"/>
    <xf numFmtId="165" fontId="0" fillId="0" borderId="14" xfId="0" applyNumberFormat="1" applyBorder="1"/>
    <xf numFmtId="165" fontId="0" fillId="0" borderId="13" xfId="0" applyNumberFormat="1" applyBorder="1"/>
    <xf numFmtId="165" fontId="0" fillId="6" borderId="14" xfId="0" applyNumberFormat="1" applyFill="1" applyBorder="1"/>
    <xf numFmtId="165" fontId="0" fillId="0" borderId="14" xfId="0" applyNumberFormat="1" applyFill="1" applyBorder="1"/>
    <xf numFmtId="165" fontId="0" fillId="6" borderId="15" xfId="0" applyNumberFormat="1" applyFill="1" applyBorder="1"/>
    <xf numFmtId="164" fontId="0" fillId="0" borderId="0" xfId="0" applyNumberFormat="1" applyBorder="1"/>
    <xf numFmtId="164" fontId="0" fillId="0" borderId="0" xfId="0" applyNumberFormat="1" applyFill="1" applyBorder="1"/>
    <xf numFmtId="164" fontId="0" fillId="0" borderId="14" xfId="0" applyNumberFormat="1" applyBorder="1"/>
    <xf numFmtId="165" fontId="4" fillId="0" borderId="2" xfId="0" applyNumberFormat="1" applyFont="1" applyBorder="1" applyAlignment="1">
      <alignment wrapText="1"/>
    </xf>
    <xf numFmtId="165" fontId="4" fillId="0" borderId="3" xfId="0" applyNumberFormat="1" applyFont="1" applyBorder="1" applyAlignment="1">
      <alignment wrapText="1"/>
    </xf>
    <xf numFmtId="165" fontId="4" fillId="0" borderId="3" xfId="0" applyNumberFormat="1" applyFont="1" applyFill="1" applyBorder="1" applyAlignment="1">
      <alignment wrapText="1"/>
    </xf>
    <xf numFmtId="165" fontId="4" fillId="0" borderId="4" xfId="0" applyNumberFormat="1" applyFont="1" applyBorder="1" applyAlignment="1">
      <alignment wrapText="1"/>
    </xf>
    <xf numFmtId="165" fontId="4" fillId="0" borderId="5" xfId="0" applyNumberFormat="1" applyFont="1" applyBorder="1" applyAlignment="1">
      <alignment wrapText="1"/>
    </xf>
    <xf numFmtId="165" fontId="4" fillId="0" borderId="5" xfId="0" applyNumberFormat="1" applyFont="1" applyFill="1" applyBorder="1" applyAlignment="1">
      <alignment wrapText="1"/>
    </xf>
    <xf numFmtId="165" fontId="4" fillId="0" borderId="4" xfId="0" applyNumberFormat="1" applyFont="1" applyFill="1" applyBorder="1" applyAlignment="1">
      <alignment wrapText="1"/>
    </xf>
    <xf numFmtId="165" fontId="4" fillId="0" borderId="6" xfId="0" applyNumberFormat="1" applyFont="1" applyBorder="1" applyAlignment="1">
      <alignment wrapText="1"/>
    </xf>
    <xf numFmtId="165" fontId="4" fillId="0" borderId="7" xfId="0" applyNumberFormat="1" applyFont="1" applyBorder="1" applyAlignment="1">
      <alignment wrapText="1"/>
    </xf>
    <xf numFmtId="165" fontId="4" fillId="0" borderId="7" xfId="0" applyNumberFormat="1" applyFont="1" applyFill="1" applyBorder="1" applyAlignment="1">
      <alignment wrapText="1"/>
    </xf>
    <xf numFmtId="0" fontId="3" fillId="7" borderId="19" xfId="0" applyFont="1" applyFill="1" applyBorder="1"/>
    <xf numFmtId="1" fontId="3" fillId="7" borderId="20" xfId="0" applyNumberFormat="1" applyFont="1" applyFill="1" applyBorder="1" applyAlignment="1">
      <alignment horizontal="center" wrapText="1"/>
    </xf>
    <xf numFmtId="1" fontId="3" fillId="7" borderId="21" xfId="0" applyNumberFormat="1" applyFont="1" applyFill="1" applyBorder="1" applyAlignment="1">
      <alignment horizontal="center" wrapText="1"/>
    </xf>
    <xf numFmtId="3" fontId="0" fillId="0" borderId="0" xfId="0" applyNumberFormat="1"/>
    <xf numFmtId="0" fontId="3" fillId="0" borderId="0" xfId="0" applyFont="1" applyFill="1" applyBorder="1" applyAlignment="1">
      <alignment horizontal="left" vertical="top"/>
    </xf>
    <xf numFmtId="14" fontId="4" fillId="0" borderId="0" xfId="0" applyNumberFormat="1" applyFont="1" applyFill="1"/>
    <xf numFmtId="1" fontId="4" fillId="0" borderId="0" xfId="0" applyNumberFormat="1" applyFont="1" applyFill="1"/>
    <xf numFmtId="0" fontId="4" fillId="0" borderId="0" xfId="0" applyFont="1" applyFill="1" applyBorder="1"/>
    <xf numFmtId="1" fontId="4" fillId="0" borderId="0" xfId="0" applyNumberFormat="1" applyFont="1"/>
    <xf numFmtId="166" fontId="4" fillId="0" borderId="0" xfId="0" applyNumberFormat="1" applyFont="1"/>
    <xf numFmtId="0" fontId="4" fillId="3" borderId="0" xfId="0" applyFont="1" applyFill="1"/>
    <xf numFmtId="1" fontId="4" fillId="3" borderId="0" xfId="0" applyNumberFormat="1" applyFont="1" applyFill="1"/>
    <xf numFmtId="166" fontId="4" fillId="3" borderId="0" xfId="0" applyNumberFormat="1" applyFont="1" applyFill="1"/>
    <xf numFmtId="169" fontId="4" fillId="0" borderId="0" xfId="0" applyNumberFormat="1" applyFont="1"/>
    <xf numFmtId="170" fontId="4" fillId="3" borderId="0" xfId="0" applyNumberFormat="1" applyFont="1" applyFill="1"/>
    <xf numFmtId="170" fontId="4" fillId="0" borderId="0" xfId="0" applyNumberFormat="1" applyFont="1" applyFill="1"/>
    <xf numFmtId="169" fontId="4" fillId="0" borderId="0" xfId="0" applyNumberFormat="1" applyFont="1" applyFill="1"/>
    <xf numFmtId="1" fontId="4" fillId="0" borderId="0" xfId="0" applyNumberFormat="1" applyFont="1" applyAlignment="1">
      <alignment horizontal="right"/>
    </xf>
    <xf numFmtId="15" fontId="1" fillId="5" borderId="1" xfId="2" applyNumberFormat="1" applyFont="1" applyFill="1" applyBorder="1" applyAlignment="1">
      <alignment horizontal="right" wrapText="1"/>
    </xf>
    <xf numFmtId="1" fontId="4" fillId="4" borderId="0" xfId="0" applyNumberFormat="1" applyFont="1" applyFill="1"/>
    <xf numFmtId="169" fontId="4" fillId="4" borderId="0" xfId="0" applyNumberFormat="1" applyFont="1" applyFill="1"/>
    <xf numFmtId="0" fontId="4" fillId="4" borderId="0" xfId="0" applyFont="1" applyFill="1"/>
    <xf numFmtId="15" fontId="6" fillId="0" borderId="1" xfId="2" applyNumberFormat="1" applyFont="1" applyFill="1" applyBorder="1" applyAlignment="1">
      <alignment horizontal="center" wrapText="1"/>
    </xf>
    <xf numFmtId="0" fontId="6" fillId="0" borderId="0" xfId="2" applyFont="1" applyFill="1" applyBorder="1" applyAlignment="1">
      <alignment horizontal="center"/>
    </xf>
    <xf numFmtId="0" fontId="3" fillId="0" borderId="0" xfId="0" applyFont="1" applyFill="1" applyAlignment="1">
      <alignment horizontal="center"/>
    </xf>
    <xf numFmtId="0" fontId="3" fillId="0" borderId="22" xfId="1" applyNumberFormat="1" applyFont="1" applyFill="1" applyBorder="1" applyAlignment="1" applyProtection="1">
      <alignment horizontal="center" vertical="center"/>
    </xf>
    <xf numFmtId="0" fontId="3" fillId="0" borderId="23" xfId="1" applyNumberFormat="1" applyFont="1" applyFill="1" applyBorder="1" applyAlignment="1" applyProtection="1">
      <alignment horizontal="center" vertical="center"/>
    </xf>
    <xf numFmtId="0" fontId="3" fillId="0" borderId="24" xfId="1" applyNumberFormat="1" applyFont="1" applyFill="1" applyBorder="1" applyAlignment="1" applyProtection="1">
      <alignment horizontal="center" vertical="center"/>
    </xf>
    <xf numFmtId="0" fontId="0" fillId="0" borderId="0" xfId="0" applyAlignment="1">
      <alignment horizontal="left" vertical="top" wrapText="1"/>
    </xf>
  </cellXfs>
  <cellStyles count="3">
    <cellStyle name="Normal" xfId="0" builtinId="0"/>
    <cellStyle name="Normal 3" xfId="1"/>
    <cellStyle name="Normal_diario"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000"/>
            </a:pPr>
            <a:r>
              <a:rPr lang="es-ES" sz="1300" b="1">
                <a:solidFill>
                  <a:schemeClr val="tx1">
                    <a:lumMod val="75000"/>
                    <a:lumOff val="25000"/>
                  </a:schemeClr>
                </a:solidFill>
              </a:rPr>
              <a:t>IVA/Rendimientos</a:t>
            </a:r>
            <a:r>
              <a:rPr lang="es-ES" sz="1300" b="1" baseline="0">
                <a:solidFill>
                  <a:schemeClr val="tx1">
                    <a:lumMod val="75000"/>
                    <a:lumOff val="25000"/>
                  </a:schemeClr>
                </a:solidFill>
              </a:rPr>
              <a:t> agrícolas (2012-2013)</a:t>
            </a:r>
            <a:endParaRPr lang="es-ES" sz="1300" b="1">
              <a:solidFill>
                <a:schemeClr val="tx1">
                  <a:lumMod val="75000"/>
                  <a:lumOff val="25000"/>
                </a:schemeClr>
              </a:solidFill>
            </a:endParaRPr>
          </a:p>
        </c:rich>
      </c:tx>
      <c:layout>
        <c:manualLayout>
          <c:xMode val="edge"/>
          <c:yMode val="edge"/>
          <c:x val="0.40256206310925163"/>
          <c:y val="2.8027987504132681E-2"/>
        </c:manualLayout>
      </c:layout>
    </c:title>
    <c:plotArea>
      <c:layout>
        <c:manualLayout>
          <c:layoutTarget val="inner"/>
          <c:xMode val="edge"/>
          <c:yMode val="edge"/>
          <c:x val="0.20107962213225372"/>
          <c:y val="4.4776119402985093E-2"/>
          <c:w val="0.71659919028340135"/>
          <c:h val="0.65671641791044832"/>
        </c:manualLayout>
      </c:layout>
      <c:barChart>
        <c:barDir val="col"/>
        <c:grouping val="clustered"/>
        <c:ser>
          <c:idx val="4"/>
          <c:order val="2"/>
          <c:tx>
            <c:strRef>
              <c:f>'Índice de Vegetación Condiciona'!$S$50</c:f>
              <c:strCache>
                <c:ptCount val="1"/>
                <c:pt idx="0">
                  <c:v>rend(*trigo)2013</c:v>
                </c:pt>
              </c:strCache>
            </c:strRef>
          </c:tx>
          <c:cat>
            <c:strRef>
              <c:f>'Índice de Vegetación Condiciona'!$R$43:$R$49</c:f>
              <c:strCache>
                <c:ptCount val="7"/>
                <c:pt idx="0">
                  <c:v>enero</c:v>
                </c:pt>
                <c:pt idx="1">
                  <c:v>febrero</c:v>
                </c:pt>
                <c:pt idx="2">
                  <c:v>marzo</c:v>
                </c:pt>
                <c:pt idx="3">
                  <c:v>abril</c:v>
                </c:pt>
                <c:pt idx="4">
                  <c:v>mayo</c:v>
                </c:pt>
                <c:pt idx="5">
                  <c:v>junio</c:v>
                </c:pt>
                <c:pt idx="6">
                  <c:v>julio</c:v>
                </c:pt>
              </c:strCache>
            </c:strRef>
          </c:cat>
          <c:val>
            <c:numRef>
              <c:f>'Índice de Vegetación Condiciona'!$S$51:$S$57</c:f>
              <c:numCache>
                <c:formatCode>#,##0</c:formatCode>
                <c:ptCount val="7"/>
                <c:pt idx="0" formatCode="0">
                  <c:v>0</c:v>
                </c:pt>
                <c:pt idx="1">
                  <c:v>3722.4589999999998</c:v>
                </c:pt>
                <c:pt idx="2">
                  <c:v>3536.3519999999999</c:v>
                </c:pt>
                <c:pt idx="3">
                  <c:v>2256.1360205189562</c:v>
                </c:pt>
                <c:pt idx="4">
                  <c:v>2392.8725361119027</c:v>
                </c:pt>
                <c:pt idx="5">
                  <c:v>2653.1316000000002</c:v>
                </c:pt>
                <c:pt idx="6">
                  <c:v>2534.4079999999999</c:v>
                </c:pt>
              </c:numCache>
            </c:numRef>
          </c:val>
        </c:ser>
        <c:ser>
          <c:idx val="1"/>
          <c:order val="3"/>
          <c:tx>
            <c:strRef>
              <c:f>'Índice de Vegetación Condiciona'!$S$42</c:f>
              <c:strCache>
                <c:ptCount val="1"/>
                <c:pt idx="0">
                  <c:v>rend(*trigo)2012</c:v>
                </c:pt>
              </c:strCache>
            </c:strRef>
          </c:tx>
          <c:spPr>
            <a:solidFill>
              <a:schemeClr val="accent6">
                <a:lumMod val="75000"/>
              </a:schemeClr>
            </a:solidFill>
            <a:ln w="12700">
              <a:solidFill>
                <a:schemeClr val="accent6"/>
              </a:solidFill>
              <a:prstDash val="solid"/>
            </a:ln>
          </c:spPr>
          <c:cat>
            <c:strRef>
              <c:f>'Índice de Vegetación Condiciona'!$R$43:$R$49</c:f>
              <c:strCache>
                <c:ptCount val="7"/>
                <c:pt idx="0">
                  <c:v>enero</c:v>
                </c:pt>
                <c:pt idx="1">
                  <c:v>febrero</c:v>
                </c:pt>
                <c:pt idx="2">
                  <c:v>marzo</c:v>
                </c:pt>
                <c:pt idx="3">
                  <c:v>abril</c:v>
                </c:pt>
                <c:pt idx="4">
                  <c:v>mayo</c:v>
                </c:pt>
                <c:pt idx="5">
                  <c:v>junio</c:v>
                </c:pt>
                <c:pt idx="6">
                  <c:v>julio</c:v>
                </c:pt>
              </c:strCache>
            </c:strRef>
          </c:cat>
          <c:val>
            <c:numRef>
              <c:f>'Índice de Vegetación Condiciona'!$S$43:$S$49</c:f>
              <c:numCache>
                <c:formatCode>#,##0</c:formatCode>
                <c:ptCount val="7"/>
                <c:pt idx="0">
                  <c:v>0</c:v>
                </c:pt>
                <c:pt idx="1">
                  <c:v>1713</c:v>
                </c:pt>
                <c:pt idx="2">
                  <c:v>1071</c:v>
                </c:pt>
                <c:pt idx="3">
                  <c:v>903</c:v>
                </c:pt>
                <c:pt idx="4">
                  <c:v>888.30540037243952</c:v>
                </c:pt>
                <c:pt idx="5">
                  <c:v>1010</c:v>
                </c:pt>
                <c:pt idx="6">
                  <c:v>908.99450999999999</c:v>
                </c:pt>
              </c:numCache>
            </c:numRef>
          </c:val>
        </c:ser>
        <c:axId val="87431040"/>
        <c:axId val="87453696"/>
      </c:barChart>
      <c:lineChart>
        <c:grouping val="standard"/>
        <c:ser>
          <c:idx val="3"/>
          <c:order val="0"/>
          <c:tx>
            <c:strRef>
              <c:f>'Índice de Vegetación Condiciona'!$U$50</c:f>
              <c:strCache>
                <c:ptCount val="1"/>
                <c:pt idx="0">
                  <c:v>IVA2013</c:v>
                </c:pt>
              </c:strCache>
            </c:strRef>
          </c:tx>
          <c:spPr>
            <a:ln w="19050">
              <a:solidFill>
                <a:schemeClr val="tx2">
                  <a:lumMod val="75000"/>
                </a:schemeClr>
              </a:solidFill>
            </a:ln>
            <a:effectLst>
              <a:outerShdw blurRad="50800" dist="38100" dir="2700000" algn="tl" rotWithShape="0">
                <a:prstClr val="black">
                  <a:alpha val="40000"/>
                </a:prstClr>
              </a:outerShdw>
            </a:effectLst>
          </c:spPr>
          <c:marker>
            <c:symbol val="x"/>
            <c:size val="7"/>
            <c:spPr>
              <a:ln>
                <a:solidFill>
                  <a:schemeClr val="tx2">
                    <a:lumMod val="75000"/>
                  </a:schemeClr>
                </a:solidFill>
              </a:ln>
              <a:effectLst>
                <a:outerShdw blurRad="50800" dist="38100" dir="2700000" algn="tl" rotWithShape="0">
                  <a:prstClr val="black">
                    <a:alpha val="40000"/>
                  </a:prstClr>
                </a:outerShdw>
              </a:effectLst>
            </c:spPr>
          </c:marker>
          <c:cat>
            <c:strRef>
              <c:f>'Índice de Vegetación Condiciona'!$R$43:$R$49</c:f>
              <c:strCache>
                <c:ptCount val="7"/>
                <c:pt idx="0">
                  <c:v>enero</c:v>
                </c:pt>
                <c:pt idx="1">
                  <c:v>febrero</c:v>
                </c:pt>
                <c:pt idx="2">
                  <c:v>marzo</c:v>
                </c:pt>
                <c:pt idx="3">
                  <c:v>abril</c:v>
                </c:pt>
                <c:pt idx="4">
                  <c:v>mayo</c:v>
                </c:pt>
                <c:pt idx="5">
                  <c:v>junio</c:v>
                </c:pt>
                <c:pt idx="6">
                  <c:v>julio</c:v>
                </c:pt>
              </c:strCache>
            </c:strRef>
          </c:cat>
          <c:val>
            <c:numRef>
              <c:f>'Índice de Vegetación Condiciona'!$U$51:$U$57</c:f>
              <c:numCache>
                <c:formatCode>0.00</c:formatCode>
                <c:ptCount val="7"/>
                <c:pt idx="0">
                  <c:v>13.389973999999999</c:v>
                </c:pt>
                <c:pt idx="1">
                  <c:v>13.797541580000001</c:v>
                </c:pt>
                <c:pt idx="2">
                  <c:v>15.310497620000003</c:v>
                </c:pt>
                <c:pt idx="3">
                  <c:v>13.775778799999999</c:v>
                </c:pt>
                <c:pt idx="4">
                  <c:v>11.648198000000001</c:v>
                </c:pt>
                <c:pt idx="5">
                  <c:v>10.601556500000001</c:v>
                </c:pt>
                <c:pt idx="6">
                  <c:v>9.6071360000000006</c:v>
                </c:pt>
              </c:numCache>
            </c:numRef>
          </c:val>
        </c:ser>
        <c:ser>
          <c:idx val="2"/>
          <c:order val="1"/>
          <c:tx>
            <c:strRef>
              <c:f>'Índice de Vegetación Condiciona'!$U$42</c:f>
              <c:strCache>
                <c:ptCount val="1"/>
                <c:pt idx="0">
                  <c:v>IVA2012</c:v>
                </c:pt>
              </c:strCache>
            </c:strRef>
          </c:tx>
          <c:spPr>
            <a:ln w="12700">
              <a:solidFill>
                <a:schemeClr val="accent6">
                  <a:lumMod val="50000"/>
                </a:schemeClr>
              </a:solidFill>
              <a:prstDash val="solid"/>
            </a:ln>
            <a:effectLst>
              <a:outerShdw blurRad="50800" dist="38100" dir="2700000" algn="tl" rotWithShape="0">
                <a:prstClr val="black">
                  <a:alpha val="40000"/>
                </a:prstClr>
              </a:outerShdw>
            </a:effectLst>
          </c:spPr>
          <c:marker>
            <c:symbol val="triangle"/>
            <c:size val="5"/>
            <c:spPr>
              <a:solidFill>
                <a:schemeClr val="accent6">
                  <a:lumMod val="50000"/>
                </a:schemeClr>
              </a:solidFill>
              <a:ln>
                <a:solidFill>
                  <a:schemeClr val="accent6">
                    <a:lumMod val="50000"/>
                  </a:schemeClr>
                </a:solidFill>
                <a:prstDash val="solid"/>
              </a:ln>
              <a:effectLst>
                <a:outerShdw blurRad="50800" dist="38100" dir="2700000" algn="tl" rotWithShape="0">
                  <a:prstClr val="black">
                    <a:alpha val="40000"/>
                  </a:prstClr>
                </a:outerShdw>
              </a:effectLst>
            </c:spPr>
          </c:marker>
          <c:cat>
            <c:strRef>
              <c:f>'Índice de Vegetación Condiciona'!$R$43:$R$49</c:f>
              <c:strCache>
                <c:ptCount val="7"/>
                <c:pt idx="0">
                  <c:v>enero</c:v>
                </c:pt>
                <c:pt idx="1">
                  <c:v>febrero</c:v>
                </c:pt>
                <c:pt idx="2">
                  <c:v>marzo</c:v>
                </c:pt>
                <c:pt idx="3">
                  <c:v>abril</c:v>
                </c:pt>
                <c:pt idx="4">
                  <c:v>mayo</c:v>
                </c:pt>
                <c:pt idx="5">
                  <c:v>junio</c:v>
                </c:pt>
                <c:pt idx="6">
                  <c:v>julio</c:v>
                </c:pt>
              </c:strCache>
            </c:strRef>
          </c:cat>
          <c:val>
            <c:numRef>
              <c:f>'Índice de Vegetación Condiciona'!$U$43:$U$49</c:f>
              <c:numCache>
                <c:formatCode>0.00</c:formatCode>
                <c:ptCount val="7"/>
                <c:pt idx="0">
                  <c:v>12.057776999999998</c:v>
                </c:pt>
                <c:pt idx="1">
                  <c:v>12.141186357142855</c:v>
                </c:pt>
                <c:pt idx="2">
                  <c:v>12.353077279220779</c:v>
                </c:pt>
                <c:pt idx="3">
                  <c:v>10.028932363636365</c:v>
                </c:pt>
                <c:pt idx="4">
                  <c:v>8.4423859999999991</c:v>
                </c:pt>
                <c:pt idx="5">
                  <c:v>7.3602165000000008</c:v>
                </c:pt>
                <c:pt idx="6">
                  <c:v>6.9010350000000003</c:v>
                </c:pt>
              </c:numCache>
            </c:numRef>
          </c:val>
        </c:ser>
        <c:marker val="1"/>
        <c:axId val="87456000"/>
        <c:axId val="87461888"/>
      </c:lineChart>
      <c:catAx>
        <c:axId val="87431040"/>
        <c:scaling>
          <c:orientation val="minMax"/>
        </c:scaling>
        <c:axPos val="b"/>
        <c:numFmt formatCode="General" sourceLinked="1"/>
        <c:maj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87453696"/>
        <c:crosses val="autoZero"/>
        <c:lblAlgn val="ctr"/>
        <c:lblOffset val="100"/>
        <c:tickMarkSkip val="1"/>
      </c:catAx>
      <c:valAx>
        <c:axId val="87453696"/>
        <c:scaling>
          <c:orientation val="minMax"/>
        </c:scaling>
        <c:axPos val="l"/>
        <c:title>
          <c:tx>
            <c:rich>
              <a:bodyPr rot="-5400000" vert="horz"/>
              <a:lstStyle/>
              <a:p>
                <a:pPr>
                  <a:defRPr sz="1100"/>
                </a:pPr>
                <a:r>
                  <a:rPr lang="es-ES" sz="1100"/>
                  <a:t>Rendimientos (Tm/Has)</a:t>
                </a:r>
              </a:p>
            </c:rich>
          </c:tx>
          <c:layout>
            <c:manualLayout>
              <c:xMode val="edge"/>
              <c:yMode val="edge"/>
              <c:x val="0.10323393652872499"/>
              <c:y val="0.1736725839861277"/>
            </c:manualLayout>
          </c:layout>
        </c:title>
        <c:numFmt formatCode="#,##0" sourceLinked="0"/>
        <c:majorTickMark val="cross"/>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s-ES"/>
          </a:p>
        </c:txPr>
        <c:crossAx val="87431040"/>
        <c:crosses val="autoZero"/>
        <c:crossBetween val="between"/>
      </c:valAx>
      <c:catAx>
        <c:axId val="87456000"/>
        <c:scaling>
          <c:orientation val="minMax"/>
        </c:scaling>
        <c:delete val="1"/>
        <c:axPos val="b"/>
        <c:tickLblPos val="none"/>
        <c:crossAx val="87461888"/>
        <c:crosses val="autoZero"/>
        <c:lblAlgn val="ctr"/>
        <c:lblOffset val="100"/>
      </c:catAx>
      <c:valAx>
        <c:axId val="87461888"/>
        <c:scaling>
          <c:orientation val="minMax"/>
        </c:scaling>
        <c:axPos val="r"/>
        <c:title>
          <c:tx>
            <c:rich>
              <a:bodyPr rot="-5400000" vert="horz"/>
              <a:lstStyle/>
              <a:p>
                <a:pPr>
                  <a:defRPr sz="1100"/>
                </a:pPr>
                <a:r>
                  <a:rPr lang="es-ES" sz="1100"/>
                  <a:t>IVA</a:t>
                </a:r>
              </a:p>
            </c:rich>
          </c:tx>
          <c:layout>
            <c:manualLayout>
              <c:xMode val="edge"/>
              <c:yMode val="edge"/>
              <c:x val="0.96971075370142623"/>
              <c:y val="0.37950110991910097"/>
            </c:manualLayout>
          </c:layout>
        </c:title>
        <c:numFmt formatCode="0.00" sourceLinked="1"/>
        <c:majorTickMark val="cross"/>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s-ES"/>
          </a:p>
        </c:txPr>
        <c:crossAx val="87456000"/>
        <c:crosses val="max"/>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s-ES"/>
          </a:p>
        </c:txPr>
      </c:dTable>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000000000000089" r="0.75000000000000089"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180974</xdr:colOff>
      <xdr:row>72</xdr:row>
      <xdr:rowOff>95250</xdr:rowOff>
    </xdr:from>
    <xdr:to>
      <xdr:col>17</xdr:col>
      <xdr:colOff>419099</xdr:colOff>
      <xdr:row>97</xdr:row>
      <xdr:rowOff>114300</xdr:rowOff>
    </xdr:to>
    <xdr:graphicFrame macro="">
      <xdr:nvGraphicFramePr>
        <xdr:cNvPr id="15270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4</xdr:col>
      <xdr:colOff>400050</xdr:colOff>
      <xdr:row>6</xdr:row>
      <xdr:rowOff>142875</xdr:rowOff>
    </xdr:to>
    <xdr:pic>
      <xdr:nvPicPr>
        <xdr:cNvPr id="3" name="2 Imagen" descr="logotipo_ma_ot_horizontal_rgb.jpg"/>
        <xdr:cNvPicPr>
          <a:picLocks noChangeAspect="1"/>
        </xdr:cNvPicPr>
      </xdr:nvPicPr>
      <xdr:blipFill>
        <a:blip xmlns:r="http://schemas.openxmlformats.org/officeDocument/2006/relationships" r:embed="rId2" cstate="print"/>
        <a:srcRect/>
        <a:stretch>
          <a:fillRect/>
        </a:stretch>
      </xdr:blipFill>
      <xdr:spPr bwMode="auto">
        <a:xfrm>
          <a:off x="0" y="161925"/>
          <a:ext cx="3124200" cy="952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3</xdr:col>
      <xdr:colOff>581025</xdr:colOff>
      <xdr:row>6</xdr:row>
      <xdr:rowOff>28575</xdr:rowOff>
    </xdr:to>
    <xdr:pic>
      <xdr:nvPicPr>
        <xdr:cNvPr id="3" name="2 Imagen" descr="logotipo_ma_ot_horizontal_rgb.jpg"/>
        <xdr:cNvPicPr>
          <a:picLocks noChangeAspect="1"/>
        </xdr:cNvPicPr>
      </xdr:nvPicPr>
      <xdr:blipFill>
        <a:blip xmlns:r="http://schemas.openxmlformats.org/officeDocument/2006/relationships" r:embed="rId1" cstate="print"/>
        <a:srcRect/>
        <a:stretch>
          <a:fillRect/>
        </a:stretch>
      </xdr:blipFill>
      <xdr:spPr bwMode="auto">
        <a:xfrm>
          <a:off x="19050" y="47625"/>
          <a:ext cx="3124200" cy="952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06807/Espacio%20Web%20Indicadores/Fichas_indi_2013/08_Ind_vegetacion_sequia/2_indice_vegetaci&#243;n/VE02_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pino\TD%201%20(D)\IVA_2008\ESTADISTICA_IVA\chs\Comarcas\10-octubre\chs_011006.dbf"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pino\TD%201%20(D)\IVA_2008\ESTADISTICA_IVA\chs\Comarcas\10-octubre\chs_051006.dbf"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pino\TD%201%20(D)\IVA_2008\ESTADISTICA_IVA\chs\Comarcas\10-octubre\chs_081006.dbf"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os Básicos"/>
      <sheetName val="Datos IVA"/>
      <sheetName val="Grafica IVA 14"/>
      <sheetName val="Grafica IVA recortada 14"/>
      <sheetName val="Medio_Secano"/>
      <sheetName val="Medio_Secano_Gráf"/>
    </sheetNames>
    <sheetDataSet>
      <sheetData sheetId="0" refreshError="1"/>
      <sheetData sheetId="1" refreshError="1"/>
      <sheetData sheetId="2" refreshError="1"/>
      <sheetData sheetId="3" refreshError="1"/>
      <sheetData sheetId="4">
        <row r="9">
          <cell r="T9" t="str">
            <v>97/98</v>
          </cell>
        </row>
        <row r="71">
          <cell r="B71">
            <v>0.23920190597015001</v>
          </cell>
          <cell r="C71">
            <v>0.20236888059701497</v>
          </cell>
          <cell r="D71">
            <v>0.25494777272727176</v>
          </cell>
          <cell r="E71">
            <v>0.23867187857142924</v>
          </cell>
          <cell r="F71">
            <v>0.23438044782608713</v>
          </cell>
          <cell r="G71">
            <v>0.22311370000000208</v>
          </cell>
          <cell r="H71">
            <v>0.26796400000000042</v>
          </cell>
          <cell r="I71">
            <v>0.25028181818181833</v>
          </cell>
          <cell r="J71">
            <v>0.38821547619047592</v>
          </cell>
          <cell r="K71">
            <v>0.24581999999999976</v>
          </cell>
          <cell r="L71">
            <v>0.22429160000000001</v>
          </cell>
          <cell r="M71">
            <v>0.26021315789473703</v>
          </cell>
          <cell r="N71">
            <v>0.24985499999999999</v>
          </cell>
          <cell r="O71">
            <v>0.30087700000000006</v>
          </cell>
          <cell r="P71">
            <v>0.27741347368421054</v>
          </cell>
          <cell r="Q71">
            <v>0.35283999999999999</v>
          </cell>
        </row>
        <row r="72">
          <cell r="B72">
            <v>0.24008022388059769</v>
          </cell>
          <cell r="C72">
            <v>0.20285942089552256</v>
          </cell>
          <cell r="D72">
            <v>0.25775060909090808</v>
          </cell>
          <cell r="E72">
            <v>0.24112750000000083</v>
          </cell>
          <cell r="F72">
            <v>0.23521742826086989</v>
          </cell>
          <cell r="G72">
            <v>0.22470326666666884</v>
          </cell>
          <cell r="H72">
            <v>0.26887800000000045</v>
          </cell>
          <cell r="I72">
            <v>0.25106565656565671</v>
          </cell>
          <cell r="J72">
            <v>0.39011666666666639</v>
          </cell>
          <cell r="K72">
            <v>0.24943999999999977</v>
          </cell>
          <cell r="L72">
            <v>0.22661120000000001</v>
          </cell>
          <cell r="M72">
            <v>0.26147984210526337</v>
          </cell>
          <cell r="N72">
            <v>0.22844800000000001</v>
          </cell>
          <cell r="O72">
            <v>0.29628900000000008</v>
          </cell>
          <cell r="P72">
            <v>0.27923821052631581</v>
          </cell>
          <cell r="Q72">
            <v>0.35369299999999998</v>
          </cell>
        </row>
        <row r="73">
          <cell r="B73">
            <v>0.24095854179104559</v>
          </cell>
          <cell r="C73">
            <v>0.20334996119403015</v>
          </cell>
          <cell r="D73">
            <v>0.2605534454545444</v>
          </cell>
          <cell r="E73">
            <v>0.24358312142857219</v>
          </cell>
          <cell r="F73">
            <v>0.23605440869565242</v>
          </cell>
          <cell r="G73">
            <v>0.22629283333333561</v>
          </cell>
          <cell r="H73">
            <v>0.26979200000000048</v>
          </cell>
          <cell r="I73">
            <v>0.2518494949494951</v>
          </cell>
          <cell r="J73">
            <v>0.39201785714285686</v>
          </cell>
          <cell r="K73">
            <v>0.25305999999999979</v>
          </cell>
          <cell r="L73">
            <v>0.22893080000000002</v>
          </cell>
          <cell r="M73">
            <v>0.26274652631578971</v>
          </cell>
          <cell r="N73">
            <v>0.2516755</v>
          </cell>
          <cell r="O73">
            <v>0.29170099999999999</v>
          </cell>
          <cell r="P73">
            <v>0.28106294736842108</v>
          </cell>
          <cell r="Q73">
            <v>0.35020600000000002</v>
          </cell>
        </row>
        <row r="74">
          <cell r="B74">
            <v>0.24183685970149327</v>
          </cell>
          <cell r="C74">
            <v>0.20384050149253774</v>
          </cell>
          <cell r="D74">
            <v>0.26335628181818072</v>
          </cell>
          <cell r="E74">
            <v>0.24603874285714378</v>
          </cell>
          <cell r="F74">
            <v>0.23689138913043517</v>
          </cell>
          <cell r="G74">
            <v>0.22788240000000237</v>
          </cell>
          <cell r="H74">
            <v>0.2707060000000005</v>
          </cell>
          <cell r="I74">
            <v>0.25263333333333349</v>
          </cell>
          <cell r="J74">
            <v>0.39391904761904734</v>
          </cell>
          <cell r="K74">
            <v>0.2566799999999998</v>
          </cell>
          <cell r="L74">
            <v>0.23125040000000002</v>
          </cell>
          <cell r="M74">
            <v>0.26401321052631604</v>
          </cell>
          <cell r="N74">
            <v>0.27490300000000001</v>
          </cell>
          <cell r="O74">
            <v>0.29213475</v>
          </cell>
          <cell r="P74">
            <v>0.28288768421052635</v>
          </cell>
          <cell r="Q74">
            <v>0.27906599999999998</v>
          </cell>
        </row>
        <row r="75">
          <cell r="B75">
            <v>0.24271517761194095</v>
          </cell>
          <cell r="C75">
            <v>0.20433104179104511</v>
          </cell>
          <cell r="D75">
            <v>0.26615911818181681</v>
          </cell>
          <cell r="E75">
            <v>0.24849436428571514</v>
          </cell>
          <cell r="F75">
            <v>0.2377283695652177</v>
          </cell>
          <cell r="G75">
            <v>0.22947196666666914</v>
          </cell>
          <cell r="H75">
            <v>0.27162000000000053</v>
          </cell>
          <cell r="I75">
            <v>0.25341717171717187</v>
          </cell>
          <cell r="J75">
            <v>0.39582023809523781</v>
          </cell>
          <cell r="K75">
            <v>0.26029999999999981</v>
          </cell>
          <cell r="L75">
            <v>0.23357</v>
          </cell>
          <cell r="M75">
            <v>0.26527989473684238</v>
          </cell>
          <cell r="N75">
            <v>0.22717399999999999</v>
          </cell>
          <cell r="O75">
            <v>0.29256850000000001</v>
          </cell>
          <cell r="P75">
            <v>0.28471242105263161</v>
          </cell>
          <cell r="Q75">
            <v>0.27968833333333332</v>
          </cell>
        </row>
        <row r="76">
          <cell r="B76">
            <v>0.24359349552238885</v>
          </cell>
          <cell r="C76">
            <v>0.2048215820895527</v>
          </cell>
          <cell r="D76">
            <v>0.26896195454545313</v>
          </cell>
          <cell r="E76">
            <v>0.25094998571428673</v>
          </cell>
          <cell r="F76">
            <v>0.23856535000000023</v>
          </cell>
          <cell r="G76">
            <v>0.2310615333333359</v>
          </cell>
          <cell r="H76">
            <v>0.27253400000000055</v>
          </cell>
          <cell r="I76">
            <v>0.25420101010101026</v>
          </cell>
          <cell r="J76">
            <v>0.39772142857142828</v>
          </cell>
          <cell r="K76">
            <v>0.26391999999999982</v>
          </cell>
          <cell r="L76">
            <v>0.23390116666666666</v>
          </cell>
          <cell r="M76">
            <v>0.26654657894736872</v>
          </cell>
          <cell r="N76">
            <v>0.22717399999999999</v>
          </cell>
          <cell r="O76">
            <v>0.29300225000000002</v>
          </cell>
          <cell r="P76">
            <v>0.28653715789473688</v>
          </cell>
          <cell r="Q76">
            <v>0.28031066666666665</v>
          </cell>
        </row>
        <row r="77">
          <cell r="B77">
            <v>0.24447181343283653</v>
          </cell>
          <cell r="C77">
            <v>0.20531212238806029</v>
          </cell>
          <cell r="D77">
            <v>0.27176479090908945</v>
          </cell>
          <cell r="E77">
            <v>0.25340560714285809</v>
          </cell>
          <cell r="F77">
            <v>0.23940233043478298</v>
          </cell>
          <cell r="G77">
            <v>0.23265110000000266</v>
          </cell>
          <cell r="H77">
            <v>0.27344800000000058</v>
          </cell>
          <cell r="I77">
            <v>0.25498484848484865</v>
          </cell>
          <cell r="J77">
            <v>0.39962261904761875</v>
          </cell>
          <cell r="K77">
            <v>0.26753999999999983</v>
          </cell>
          <cell r="L77">
            <v>0.23423233333333332</v>
          </cell>
          <cell r="M77">
            <v>0.26781326315789505</v>
          </cell>
          <cell r="N77">
            <v>0.200271</v>
          </cell>
          <cell r="O77">
            <v>0.29343600000000003</v>
          </cell>
          <cell r="P77">
            <v>0.28836189473684215</v>
          </cell>
          <cell r="Q77">
            <v>0.28093299999999999</v>
          </cell>
        </row>
        <row r="78">
          <cell r="B78">
            <v>0.24535013134328443</v>
          </cell>
          <cell r="C78">
            <v>0.20580266268656788</v>
          </cell>
          <cell r="D78">
            <v>0.27456762727272577</v>
          </cell>
          <cell r="E78">
            <v>0.25586122857142968</v>
          </cell>
          <cell r="F78">
            <v>0.24023931086956551</v>
          </cell>
          <cell r="G78">
            <v>0.23424066666666965</v>
          </cell>
          <cell r="H78">
            <v>0.27436200000000061</v>
          </cell>
          <cell r="I78">
            <v>0.25576868686868703</v>
          </cell>
          <cell r="J78">
            <v>0.40152380952380923</v>
          </cell>
          <cell r="K78">
            <v>0.27115999999999985</v>
          </cell>
          <cell r="L78">
            <v>0.23456349999999998</v>
          </cell>
          <cell r="M78">
            <v>0.26907994736842139</v>
          </cell>
          <cell r="N78">
            <v>0.22057100000000002</v>
          </cell>
          <cell r="O78">
            <v>0.29386975000000004</v>
          </cell>
          <cell r="P78">
            <v>0.29018663157894742</v>
          </cell>
          <cell r="Q78">
            <v>0.30071199999999998</v>
          </cell>
        </row>
        <row r="79">
          <cell r="B79">
            <v>0.24622844925373211</v>
          </cell>
          <cell r="C79">
            <v>0.20629320298507547</v>
          </cell>
          <cell r="D79">
            <v>0.27737046363636209</v>
          </cell>
          <cell r="E79">
            <v>0.25831685000000104</v>
          </cell>
          <cell r="F79">
            <v>0.24107629130434827</v>
          </cell>
          <cell r="G79">
            <v>0.23583023333333641</v>
          </cell>
          <cell r="H79">
            <v>0.27527600000000063</v>
          </cell>
          <cell r="I79">
            <v>0.25655252525252542</v>
          </cell>
          <cell r="J79">
            <v>0.4034249999999997</v>
          </cell>
          <cell r="K79">
            <v>0.27477999999999986</v>
          </cell>
          <cell r="L79">
            <v>0.23489466666666664</v>
          </cell>
          <cell r="M79">
            <v>0.27034663157894773</v>
          </cell>
          <cell r="N79">
            <v>0.240871</v>
          </cell>
          <cell r="O79">
            <v>0.29430350000000005</v>
          </cell>
          <cell r="P79">
            <v>0.29201136842105269</v>
          </cell>
          <cell r="Q79">
            <v>0.29977500000000001</v>
          </cell>
        </row>
        <row r="80">
          <cell r="B80">
            <v>0.24710676716418001</v>
          </cell>
          <cell r="C80">
            <v>0.20678374328358284</v>
          </cell>
          <cell r="D80">
            <v>0.28017329999999996</v>
          </cell>
          <cell r="E80">
            <v>0.26077247142857263</v>
          </cell>
          <cell r="F80">
            <v>0.2419132717391308</v>
          </cell>
          <cell r="G80">
            <v>0.23741980000000318</v>
          </cell>
          <cell r="H80">
            <v>0.27619000000000066</v>
          </cell>
          <cell r="I80">
            <v>0.25733636363636381</v>
          </cell>
          <cell r="J80">
            <v>0.40532619047619017</v>
          </cell>
          <cell r="K80">
            <v>0.27839999999999998</v>
          </cell>
          <cell r="L80">
            <v>0.2352258333333333</v>
          </cell>
          <cell r="M80">
            <v>0.27161331578947406</v>
          </cell>
          <cell r="N80">
            <v>0.23833399999999999</v>
          </cell>
          <cell r="O80">
            <v>0.29473725000000006</v>
          </cell>
          <cell r="P80">
            <v>0.29383610526315795</v>
          </cell>
          <cell r="Q80">
            <v>0.316855</v>
          </cell>
        </row>
        <row r="81">
          <cell r="B81">
            <v>0.24798508507462769</v>
          </cell>
          <cell r="C81">
            <v>0.20727428358209044</v>
          </cell>
          <cell r="D81">
            <v>0.28298743571428564</v>
          </cell>
          <cell r="E81">
            <v>0.26322809285714399</v>
          </cell>
          <cell r="F81">
            <v>0.24275025217391333</v>
          </cell>
          <cell r="G81">
            <v>0.23900936666666994</v>
          </cell>
          <cell r="H81">
            <v>0.27710400000000068</v>
          </cell>
          <cell r="I81">
            <v>0.25812020202020219</v>
          </cell>
          <cell r="J81">
            <v>0.40722738095238065</v>
          </cell>
          <cell r="K81">
            <v>0.27469999999999989</v>
          </cell>
          <cell r="L81">
            <v>0.23555699999999999</v>
          </cell>
          <cell r="M81">
            <v>0.27288000000000001</v>
          </cell>
          <cell r="N81">
            <v>0.25696099999999999</v>
          </cell>
          <cell r="O81">
            <v>0.29517100000000007</v>
          </cell>
          <cell r="P81">
            <v>0.29566084210526322</v>
          </cell>
          <cell r="Q81">
            <v>0.33393499999999998</v>
          </cell>
        </row>
        <row r="82">
          <cell r="B82">
            <v>0.24886340298507559</v>
          </cell>
          <cell r="C82">
            <v>0.20776482388059803</v>
          </cell>
          <cell r="D82">
            <v>0.2858015714285711</v>
          </cell>
          <cell r="E82">
            <v>0.26568371428571558</v>
          </cell>
          <cell r="F82">
            <v>0.24358723260869608</v>
          </cell>
          <cell r="G82">
            <v>0.24059893333333671</v>
          </cell>
          <cell r="H82">
            <v>0.27801800000000071</v>
          </cell>
          <cell r="I82">
            <v>0.25890404040404058</v>
          </cell>
          <cell r="J82">
            <v>0.40912857142857112</v>
          </cell>
          <cell r="K82">
            <v>0.27099999999999991</v>
          </cell>
          <cell r="L82">
            <v>0.24325674999999999</v>
          </cell>
          <cell r="M82">
            <v>0.27446793750000004</v>
          </cell>
          <cell r="N82">
            <v>0.22561100000000001</v>
          </cell>
          <cell r="O82">
            <v>0.29560475000000008</v>
          </cell>
          <cell r="P82">
            <v>0.29748557894736849</v>
          </cell>
          <cell r="Q82">
            <v>0.26672200000000001</v>
          </cell>
        </row>
        <row r="83">
          <cell r="B83">
            <v>0.24974172089552327</v>
          </cell>
          <cell r="C83">
            <v>0.20825536417910562</v>
          </cell>
          <cell r="D83">
            <v>0.28861570714285678</v>
          </cell>
          <cell r="E83">
            <v>0.26813933571428694</v>
          </cell>
          <cell r="F83">
            <v>0.24442421304347861</v>
          </cell>
          <cell r="G83">
            <v>0.24218850000000347</v>
          </cell>
          <cell r="H83">
            <v>0.27893200000000073</v>
          </cell>
          <cell r="I83">
            <v>0.25968787878787897</v>
          </cell>
          <cell r="J83">
            <v>0.41102976190476159</v>
          </cell>
          <cell r="K83">
            <v>0.26729999999999993</v>
          </cell>
          <cell r="L83">
            <v>0.25095649999999997</v>
          </cell>
          <cell r="M83">
            <v>0.27605587500000006</v>
          </cell>
          <cell r="N83">
            <v>0.2276755</v>
          </cell>
          <cell r="O83">
            <v>0.29603850000000009</v>
          </cell>
          <cell r="P83">
            <v>0.29931031578947376</v>
          </cell>
          <cell r="Q83">
            <v>0.27104125000000001</v>
          </cell>
        </row>
        <row r="84">
          <cell r="B84">
            <v>0.25062003880597095</v>
          </cell>
          <cell r="C84">
            <v>0.20874590447761299</v>
          </cell>
          <cell r="D84">
            <v>0.29142984285714246</v>
          </cell>
          <cell r="E84">
            <v>0.27059495714285853</v>
          </cell>
          <cell r="F84">
            <v>0.24526119347826114</v>
          </cell>
          <cell r="G84">
            <v>0.24377806666667023</v>
          </cell>
          <cell r="H84">
            <v>0.27984600000000076</v>
          </cell>
          <cell r="I84">
            <v>0.26047171717171735</v>
          </cell>
          <cell r="J84">
            <v>0.41293095238095207</v>
          </cell>
          <cell r="K84">
            <v>0.26359999999999995</v>
          </cell>
          <cell r="L84">
            <v>0.25865624999999998</v>
          </cell>
          <cell r="M84">
            <v>0.27764381250000009</v>
          </cell>
          <cell r="N84">
            <v>0.22974</v>
          </cell>
          <cell r="O84">
            <v>0.2964722500000001</v>
          </cell>
          <cell r="P84">
            <v>0.30113505263157903</v>
          </cell>
          <cell r="Q84">
            <v>0.27536050000000001</v>
          </cell>
        </row>
        <row r="85">
          <cell r="B85">
            <v>0.25149835671641885</v>
          </cell>
          <cell r="C85">
            <v>0.20923644477612058</v>
          </cell>
          <cell r="D85">
            <v>0.29424397857142792</v>
          </cell>
          <cell r="E85">
            <v>0.27305057857142989</v>
          </cell>
          <cell r="F85">
            <v>0.24609817391304389</v>
          </cell>
          <cell r="G85">
            <v>0.245367633333337</v>
          </cell>
          <cell r="H85">
            <v>0.28076000000000079</v>
          </cell>
          <cell r="I85">
            <v>0.26125555555555574</v>
          </cell>
          <cell r="J85">
            <v>0.41483214285714254</v>
          </cell>
          <cell r="K85">
            <v>0.25989999999999996</v>
          </cell>
          <cell r="L85">
            <v>0.26635599999999998</v>
          </cell>
          <cell r="M85">
            <v>0.27923175000000011</v>
          </cell>
          <cell r="N85">
            <v>0.29538700000000001</v>
          </cell>
          <cell r="O85">
            <v>0.296906</v>
          </cell>
          <cell r="P85">
            <v>0.30295978947368429</v>
          </cell>
          <cell r="Q85">
            <v>0.27967975</v>
          </cell>
        </row>
        <row r="86">
          <cell r="B86">
            <v>0.25237667462686653</v>
          </cell>
          <cell r="C86">
            <v>0.20972698507462817</v>
          </cell>
          <cell r="D86">
            <v>0.2970581142857136</v>
          </cell>
          <cell r="E86">
            <v>0.27550620000000015</v>
          </cell>
          <cell r="F86">
            <v>0.24693515434782642</v>
          </cell>
          <cell r="G86">
            <v>0.24695720000000376</v>
          </cell>
          <cell r="H86">
            <v>0.28167400000000081</v>
          </cell>
          <cell r="I86">
            <v>0.26203939393939413</v>
          </cell>
          <cell r="J86">
            <v>0.41673333333333301</v>
          </cell>
          <cell r="K86">
            <v>0.25619999999999998</v>
          </cell>
          <cell r="L86">
            <v>0.27103312499999999</v>
          </cell>
          <cell r="M86">
            <v>0.28081968750000014</v>
          </cell>
          <cell r="N86">
            <v>0.28748400000000002</v>
          </cell>
          <cell r="O86">
            <v>0.29857290909090911</v>
          </cell>
          <cell r="P86">
            <v>0.30478452631578956</v>
          </cell>
          <cell r="Q86">
            <v>0.283999</v>
          </cell>
        </row>
        <row r="87">
          <cell r="B87">
            <v>0.25325499253731443</v>
          </cell>
          <cell r="C87">
            <v>0.21021752537313576</v>
          </cell>
          <cell r="D87">
            <v>0.29987224999999929</v>
          </cell>
          <cell r="E87">
            <v>0.27781854354838709</v>
          </cell>
          <cell r="F87">
            <v>0.24777213478260918</v>
          </cell>
          <cell r="G87">
            <v>0.24854676666667053</v>
          </cell>
          <cell r="H87">
            <v>0.28258800000000084</v>
          </cell>
          <cell r="I87">
            <v>0.26282323232323251</v>
          </cell>
          <cell r="J87">
            <v>0.41863452380952348</v>
          </cell>
          <cell r="K87">
            <v>0.2525</v>
          </cell>
          <cell r="L87">
            <v>0.27571024999999999</v>
          </cell>
          <cell r="M87">
            <v>0.28240762500000016</v>
          </cell>
          <cell r="N87">
            <v>0.27958100000000002</v>
          </cell>
          <cell r="O87">
            <v>0.30023981818181822</v>
          </cell>
          <cell r="P87">
            <v>0.30660926315789483</v>
          </cell>
          <cell r="Q87">
            <v>0.30619550000000001</v>
          </cell>
        </row>
        <row r="88">
          <cell r="B88">
            <v>0.25413331044776211</v>
          </cell>
          <cell r="C88">
            <v>0.21070806567164313</v>
          </cell>
          <cell r="D88">
            <v>0.30268638571428474</v>
          </cell>
          <cell r="E88">
            <v>0.28013088709677425</v>
          </cell>
          <cell r="F88">
            <v>0.24860911521739171</v>
          </cell>
          <cell r="G88">
            <v>0.25013633333333729</v>
          </cell>
          <cell r="H88">
            <v>0.28350200000000086</v>
          </cell>
          <cell r="I88">
            <v>0.2636070707070709</v>
          </cell>
          <cell r="J88">
            <v>0.42053571428571396</v>
          </cell>
          <cell r="K88">
            <v>0.24879999999999999</v>
          </cell>
          <cell r="L88">
            <v>0.28038737499999999</v>
          </cell>
          <cell r="M88">
            <v>0.28399556250000019</v>
          </cell>
          <cell r="N88">
            <v>0.27346700000000002</v>
          </cell>
          <cell r="O88">
            <v>0.30190672727272733</v>
          </cell>
          <cell r="P88">
            <v>0.30843399999999999</v>
          </cell>
          <cell r="Q88">
            <v>0.32839200000000002</v>
          </cell>
        </row>
        <row r="89">
          <cell r="B89">
            <v>0.25501162835821001</v>
          </cell>
          <cell r="C89">
            <v>0.21119860597015072</v>
          </cell>
          <cell r="D89">
            <v>0.30550052142857043</v>
          </cell>
          <cell r="E89">
            <v>0.28244323064516141</v>
          </cell>
          <cell r="F89">
            <v>0.24944609565217424</v>
          </cell>
          <cell r="G89">
            <v>0.25172590000000405</v>
          </cell>
          <cell r="H89">
            <v>0.28441600000000089</v>
          </cell>
          <cell r="I89">
            <v>0.26439090909090929</v>
          </cell>
          <cell r="J89">
            <v>0.42243690476190443</v>
          </cell>
          <cell r="K89">
            <v>0.24509999999999998</v>
          </cell>
          <cell r="L89">
            <v>0.2850645</v>
          </cell>
          <cell r="M89">
            <v>0.28558350000000021</v>
          </cell>
          <cell r="N89">
            <v>0.26735300000000001</v>
          </cell>
          <cell r="O89">
            <v>0.30357363636363643</v>
          </cell>
          <cell r="P89">
            <v>0.31129324999999997</v>
          </cell>
          <cell r="Q89">
            <v>0.28811399999999998</v>
          </cell>
        </row>
        <row r="90">
          <cell r="B90">
            <v>0.25588994626865769</v>
          </cell>
          <cell r="C90">
            <v>0.21168914626865831</v>
          </cell>
          <cell r="D90">
            <v>0.30831465714285611</v>
          </cell>
          <cell r="E90">
            <v>0.28475557419354858</v>
          </cell>
          <cell r="F90">
            <v>0.25028307608695699</v>
          </cell>
          <cell r="G90">
            <v>0.25331546666667082</v>
          </cell>
          <cell r="H90">
            <v>0.28533000000000092</v>
          </cell>
          <cell r="I90">
            <v>0.26517474747474767</v>
          </cell>
          <cell r="J90">
            <v>0.4243380952380949</v>
          </cell>
          <cell r="K90">
            <v>0.2414</v>
          </cell>
          <cell r="L90">
            <v>0.289741625</v>
          </cell>
          <cell r="M90">
            <v>0.28717143750000024</v>
          </cell>
          <cell r="N90">
            <v>0.261239</v>
          </cell>
          <cell r="O90">
            <v>0.30524054545454554</v>
          </cell>
          <cell r="P90">
            <v>0.31415249999999995</v>
          </cell>
          <cell r="Q90">
            <v>0.31461749999999999</v>
          </cell>
        </row>
        <row r="91">
          <cell r="B91">
            <v>0.25676826417910537</v>
          </cell>
          <cell r="C91">
            <v>0.2121796865671659</v>
          </cell>
          <cell r="D91">
            <v>0.31112879285714157</v>
          </cell>
          <cell r="E91">
            <v>0.28706791774193574</v>
          </cell>
          <cell r="F91">
            <v>0.25112005652173952</v>
          </cell>
          <cell r="G91">
            <v>0.25490503333333758</v>
          </cell>
          <cell r="H91">
            <v>0.28624400000000094</v>
          </cell>
          <cell r="I91">
            <v>0.26595858585858606</v>
          </cell>
          <cell r="J91">
            <v>0.42623928571428538</v>
          </cell>
          <cell r="K91">
            <v>0.23704999999999996</v>
          </cell>
          <cell r="L91">
            <v>0.29441875000000001</v>
          </cell>
          <cell r="M91">
            <v>0.28875937500000026</v>
          </cell>
          <cell r="N91">
            <v>0.25512499999999999</v>
          </cell>
          <cell r="O91">
            <v>0.30690745454545465</v>
          </cell>
          <cell r="P91">
            <v>0.31701174999999993</v>
          </cell>
          <cell r="Q91">
            <v>0.34112100000000001</v>
          </cell>
        </row>
        <row r="92">
          <cell r="B92">
            <v>0.25764658208955327</v>
          </cell>
          <cell r="C92">
            <v>0.2126702268656735</v>
          </cell>
          <cell r="D92">
            <v>0.31394292857142725</v>
          </cell>
          <cell r="E92">
            <v>0.2893802612903229</v>
          </cell>
          <cell r="F92">
            <v>0.25195703695652227</v>
          </cell>
          <cell r="G92">
            <v>0.25649460000000435</v>
          </cell>
          <cell r="H92">
            <v>0.28715800000000097</v>
          </cell>
          <cell r="I92">
            <v>0.26674242424242445</v>
          </cell>
          <cell r="J92">
            <v>0.42814047619047585</v>
          </cell>
          <cell r="K92">
            <v>0.23269999999999996</v>
          </cell>
          <cell r="L92">
            <v>0.29909587500000001</v>
          </cell>
          <cell r="M92">
            <v>0.29034731250000029</v>
          </cell>
          <cell r="N92">
            <v>0.24901099999999998</v>
          </cell>
          <cell r="O92">
            <v>0.30857436363636376</v>
          </cell>
          <cell r="P92">
            <v>0.31987100000000002</v>
          </cell>
          <cell r="Q92">
            <v>0.44556400000000002</v>
          </cell>
        </row>
        <row r="93">
          <cell r="B93">
            <v>0.25852489999999984</v>
          </cell>
          <cell r="C93">
            <v>0.21316076716418086</v>
          </cell>
          <cell r="D93">
            <v>0.31675706428571293</v>
          </cell>
          <cell r="E93">
            <v>0.29169260483871007</v>
          </cell>
          <cell r="F93">
            <v>0.2527940173913048</v>
          </cell>
          <cell r="G93">
            <v>0.25808416666667111</v>
          </cell>
          <cell r="H93">
            <v>0.28807200000000099</v>
          </cell>
          <cell r="I93">
            <v>0.26752626262626283</v>
          </cell>
          <cell r="J93">
            <v>0.43004166666666632</v>
          </cell>
          <cell r="K93">
            <v>0.23669999999999994</v>
          </cell>
          <cell r="L93">
            <v>0.30377300000000002</v>
          </cell>
          <cell r="M93">
            <v>0.29193525000000031</v>
          </cell>
          <cell r="N93">
            <v>0.24289699999999997</v>
          </cell>
          <cell r="O93">
            <v>0.31024127272727287</v>
          </cell>
          <cell r="P93">
            <v>0.32516520000000004</v>
          </cell>
          <cell r="Q93">
            <v>0.44013574999999999</v>
          </cell>
        </row>
        <row r="94">
          <cell r="B94">
            <v>0.26088067931034464</v>
          </cell>
          <cell r="C94">
            <v>0.21365130746268846</v>
          </cell>
          <cell r="D94">
            <v>0.31957119999999839</v>
          </cell>
          <cell r="E94">
            <v>0.29400494838709723</v>
          </cell>
          <cell r="F94">
            <v>0.25363099782608733</v>
          </cell>
          <cell r="G94">
            <v>0.25967373333333787</v>
          </cell>
          <cell r="H94">
            <v>0.28898600000000102</v>
          </cell>
          <cell r="I94">
            <v>0.26831010101010122</v>
          </cell>
          <cell r="J94">
            <v>0.4319428571428568</v>
          </cell>
          <cell r="K94">
            <v>0.24069999999999997</v>
          </cell>
          <cell r="L94">
            <v>0.30845012500000002</v>
          </cell>
          <cell r="M94">
            <v>0.29352318750000034</v>
          </cell>
          <cell r="N94">
            <v>0.23678299999999997</v>
          </cell>
          <cell r="O94">
            <v>0.31190818181818197</v>
          </cell>
          <cell r="P94">
            <v>0.33045940000000007</v>
          </cell>
          <cell r="Q94">
            <v>0.43470749999999997</v>
          </cell>
        </row>
        <row r="95">
          <cell r="B95">
            <v>0.26323645862068945</v>
          </cell>
          <cell r="C95">
            <v>0.21414184776119605</v>
          </cell>
          <cell r="D95">
            <v>0.32238533571428407</v>
          </cell>
          <cell r="E95">
            <v>0.29631729193548439</v>
          </cell>
          <cell r="F95">
            <v>0.25446797826087009</v>
          </cell>
          <cell r="G95">
            <v>0.26126330000000464</v>
          </cell>
          <cell r="H95">
            <v>0.28990000000000005</v>
          </cell>
          <cell r="I95">
            <v>0.26909393939393961</v>
          </cell>
          <cell r="J95">
            <v>0.43384404761904727</v>
          </cell>
          <cell r="K95">
            <v>0.24318999999999993</v>
          </cell>
          <cell r="L95">
            <v>0.31312725000000002</v>
          </cell>
          <cell r="M95">
            <v>0.29511112500000036</v>
          </cell>
          <cell r="N95">
            <v>0.23066899999999996</v>
          </cell>
          <cell r="O95">
            <v>0.31357509090909108</v>
          </cell>
          <cell r="P95">
            <v>0.3357536000000001</v>
          </cell>
          <cell r="Q95">
            <v>0.42927924999999995</v>
          </cell>
        </row>
        <row r="96">
          <cell r="B96">
            <v>0.26559223793103426</v>
          </cell>
          <cell r="C96">
            <v>0.21463238805970364</v>
          </cell>
          <cell r="D96">
            <v>0.32519947142856975</v>
          </cell>
          <cell r="E96">
            <v>0.29862963548387156</v>
          </cell>
          <cell r="F96">
            <v>0.25530495869565262</v>
          </cell>
          <cell r="G96">
            <v>0.2628528666666714</v>
          </cell>
          <cell r="H96">
            <v>0.29262857142857146</v>
          </cell>
          <cell r="I96">
            <v>0.26987777777777799</v>
          </cell>
          <cell r="J96">
            <v>0.43574523809523774</v>
          </cell>
          <cell r="K96">
            <v>0.24567999999999993</v>
          </cell>
          <cell r="L96">
            <v>0.31780437500000003</v>
          </cell>
          <cell r="M96">
            <v>0.29669906250000039</v>
          </cell>
          <cell r="N96">
            <v>0.22455499999999995</v>
          </cell>
          <cell r="O96">
            <v>0.31524200000000002</v>
          </cell>
          <cell r="P96">
            <v>0.34104780000000012</v>
          </cell>
          <cell r="Q96">
            <v>0.42385099999999998</v>
          </cell>
        </row>
        <row r="97">
          <cell r="B97">
            <v>0.26794801724137907</v>
          </cell>
          <cell r="C97">
            <v>0.21512292835821101</v>
          </cell>
          <cell r="D97">
            <v>0.32801360714285543</v>
          </cell>
          <cell r="E97">
            <v>0.30094197903225872</v>
          </cell>
          <cell r="F97">
            <v>0.25614193913043537</v>
          </cell>
          <cell r="G97">
            <v>0.26444243333333817</v>
          </cell>
          <cell r="H97">
            <v>0.29535714285714287</v>
          </cell>
          <cell r="I97">
            <v>0.27066161616161638</v>
          </cell>
          <cell r="J97">
            <v>0.43764642857142821</v>
          </cell>
          <cell r="K97">
            <v>0.24816999999999992</v>
          </cell>
          <cell r="L97">
            <v>0.32248150000000003</v>
          </cell>
          <cell r="M97">
            <v>0.29828700000000041</v>
          </cell>
          <cell r="N97">
            <v>0.218441</v>
          </cell>
          <cell r="O97">
            <v>0.31103000000000003</v>
          </cell>
          <cell r="P97">
            <v>0.34634200000000015</v>
          </cell>
          <cell r="Q97">
            <v>0.40465600000000002</v>
          </cell>
        </row>
        <row r="98">
          <cell r="B98">
            <v>0.27030379655172387</v>
          </cell>
          <cell r="C98">
            <v>0.2156134686567186</v>
          </cell>
          <cell r="D98">
            <v>0.33082774285714089</v>
          </cell>
          <cell r="E98">
            <v>0.30325432258064589</v>
          </cell>
          <cell r="F98">
            <v>0.2569789195652179</v>
          </cell>
          <cell r="G98">
            <v>0.26603200000000493</v>
          </cell>
          <cell r="H98">
            <v>0.29808571428571429</v>
          </cell>
          <cell r="I98">
            <v>0.27144545454545477</v>
          </cell>
          <cell r="J98">
            <v>0.43954761904761869</v>
          </cell>
          <cell r="K98">
            <v>0.25065999999999994</v>
          </cell>
          <cell r="L98">
            <v>0.32715862500000004</v>
          </cell>
          <cell r="M98">
            <v>0.29987493750000044</v>
          </cell>
          <cell r="N98">
            <v>0.23755499999999999</v>
          </cell>
          <cell r="O98">
            <v>0.30681800000000004</v>
          </cell>
          <cell r="P98">
            <v>0.35163620000000018</v>
          </cell>
          <cell r="Q98">
            <v>0.42878100000000002</v>
          </cell>
        </row>
        <row r="99">
          <cell r="B99">
            <v>0.27265957586206868</v>
          </cell>
          <cell r="C99">
            <v>0.21610400895522619</v>
          </cell>
          <cell r="D99">
            <v>0.33364187857142658</v>
          </cell>
          <cell r="E99">
            <v>0.30556666612903305</v>
          </cell>
          <cell r="F99">
            <v>0.25781589999999999</v>
          </cell>
          <cell r="G99">
            <v>0.2676215666666717</v>
          </cell>
          <cell r="H99">
            <v>0.3008142857142857</v>
          </cell>
          <cell r="I99">
            <v>0.27222929292929315</v>
          </cell>
          <cell r="J99">
            <v>0.44144880952380916</v>
          </cell>
          <cell r="K99">
            <v>0.25314999999999993</v>
          </cell>
          <cell r="L99">
            <v>0.33183575000000004</v>
          </cell>
          <cell r="M99">
            <v>0.30146287500000046</v>
          </cell>
          <cell r="N99">
            <v>0.25666899999999998</v>
          </cell>
          <cell r="O99">
            <v>0.30260599999999999</v>
          </cell>
          <cell r="P99">
            <v>0.3569304000000002</v>
          </cell>
          <cell r="Q99">
            <v>0.424516</v>
          </cell>
        </row>
        <row r="100">
          <cell r="B100">
            <v>0.27501535517241349</v>
          </cell>
          <cell r="C100">
            <v>0.21659454925373378</v>
          </cell>
          <cell r="D100">
            <v>0.33645601428571226</v>
          </cell>
          <cell r="E100">
            <v>0.30787900967742021</v>
          </cell>
          <cell r="F100">
            <v>0.26244248222222222</v>
          </cell>
          <cell r="G100">
            <v>0.26921113333333846</v>
          </cell>
          <cell r="H100">
            <v>0.30354285714285711</v>
          </cell>
          <cell r="I100">
            <v>0.27301313131313154</v>
          </cell>
          <cell r="J100">
            <v>0.44334999999999963</v>
          </cell>
          <cell r="K100">
            <v>0.25563999999999992</v>
          </cell>
          <cell r="L100">
            <v>0.33651287500000004</v>
          </cell>
          <cell r="M100">
            <v>0.30305081250000049</v>
          </cell>
          <cell r="N100">
            <v>0.275783</v>
          </cell>
          <cell r="O100">
            <v>0.30806020000000001</v>
          </cell>
          <cell r="P100">
            <v>0.36222460000000023</v>
          </cell>
          <cell r="Q100">
            <v>0.42025099999999999</v>
          </cell>
        </row>
        <row r="101">
          <cell r="B101">
            <v>0.2773711344827583</v>
          </cell>
          <cell r="C101">
            <v>0.21708508955224115</v>
          </cell>
          <cell r="D101">
            <v>0.33927014999999772</v>
          </cell>
          <cell r="E101">
            <v>0.31019135322580738</v>
          </cell>
          <cell r="F101">
            <v>0.26706906444444445</v>
          </cell>
          <cell r="G101">
            <v>0.27080070000000522</v>
          </cell>
          <cell r="H101">
            <v>0.30627142857142853</v>
          </cell>
          <cell r="I101">
            <v>0.27379696969696993</v>
          </cell>
          <cell r="J101">
            <v>0.44525119047619011</v>
          </cell>
          <cell r="K101">
            <v>0.25812999999999992</v>
          </cell>
          <cell r="L101">
            <v>0.34118999999999999</v>
          </cell>
          <cell r="M101">
            <v>0.30463875000000051</v>
          </cell>
          <cell r="N101">
            <v>0.26634749999999996</v>
          </cell>
          <cell r="O101">
            <v>0.31351440000000003</v>
          </cell>
          <cell r="P101">
            <v>0.36751880000000026</v>
          </cell>
          <cell r="Q101">
            <v>0.41598599999999997</v>
          </cell>
        </row>
        <row r="102">
          <cell r="B102">
            <v>0.27972691379310333</v>
          </cell>
          <cell r="C102">
            <v>0.21757562985074874</v>
          </cell>
          <cell r="D102">
            <v>0.3420842857142834</v>
          </cell>
          <cell r="E102">
            <v>0.31250369677419454</v>
          </cell>
          <cell r="F102">
            <v>0.27169564666666646</v>
          </cell>
          <cell r="G102">
            <v>0.27239026666667199</v>
          </cell>
          <cell r="H102">
            <v>0.30899999999999994</v>
          </cell>
          <cell r="I102">
            <v>0.27458080808080831</v>
          </cell>
          <cell r="J102">
            <v>0.44715238095238058</v>
          </cell>
          <cell r="K102">
            <v>0.26061999999999991</v>
          </cell>
          <cell r="L102">
            <v>0.34388316666666668</v>
          </cell>
          <cell r="M102">
            <v>0.30622668750000054</v>
          </cell>
          <cell r="N102">
            <v>0.25691199999999997</v>
          </cell>
          <cell r="O102">
            <v>0.31896860000000005</v>
          </cell>
          <cell r="P102">
            <v>0.37281300000000001</v>
          </cell>
          <cell r="Q102">
            <v>0.411721</v>
          </cell>
        </row>
        <row r="103">
          <cell r="B103">
            <v>0.28208269310344813</v>
          </cell>
          <cell r="C103">
            <v>0.21806617014925633</v>
          </cell>
          <cell r="D103">
            <v>0.34489842142856908</v>
          </cell>
          <cell r="E103">
            <v>0.3148160403225817</v>
          </cell>
          <cell r="F103">
            <v>0.27632222888888869</v>
          </cell>
          <cell r="G103">
            <v>0.27397983333333875</v>
          </cell>
          <cell r="H103">
            <v>0.31183124999999995</v>
          </cell>
          <cell r="I103">
            <v>0.2753646464646467</v>
          </cell>
          <cell r="J103">
            <v>0.44905357142857105</v>
          </cell>
          <cell r="K103">
            <v>0.2631099999999999</v>
          </cell>
          <cell r="L103">
            <v>0.34657633333333338</v>
          </cell>
          <cell r="M103">
            <v>0.30781462500000056</v>
          </cell>
          <cell r="N103">
            <v>0.278059</v>
          </cell>
          <cell r="O103">
            <v>0.32442280000000007</v>
          </cell>
          <cell r="P103">
            <v>0.35961599999999999</v>
          </cell>
          <cell r="Q103">
            <v>0.42366100000000001</v>
          </cell>
        </row>
        <row r="104">
          <cell r="B104">
            <v>0.28443847241379294</v>
          </cell>
          <cell r="C104">
            <v>0.21855671044776392</v>
          </cell>
          <cell r="D104">
            <v>0.34771255714285454</v>
          </cell>
          <cell r="E104">
            <v>0.31712838387096887</v>
          </cell>
          <cell r="F104">
            <v>0.28094881111111092</v>
          </cell>
          <cell r="G104">
            <v>0.27556940000000552</v>
          </cell>
          <cell r="H104">
            <v>0.31466249999999996</v>
          </cell>
          <cell r="I104">
            <v>0.27614848484848509</v>
          </cell>
          <cell r="J104">
            <v>0.45095476190476153</v>
          </cell>
          <cell r="K104">
            <v>0.2656</v>
          </cell>
          <cell r="L104">
            <v>0.34926950000000007</v>
          </cell>
          <cell r="M104">
            <v>0.30940256250000059</v>
          </cell>
          <cell r="N104">
            <v>0.278059</v>
          </cell>
          <cell r="O104">
            <v>0.32987700000000009</v>
          </cell>
          <cell r="P104">
            <v>0.34641899999999998</v>
          </cell>
          <cell r="Q104">
            <v>0.43560100000000002</v>
          </cell>
        </row>
        <row r="105">
          <cell r="B105">
            <v>0.28679425172413775</v>
          </cell>
          <cell r="C105">
            <v>0.21904725074627129</v>
          </cell>
          <cell r="D105">
            <v>0.35052669285714022</v>
          </cell>
          <cell r="E105">
            <v>0.31944072741935603</v>
          </cell>
          <cell r="F105">
            <v>0.28557539333333315</v>
          </cell>
          <cell r="G105">
            <v>0.27715896666667228</v>
          </cell>
          <cell r="H105">
            <v>0.31749374999999996</v>
          </cell>
          <cell r="I105">
            <v>0.27693232323232347</v>
          </cell>
          <cell r="J105">
            <v>0.452855952380952</v>
          </cell>
          <cell r="K105">
            <v>0.26888749999999989</v>
          </cell>
          <cell r="L105">
            <v>0.35196266666666676</v>
          </cell>
          <cell r="M105">
            <v>0.31099050000000061</v>
          </cell>
          <cell r="N105">
            <v>0.2804586</v>
          </cell>
          <cell r="O105">
            <v>0.33533120000000011</v>
          </cell>
          <cell r="P105">
            <v>0.34685349999999998</v>
          </cell>
          <cell r="Q105">
            <v>0.44389499999999998</v>
          </cell>
        </row>
        <row r="106">
          <cell r="B106">
            <v>0.28915003103448256</v>
          </cell>
          <cell r="C106">
            <v>0.21953779104477888</v>
          </cell>
          <cell r="D106">
            <v>0.3533408285714259</v>
          </cell>
          <cell r="E106">
            <v>0.32175307096774319</v>
          </cell>
          <cell r="F106">
            <v>0.29020197555555516</v>
          </cell>
          <cell r="G106">
            <v>0.27874853333333904</v>
          </cell>
          <cell r="H106">
            <v>0.32032499999999997</v>
          </cell>
          <cell r="I106">
            <v>0.27771616161616186</v>
          </cell>
          <cell r="J106">
            <v>0.45475714285714247</v>
          </cell>
          <cell r="K106">
            <v>0.27217499999999989</v>
          </cell>
          <cell r="L106">
            <v>0.35465583333333345</v>
          </cell>
          <cell r="M106">
            <v>0.31257843750000064</v>
          </cell>
          <cell r="N106">
            <v>0.2828582</v>
          </cell>
          <cell r="O106">
            <v>0.34078540000000013</v>
          </cell>
          <cell r="P106">
            <v>0.34728799999999999</v>
          </cell>
          <cell r="Q106">
            <v>0.39966299999999999</v>
          </cell>
        </row>
        <row r="107">
          <cell r="B107">
            <v>0.29150581034482737</v>
          </cell>
          <cell r="C107">
            <v>0.22002833134328648</v>
          </cell>
          <cell r="D107">
            <v>0.35615496428571136</v>
          </cell>
          <cell r="E107">
            <v>0.32406541451613036</v>
          </cell>
          <cell r="F107">
            <v>0.29482855777777739</v>
          </cell>
          <cell r="G107">
            <v>0.28033810000000581</v>
          </cell>
          <cell r="H107">
            <v>0.32315624999999998</v>
          </cell>
          <cell r="I107">
            <v>0.27850000000000003</v>
          </cell>
          <cell r="J107">
            <v>0.45665833333333294</v>
          </cell>
          <cell r="K107">
            <v>0.27546249999999989</v>
          </cell>
          <cell r="L107">
            <v>0.35734900000000014</v>
          </cell>
          <cell r="M107">
            <v>0.31416637500000066</v>
          </cell>
          <cell r="N107">
            <v>0.28525780000000001</v>
          </cell>
          <cell r="O107">
            <v>0.34623960000000015</v>
          </cell>
          <cell r="P107">
            <v>0.35798599999999997</v>
          </cell>
          <cell r="Q107">
            <v>0.59164399999999995</v>
          </cell>
        </row>
        <row r="108">
          <cell r="B108">
            <v>0.29386158965517217</v>
          </cell>
          <cell r="C108">
            <v>0.22051887164179407</v>
          </cell>
          <cell r="D108">
            <v>0.35896909999999993</v>
          </cell>
          <cell r="E108">
            <v>0.32637775806451752</v>
          </cell>
          <cell r="F108">
            <v>0.29945513999999962</v>
          </cell>
          <cell r="G108">
            <v>0.28192766666667257</v>
          </cell>
          <cell r="H108">
            <v>0.32598749999999999</v>
          </cell>
          <cell r="I108">
            <v>0.27490000000000003</v>
          </cell>
          <cell r="J108">
            <v>0.45855952380952342</v>
          </cell>
          <cell r="K108">
            <v>0.27874999999999989</v>
          </cell>
          <cell r="L108">
            <v>0.36004216666666683</v>
          </cell>
          <cell r="M108">
            <v>0.31575431250000069</v>
          </cell>
          <cell r="N108">
            <v>0.28765740000000001</v>
          </cell>
          <cell r="O108">
            <v>0.35169380000000017</v>
          </cell>
          <cell r="P108">
            <v>0.36868399999999996</v>
          </cell>
          <cell r="Q108">
            <v>0.39574700000000002</v>
          </cell>
        </row>
        <row r="109">
          <cell r="B109">
            <v>0.29621736896551698</v>
          </cell>
          <cell r="C109">
            <v>0.22100941194030166</v>
          </cell>
          <cell r="D109">
            <v>0.36201189393939393</v>
          </cell>
          <cell r="E109">
            <v>0.32869010161290468</v>
          </cell>
          <cell r="F109">
            <v>0.30408172222222185</v>
          </cell>
          <cell r="G109">
            <v>0.28351723333333934</v>
          </cell>
          <cell r="H109">
            <v>0.32881874999999999</v>
          </cell>
          <cell r="I109">
            <v>0.27130000000000004</v>
          </cell>
          <cell r="J109">
            <v>0.46046071428571389</v>
          </cell>
          <cell r="K109">
            <v>0.28203749999999989</v>
          </cell>
          <cell r="L109">
            <v>0.36273533333333352</v>
          </cell>
          <cell r="M109">
            <v>0.31734225000000071</v>
          </cell>
          <cell r="N109">
            <v>0.29005700000000001</v>
          </cell>
          <cell r="O109">
            <v>0.35714800000000019</v>
          </cell>
          <cell r="P109">
            <v>0.37938199999999994</v>
          </cell>
          <cell r="Q109">
            <v>0.40253371428571427</v>
          </cell>
        </row>
        <row r="110">
          <cell r="B110">
            <v>0.29857314827586179</v>
          </cell>
          <cell r="C110">
            <v>0.22149995223880903</v>
          </cell>
          <cell r="D110">
            <v>0.36505468787878792</v>
          </cell>
          <cell r="E110">
            <v>0.33100244516129185</v>
          </cell>
          <cell r="F110">
            <v>0.30870830444444386</v>
          </cell>
          <cell r="G110">
            <v>0.2851068000000061</v>
          </cell>
          <cell r="H110">
            <v>0.33165</v>
          </cell>
          <cell r="I110">
            <v>0.26770000000000005</v>
          </cell>
          <cell r="J110">
            <v>0.46236190476190436</v>
          </cell>
          <cell r="K110">
            <v>0.28532499999999988</v>
          </cell>
          <cell r="L110">
            <v>0.36542850000000021</v>
          </cell>
          <cell r="M110">
            <v>0.31893018750000074</v>
          </cell>
          <cell r="N110">
            <v>0.34420499999999998</v>
          </cell>
          <cell r="O110">
            <v>0.36260220000000021</v>
          </cell>
          <cell r="P110">
            <v>0.39007999999999998</v>
          </cell>
          <cell r="Q110">
            <v>0.40932042857142853</v>
          </cell>
        </row>
        <row r="111">
          <cell r="B111">
            <v>0.3009289275862066</v>
          </cell>
          <cell r="C111">
            <v>0.22199049253731662</v>
          </cell>
          <cell r="D111">
            <v>0.36809748181818192</v>
          </cell>
          <cell r="E111">
            <v>0.33331478870967901</v>
          </cell>
          <cell r="F111">
            <v>0.31333488666666609</v>
          </cell>
          <cell r="G111">
            <v>0.28669636666667286</v>
          </cell>
          <cell r="H111">
            <v>0.33448125000000001</v>
          </cell>
          <cell r="I111">
            <v>0.26410000000000006</v>
          </cell>
          <cell r="J111">
            <v>0.46426309523809484</v>
          </cell>
          <cell r="K111">
            <v>0.28861249999999988</v>
          </cell>
          <cell r="L111">
            <v>0.3681216666666669</v>
          </cell>
          <cell r="M111">
            <v>0.32051812500000076</v>
          </cell>
          <cell r="N111">
            <v>0.32173350000000001</v>
          </cell>
          <cell r="O111">
            <v>0.36805640000000023</v>
          </cell>
          <cell r="P111">
            <v>0.39112589999999997</v>
          </cell>
          <cell r="Q111">
            <v>0.41610714285714279</v>
          </cell>
        </row>
        <row r="112">
          <cell r="B112">
            <v>0.3032847068965514</v>
          </cell>
          <cell r="C112">
            <v>0.22248103283582421</v>
          </cell>
          <cell r="D112">
            <v>0.37114027575757591</v>
          </cell>
          <cell r="E112">
            <v>0.33562713225806617</v>
          </cell>
          <cell r="F112">
            <v>0.31796146888888832</v>
          </cell>
          <cell r="G112">
            <v>0.28828593333333963</v>
          </cell>
          <cell r="H112">
            <v>0.33731250000000002</v>
          </cell>
          <cell r="I112">
            <v>0.26050000000000001</v>
          </cell>
          <cell r="J112">
            <v>0.46616428571428531</v>
          </cell>
          <cell r="K112">
            <v>0.29189999999999999</v>
          </cell>
          <cell r="L112">
            <v>0.37081483333333359</v>
          </cell>
          <cell r="M112">
            <v>0.32210606250000079</v>
          </cell>
          <cell r="N112">
            <v>0.29926199999999997</v>
          </cell>
          <cell r="O112">
            <v>0.37351060000000025</v>
          </cell>
          <cell r="P112">
            <v>0.39217179999999996</v>
          </cell>
          <cell r="Q112">
            <v>0.42289385714285704</v>
          </cell>
        </row>
        <row r="113">
          <cell r="B113">
            <v>0.30564048620689621</v>
          </cell>
          <cell r="C113">
            <v>0.2229715731343318</v>
          </cell>
          <cell r="D113">
            <v>0.37418306969696991</v>
          </cell>
          <cell r="E113">
            <v>0.33793947580645334</v>
          </cell>
          <cell r="F113">
            <v>0.32258805111111033</v>
          </cell>
          <cell r="G113">
            <v>0.28987550000000639</v>
          </cell>
          <cell r="H113">
            <v>0.34014375000000002</v>
          </cell>
          <cell r="I113">
            <v>0.26745714285714284</v>
          </cell>
          <cell r="J113">
            <v>0.46806547619047578</v>
          </cell>
          <cell r="K113">
            <v>0.2955833333333332</v>
          </cell>
          <cell r="L113">
            <v>0.37350800000000001</v>
          </cell>
          <cell r="M113">
            <v>0.32369399999999998</v>
          </cell>
          <cell r="N113">
            <v>0.28869366666666663</v>
          </cell>
          <cell r="O113">
            <v>0.37896480000000027</v>
          </cell>
          <cell r="P113">
            <v>0.39321769999999995</v>
          </cell>
          <cell r="Q113">
            <v>0.4296805714285713</v>
          </cell>
        </row>
        <row r="114">
          <cell r="B114">
            <v>0.30799626551724102</v>
          </cell>
          <cell r="C114">
            <v>0.22346211343283917</v>
          </cell>
          <cell r="D114">
            <v>0.37722586363636368</v>
          </cell>
          <cell r="E114">
            <v>0.3402518193548405</v>
          </cell>
          <cell r="F114">
            <v>0.32721463333333256</v>
          </cell>
          <cell r="G114">
            <v>0.29146506666667316</v>
          </cell>
          <cell r="H114">
            <v>0.34297500000000003</v>
          </cell>
          <cell r="I114">
            <v>0.27441428571428572</v>
          </cell>
          <cell r="J114">
            <v>0.46996666666666626</v>
          </cell>
          <cell r="K114">
            <v>0.29926666666666651</v>
          </cell>
          <cell r="L114">
            <v>0.38210149999999998</v>
          </cell>
          <cell r="M114">
            <v>0.32735709999999996</v>
          </cell>
          <cell r="N114">
            <v>0.27812533333333328</v>
          </cell>
          <cell r="O114">
            <v>0.38441900000000001</v>
          </cell>
          <cell r="P114">
            <v>0.39426359999999994</v>
          </cell>
          <cell r="Q114">
            <v>0.43646728571428556</v>
          </cell>
        </row>
        <row r="115">
          <cell r="B115">
            <v>0.31035204482758583</v>
          </cell>
          <cell r="C115">
            <v>0.22395265373134676</v>
          </cell>
          <cell r="D115">
            <v>0.38026865757575767</v>
          </cell>
          <cell r="E115">
            <v>0.34256416290322766</v>
          </cell>
          <cell r="F115">
            <v>0.33184121555555479</v>
          </cell>
          <cell r="G115">
            <v>0.29305463333333992</v>
          </cell>
          <cell r="H115">
            <v>0.34580625000000004</v>
          </cell>
          <cell r="I115">
            <v>0.28137142857142861</v>
          </cell>
          <cell r="J115">
            <v>0.47186785714285673</v>
          </cell>
          <cell r="K115">
            <v>0.30294999999999983</v>
          </cell>
          <cell r="L115">
            <v>0.39069499999999996</v>
          </cell>
          <cell r="M115">
            <v>0.33102019999999993</v>
          </cell>
          <cell r="N115">
            <v>0.26755699999999999</v>
          </cell>
          <cell r="O115">
            <v>0.37914599999999998</v>
          </cell>
          <cell r="P115">
            <v>0.39530949999999992</v>
          </cell>
          <cell r="Q115">
            <v>0.44325399999999998</v>
          </cell>
        </row>
        <row r="116">
          <cell r="B116">
            <v>0.31270782413793063</v>
          </cell>
          <cell r="C116">
            <v>0.22444319402985435</v>
          </cell>
          <cell r="D116">
            <v>0.38331145151515167</v>
          </cell>
          <cell r="E116">
            <v>0.34487650645161483</v>
          </cell>
          <cell r="F116">
            <v>0.33646779777777702</v>
          </cell>
          <cell r="G116">
            <v>0.29464420000000668</v>
          </cell>
          <cell r="H116">
            <v>0.34863750000000004</v>
          </cell>
          <cell r="I116">
            <v>0.28832857142857149</v>
          </cell>
          <cell r="J116">
            <v>0.4737690476190472</v>
          </cell>
          <cell r="K116">
            <v>0.30663333333333315</v>
          </cell>
          <cell r="L116">
            <v>0.39928849999999994</v>
          </cell>
          <cell r="M116">
            <v>0.33468329999999991</v>
          </cell>
          <cell r="N116">
            <v>0.26755699999999999</v>
          </cell>
          <cell r="O116">
            <v>0.41369499999999998</v>
          </cell>
          <cell r="P116">
            <v>0.39635539999999991</v>
          </cell>
          <cell r="Q116">
            <v>0.43981457142857139</v>
          </cell>
        </row>
        <row r="117">
          <cell r="B117">
            <v>0.31506360344827544</v>
          </cell>
          <cell r="C117">
            <v>0.22493373432836195</v>
          </cell>
          <cell r="D117">
            <v>0.38635424545454566</v>
          </cell>
          <cell r="E117">
            <v>0.34718885000000199</v>
          </cell>
          <cell r="F117">
            <v>0.34109437999999903</v>
          </cell>
          <cell r="G117">
            <v>0.29623376666667345</v>
          </cell>
          <cell r="H117">
            <v>0.35146875000000005</v>
          </cell>
          <cell r="I117">
            <v>0.29528571428571437</v>
          </cell>
          <cell r="J117">
            <v>0.47567023809523767</v>
          </cell>
          <cell r="K117">
            <v>0.31031666666666646</v>
          </cell>
          <cell r="L117">
            <v>0.40788199999999991</v>
          </cell>
          <cell r="M117">
            <v>0.33834639999999988</v>
          </cell>
          <cell r="N117">
            <v>0.19937199999999999</v>
          </cell>
          <cell r="O117">
            <v>0.352495</v>
          </cell>
          <cell r="P117">
            <v>0.3974012999999999</v>
          </cell>
          <cell r="Q117">
            <v>0.43637514285714279</v>
          </cell>
        </row>
        <row r="118">
          <cell r="B118">
            <v>0.31741938275862025</v>
          </cell>
          <cell r="C118">
            <v>0.22542427462686931</v>
          </cell>
          <cell r="D118">
            <v>0.38939703939393966</v>
          </cell>
          <cell r="E118">
            <v>0.34950119354838916</v>
          </cell>
          <cell r="F118">
            <v>0.34572096222222126</v>
          </cell>
          <cell r="G118">
            <v>0.29782333333334021</v>
          </cell>
          <cell r="H118">
            <v>0.35429999999999995</v>
          </cell>
          <cell r="I118">
            <v>0.30224285714285726</v>
          </cell>
          <cell r="J118">
            <v>0.47757142857142815</v>
          </cell>
          <cell r="K118">
            <v>0.314</v>
          </cell>
          <cell r="L118">
            <v>0.41647549999999989</v>
          </cell>
          <cell r="M118">
            <v>0.34200949999999986</v>
          </cell>
          <cell r="N118">
            <v>0.23843049999999999</v>
          </cell>
          <cell r="O118">
            <v>0.35380288888888889</v>
          </cell>
          <cell r="P118">
            <v>0.39844719999999989</v>
          </cell>
          <cell r="Q118">
            <v>0.4329357142857142</v>
          </cell>
        </row>
        <row r="119">
          <cell r="B119">
            <v>0.31977516206896506</v>
          </cell>
          <cell r="C119">
            <v>0.22591481492537691</v>
          </cell>
          <cell r="D119">
            <v>0.39243983333333365</v>
          </cell>
          <cell r="E119">
            <v>0.35181353709677632</v>
          </cell>
          <cell r="F119">
            <v>0.35034754444444349</v>
          </cell>
          <cell r="G119">
            <v>0.29941290000000698</v>
          </cell>
          <cell r="H119">
            <v>0.35917499999999997</v>
          </cell>
          <cell r="I119">
            <v>0.30920000000000014</v>
          </cell>
          <cell r="J119">
            <v>0.47947261904761862</v>
          </cell>
          <cell r="K119">
            <v>0.31889268292682904</v>
          </cell>
          <cell r="L119">
            <v>0.42506899999999986</v>
          </cell>
          <cell r="M119">
            <v>0.34567259999999983</v>
          </cell>
          <cell r="N119">
            <v>0.27748899999999999</v>
          </cell>
          <cell r="O119">
            <v>0.35511077777777778</v>
          </cell>
          <cell r="P119">
            <v>0.39949309999999988</v>
          </cell>
          <cell r="Q119">
            <v>0.42949628571428561</v>
          </cell>
        </row>
        <row r="120">
          <cell r="B120">
            <v>0.32213094137930987</v>
          </cell>
          <cell r="C120">
            <v>0.2264053552238845</v>
          </cell>
          <cell r="D120">
            <v>0.39548262727272765</v>
          </cell>
          <cell r="E120">
            <v>0.35412588064516348</v>
          </cell>
          <cell r="F120">
            <v>0.3549741266666655</v>
          </cell>
          <cell r="G120">
            <v>0.30100246666667396</v>
          </cell>
          <cell r="H120">
            <v>0.36404999999999998</v>
          </cell>
          <cell r="I120">
            <v>0.31615714285714303</v>
          </cell>
          <cell r="J120">
            <v>0.48137380952380909</v>
          </cell>
          <cell r="K120">
            <v>0.3237853658536583</v>
          </cell>
          <cell r="L120">
            <v>0.43366249999999984</v>
          </cell>
          <cell r="M120">
            <v>0.3493356999999998</v>
          </cell>
          <cell r="N120">
            <v>0.24586799999999998</v>
          </cell>
          <cell r="O120">
            <v>0.35641866666666666</v>
          </cell>
          <cell r="P120">
            <v>0.40053899999999998</v>
          </cell>
          <cell r="Q120">
            <v>0.42605685714285702</v>
          </cell>
        </row>
        <row r="121">
          <cell r="B121">
            <v>0.32448672068965467</v>
          </cell>
          <cell r="C121">
            <v>0.22689589552239209</v>
          </cell>
          <cell r="D121">
            <v>0.39852542121212142</v>
          </cell>
          <cell r="E121">
            <v>0.35643822419355065</v>
          </cell>
          <cell r="F121">
            <v>0.35960070888888773</v>
          </cell>
          <cell r="G121">
            <v>0.30259203333334073</v>
          </cell>
          <cell r="H121">
            <v>0.368925</v>
          </cell>
          <cell r="I121">
            <v>0.32311428571428591</v>
          </cell>
          <cell r="J121">
            <v>0.48327499999999957</v>
          </cell>
          <cell r="K121">
            <v>0.32867804878048756</v>
          </cell>
          <cell r="L121">
            <v>0.44225599999999998</v>
          </cell>
          <cell r="M121">
            <v>0.35299879999999978</v>
          </cell>
          <cell r="N121">
            <v>0.21424699999999999</v>
          </cell>
          <cell r="O121">
            <v>0.35772655555555555</v>
          </cell>
          <cell r="P121">
            <v>0.3985455</v>
          </cell>
          <cell r="Q121">
            <v>0.42261742857142842</v>
          </cell>
        </row>
        <row r="122">
          <cell r="B122">
            <v>0.32684249999999992</v>
          </cell>
          <cell r="C122">
            <v>0.22738643582089968</v>
          </cell>
          <cell r="D122">
            <v>0.40156821515151542</v>
          </cell>
          <cell r="E122">
            <v>0.35875056774193781</v>
          </cell>
          <cell r="F122">
            <v>0.36422729111110996</v>
          </cell>
          <cell r="G122">
            <v>0.30418160000000749</v>
          </cell>
          <cell r="H122">
            <v>0.37380000000000002</v>
          </cell>
          <cell r="I122">
            <v>0.33007142857142879</v>
          </cell>
          <cell r="J122">
            <v>0.48517619047619004</v>
          </cell>
          <cell r="K122">
            <v>0.33357073170731683</v>
          </cell>
          <cell r="L122">
            <v>0.43308625000000001</v>
          </cell>
          <cell r="M122">
            <v>0.35666189999999975</v>
          </cell>
          <cell r="N122">
            <v>0.30098000000000003</v>
          </cell>
          <cell r="O122">
            <v>0.35903444444444443</v>
          </cell>
          <cell r="P122">
            <v>0.39655200000000002</v>
          </cell>
          <cell r="Q122">
            <v>0.419178</v>
          </cell>
        </row>
        <row r="123">
          <cell r="B123">
            <v>0.32805099999999987</v>
          </cell>
          <cell r="C123">
            <v>0.22787697611940705</v>
          </cell>
          <cell r="D123">
            <v>0.40461100909090941</v>
          </cell>
          <cell r="E123">
            <v>0.36106291129032497</v>
          </cell>
          <cell r="F123">
            <v>0.36885387333333219</v>
          </cell>
          <cell r="G123">
            <v>0.30577116666667425</v>
          </cell>
          <cell r="H123">
            <v>0.37867500000000004</v>
          </cell>
          <cell r="I123">
            <v>0.33702857142857168</v>
          </cell>
          <cell r="J123">
            <v>0.48707738095238051</v>
          </cell>
          <cell r="K123">
            <v>0.33846341463414609</v>
          </cell>
          <cell r="L123">
            <v>0.42391650000000003</v>
          </cell>
          <cell r="M123">
            <v>0.36032499999999973</v>
          </cell>
          <cell r="N123">
            <v>0.2747</v>
          </cell>
          <cell r="O123">
            <v>0.36034233333333332</v>
          </cell>
          <cell r="P123">
            <v>0.39738262499999999</v>
          </cell>
          <cell r="Q123">
            <v>0.43448699999999996</v>
          </cell>
        </row>
        <row r="124">
          <cell r="B124">
            <v>0.32925949999999982</v>
          </cell>
          <cell r="C124">
            <v>0.22836751641791464</v>
          </cell>
          <cell r="D124">
            <v>0.40765380303030341</v>
          </cell>
          <cell r="E124">
            <v>0.36337525483871214</v>
          </cell>
          <cell r="F124">
            <v>0.3734804555555542</v>
          </cell>
          <cell r="G124">
            <v>0.30736073333334102</v>
          </cell>
          <cell r="H124">
            <v>0.38355000000000006</v>
          </cell>
          <cell r="I124">
            <v>0.34398571428571456</v>
          </cell>
          <cell r="J124">
            <v>0.48897857142857099</v>
          </cell>
          <cell r="K124">
            <v>0.34335609756097535</v>
          </cell>
          <cell r="L124">
            <v>0.41474675000000005</v>
          </cell>
          <cell r="M124">
            <v>0.3639880999999997</v>
          </cell>
          <cell r="N124">
            <v>0.30656266666666665</v>
          </cell>
          <cell r="O124">
            <v>0.36165022222222221</v>
          </cell>
          <cell r="P124">
            <v>0.39821324999999996</v>
          </cell>
          <cell r="Q124">
            <v>0.44979599999999997</v>
          </cell>
        </row>
        <row r="125">
          <cell r="B125">
            <v>0.33046799999999976</v>
          </cell>
          <cell r="C125">
            <v>0.22885805671642223</v>
          </cell>
          <cell r="D125">
            <v>0.4106965969696974</v>
          </cell>
          <cell r="E125">
            <v>0.3656875983870993</v>
          </cell>
          <cell r="F125">
            <v>0.37810703777777643</v>
          </cell>
          <cell r="G125">
            <v>0.30895030000000778</v>
          </cell>
          <cell r="H125">
            <v>0.38842500000000008</v>
          </cell>
          <cell r="I125">
            <v>0.35094285714285745</v>
          </cell>
          <cell r="J125">
            <v>0.49087976190476146</v>
          </cell>
          <cell r="K125">
            <v>0.34824878048780461</v>
          </cell>
          <cell r="L125">
            <v>0.40557700000000002</v>
          </cell>
          <cell r="M125">
            <v>0.36765119999999968</v>
          </cell>
          <cell r="N125">
            <v>0.3384253333333333</v>
          </cell>
          <cell r="O125">
            <v>0.36295811111111109</v>
          </cell>
          <cell r="P125">
            <v>0.39904387499999994</v>
          </cell>
          <cell r="Q125">
            <v>0.4451862857142857</v>
          </cell>
        </row>
        <row r="126">
          <cell r="B126">
            <v>0.33167649999999971</v>
          </cell>
          <cell r="C126">
            <v>0.22934859701492982</v>
          </cell>
          <cell r="D126">
            <v>0.4137393909090914</v>
          </cell>
          <cell r="E126">
            <v>0.36799994193548646</v>
          </cell>
          <cell r="F126">
            <v>0.38273361999999866</v>
          </cell>
          <cell r="G126">
            <v>0.31053986666667455</v>
          </cell>
          <cell r="H126">
            <v>0.39330000000000009</v>
          </cell>
          <cell r="I126">
            <v>0.3579</v>
          </cell>
          <cell r="J126">
            <v>0.49278095238095193</v>
          </cell>
          <cell r="K126">
            <v>0.35314146341463387</v>
          </cell>
          <cell r="L126">
            <v>0.41255200000000003</v>
          </cell>
          <cell r="M126">
            <v>0.37131429999999965</v>
          </cell>
          <cell r="N126">
            <v>0.37028800000000001</v>
          </cell>
          <cell r="O126">
            <v>0.36426599999999998</v>
          </cell>
          <cell r="P126">
            <v>0.39987449999999991</v>
          </cell>
          <cell r="Q126">
            <v>0.44057657142857143</v>
          </cell>
        </row>
        <row r="127">
          <cell r="B127">
            <v>0.33288499999999965</v>
          </cell>
          <cell r="C127">
            <v>0.22983913731343719</v>
          </cell>
          <cell r="D127">
            <v>0.41678218484848517</v>
          </cell>
          <cell r="E127">
            <v>0.37031228548387363</v>
          </cell>
          <cell r="F127">
            <v>0.38736020222222067</v>
          </cell>
          <cell r="G127">
            <v>0.31212943333334131</v>
          </cell>
          <cell r="H127">
            <v>0.39817500000000011</v>
          </cell>
          <cell r="I127">
            <v>0.34911249999999999</v>
          </cell>
          <cell r="J127">
            <v>0.4946821428571424</v>
          </cell>
          <cell r="K127">
            <v>0.35803414634146313</v>
          </cell>
          <cell r="L127">
            <v>0.41952700000000004</v>
          </cell>
          <cell r="M127">
            <v>0.37497739999999963</v>
          </cell>
          <cell r="N127">
            <v>0.36978699999999998</v>
          </cell>
          <cell r="O127">
            <v>0.36557388888888886</v>
          </cell>
          <cell r="P127">
            <v>0.40070512499999988</v>
          </cell>
          <cell r="Q127">
            <v>0.43596685714285716</v>
          </cell>
        </row>
        <row r="128">
          <cell r="B128">
            <v>0.33409349999999982</v>
          </cell>
          <cell r="C128">
            <v>0.23032967761194478</v>
          </cell>
          <cell r="D128">
            <v>0.41982497878787917</v>
          </cell>
          <cell r="E128">
            <v>0.37262462903226079</v>
          </cell>
          <cell r="F128">
            <v>0.3919867844444429</v>
          </cell>
          <cell r="G128">
            <v>0.31371900000000807</v>
          </cell>
          <cell r="H128">
            <v>0.40305000000000013</v>
          </cell>
          <cell r="I128">
            <v>0.34032499999999999</v>
          </cell>
          <cell r="J128">
            <v>0.49658333333333288</v>
          </cell>
          <cell r="K128">
            <v>0.36292682926829239</v>
          </cell>
          <cell r="L128">
            <v>0.42650200000000005</v>
          </cell>
          <cell r="M128">
            <v>0.3786404999999996</v>
          </cell>
          <cell r="N128">
            <v>0.36928599999999995</v>
          </cell>
          <cell r="O128">
            <v>0.36688177777777775</v>
          </cell>
          <cell r="P128">
            <v>0.40153574999999986</v>
          </cell>
          <cell r="Q128">
            <v>0.43135714285714288</v>
          </cell>
        </row>
        <row r="129">
          <cell r="B129">
            <v>0.33530199999999977</v>
          </cell>
          <cell r="C129">
            <v>0.23082021791045237</v>
          </cell>
          <cell r="D129">
            <v>0.42286777272727316</v>
          </cell>
          <cell r="E129">
            <v>0.37493697258064795</v>
          </cell>
          <cell r="F129">
            <v>0.39661336666666513</v>
          </cell>
          <cell r="G129">
            <v>0.31530856666667484</v>
          </cell>
          <cell r="H129">
            <v>0.40792500000000015</v>
          </cell>
          <cell r="I129">
            <v>0.33153749999999998</v>
          </cell>
          <cell r="J129">
            <v>0.49848452380952335</v>
          </cell>
          <cell r="K129">
            <v>0.36781951219512166</v>
          </cell>
          <cell r="L129">
            <v>0.43347700000000006</v>
          </cell>
          <cell r="M129">
            <v>0.38230359999999958</v>
          </cell>
          <cell r="N129">
            <v>0.36878499999999997</v>
          </cell>
          <cell r="O129">
            <v>0.36818966666666664</v>
          </cell>
          <cell r="P129">
            <v>0.40236637499999983</v>
          </cell>
          <cell r="Q129">
            <v>0.42674742857142861</v>
          </cell>
        </row>
        <row r="130">
          <cell r="B130">
            <v>0.33651049999999971</v>
          </cell>
          <cell r="C130">
            <v>0.23131075820895997</v>
          </cell>
          <cell r="D130">
            <v>0.42591056666666716</v>
          </cell>
          <cell r="E130">
            <v>0.37724931612903512</v>
          </cell>
          <cell r="F130">
            <v>0.40123994888888737</v>
          </cell>
          <cell r="G130">
            <v>0.3168981333333416</v>
          </cell>
          <cell r="H130">
            <v>0.41280000000000017</v>
          </cell>
          <cell r="I130">
            <v>0.32274999999999998</v>
          </cell>
          <cell r="J130">
            <v>0.50038571428571388</v>
          </cell>
          <cell r="K130">
            <v>0.37271219512195092</v>
          </cell>
          <cell r="L130">
            <v>0.44045200000000007</v>
          </cell>
          <cell r="M130">
            <v>0.38596669999999955</v>
          </cell>
          <cell r="N130">
            <v>0.32034899999999999</v>
          </cell>
          <cell r="O130">
            <v>0.36949755555555552</v>
          </cell>
          <cell r="P130">
            <v>0.40319700000000003</v>
          </cell>
          <cell r="Q130">
            <v>0.42213771428571434</v>
          </cell>
        </row>
        <row r="131">
          <cell r="B131">
            <v>0.33771899999999966</v>
          </cell>
          <cell r="C131">
            <v>0.23180129850746733</v>
          </cell>
          <cell r="D131">
            <v>0.42895336060606115</v>
          </cell>
          <cell r="E131">
            <v>0.37956165967742228</v>
          </cell>
          <cell r="F131">
            <v>0.40586653111110937</v>
          </cell>
          <cell r="G131">
            <v>0.31848769999999993</v>
          </cell>
          <cell r="H131">
            <v>0.41767500000000019</v>
          </cell>
          <cell r="I131">
            <v>0.31396249999999998</v>
          </cell>
          <cell r="J131">
            <v>0.50228690476190441</v>
          </cell>
          <cell r="K131">
            <v>0.37760487804878018</v>
          </cell>
          <cell r="L131">
            <v>0.44742700000000002</v>
          </cell>
          <cell r="M131">
            <v>0.38962979999999953</v>
          </cell>
          <cell r="N131">
            <v>0.32034899999999999</v>
          </cell>
          <cell r="O131">
            <v>0.37080544444444441</v>
          </cell>
          <cell r="P131">
            <v>0.41203733333333337</v>
          </cell>
          <cell r="Q131">
            <v>0.41752800000000001</v>
          </cell>
        </row>
        <row r="132">
          <cell r="B132">
            <v>0.3389274999999996</v>
          </cell>
          <cell r="C132">
            <v>0.23229183880597493</v>
          </cell>
          <cell r="D132">
            <v>0.43199615454545515</v>
          </cell>
          <cell r="E132">
            <v>0.38187400322580944</v>
          </cell>
          <cell r="F132">
            <v>0.41049311333333161</v>
          </cell>
          <cell r="G132">
            <v>0.32222587027027022</v>
          </cell>
          <cell r="H132">
            <v>0.4225500000000002</v>
          </cell>
          <cell r="I132">
            <v>0.30517499999999997</v>
          </cell>
          <cell r="J132">
            <v>0.50418809523809494</v>
          </cell>
          <cell r="K132">
            <v>0.38249756097560944</v>
          </cell>
          <cell r="L132">
            <v>0.4526237142857143</v>
          </cell>
          <cell r="M132">
            <v>0.3932928999999995</v>
          </cell>
          <cell r="N132">
            <v>0.32754433333333333</v>
          </cell>
          <cell r="O132">
            <v>0.3721133333333333</v>
          </cell>
          <cell r="P132">
            <v>0.42087766666666671</v>
          </cell>
          <cell r="Q132">
            <v>0.41752800000000001</v>
          </cell>
        </row>
        <row r="133">
          <cell r="B133">
            <v>0.34013599999999955</v>
          </cell>
          <cell r="C133">
            <v>0.23278237910448252</v>
          </cell>
          <cell r="D133">
            <v>0.43503894848484892</v>
          </cell>
          <cell r="E133">
            <v>0.38418634677419661</v>
          </cell>
          <cell r="F133">
            <v>0.41511969555555384</v>
          </cell>
          <cell r="G133">
            <v>0.32596404054054051</v>
          </cell>
          <cell r="H133">
            <v>0.42742500000000022</v>
          </cell>
          <cell r="I133">
            <v>0.29638749999999997</v>
          </cell>
          <cell r="J133">
            <v>0.50608928571428546</v>
          </cell>
          <cell r="K133">
            <v>0.3873902439024387</v>
          </cell>
          <cell r="L133">
            <v>0.45782042857142857</v>
          </cell>
          <cell r="M133">
            <v>0.39695599999999948</v>
          </cell>
          <cell r="N133">
            <v>0.33473966666666666</v>
          </cell>
          <cell r="O133">
            <v>0.37342122222222218</v>
          </cell>
          <cell r="P133">
            <v>0.42971799999999999</v>
          </cell>
          <cell r="Q133">
            <v>0.46947699999999998</v>
          </cell>
        </row>
        <row r="134">
          <cell r="B134">
            <v>0.3413444999999995</v>
          </cell>
          <cell r="C134">
            <v>0.23327291940299011</v>
          </cell>
          <cell r="D134">
            <v>0.43808174242424291</v>
          </cell>
          <cell r="E134">
            <v>0.38649869032258377</v>
          </cell>
          <cell r="F134">
            <v>0.41974627777777607</v>
          </cell>
          <cell r="G134">
            <v>0.3297022108108108</v>
          </cell>
          <cell r="H134">
            <v>0.43230000000000002</v>
          </cell>
          <cell r="I134">
            <v>0.28760000000000002</v>
          </cell>
          <cell r="J134">
            <v>0.50799047619047599</v>
          </cell>
          <cell r="K134">
            <v>0.39228292682926796</v>
          </cell>
          <cell r="L134">
            <v>0.46301714285714285</v>
          </cell>
          <cell r="M134">
            <v>0.40061909999999945</v>
          </cell>
          <cell r="N134">
            <v>0.34193499999999999</v>
          </cell>
          <cell r="O134">
            <v>0.37472911111111107</v>
          </cell>
          <cell r="P134">
            <v>0.42441566666666664</v>
          </cell>
          <cell r="Q134">
            <v>0.47245300000000001</v>
          </cell>
        </row>
        <row r="135">
          <cell r="B135">
            <v>0.34255299999999944</v>
          </cell>
          <cell r="C135">
            <v>0.2337634597014977</v>
          </cell>
          <cell r="D135">
            <v>0.44112453636363691</v>
          </cell>
          <cell r="E135">
            <v>0.38881103387097093</v>
          </cell>
          <cell r="F135">
            <v>0.42437285999999808</v>
          </cell>
          <cell r="G135">
            <v>0.33344038108108109</v>
          </cell>
          <cell r="H135">
            <v>0.4332375</v>
          </cell>
          <cell r="I135">
            <v>0.28855882352941181</v>
          </cell>
          <cell r="J135">
            <v>0.50989166666666652</v>
          </cell>
          <cell r="K135">
            <v>0.39717560975609723</v>
          </cell>
          <cell r="L135">
            <v>0.46821385714285713</v>
          </cell>
          <cell r="M135">
            <v>0.40428219999999943</v>
          </cell>
          <cell r="N135">
            <v>0.34604099999999999</v>
          </cell>
          <cell r="O135">
            <v>0.37603700000000001</v>
          </cell>
          <cell r="P135">
            <v>0.41911333333333328</v>
          </cell>
          <cell r="Q135">
            <v>0.47542899999999999</v>
          </cell>
        </row>
        <row r="136">
          <cell r="B136">
            <v>0.34376149999999939</v>
          </cell>
          <cell r="C136">
            <v>0.23425399999999996</v>
          </cell>
          <cell r="D136">
            <v>0.44416733030303091</v>
          </cell>
          <cell r="E136">
            <v>0.3911233774193581</v>
          </cell>
          <cell r="F136">
            <v>0.42899944222222031</v>
          </cell>
          <cell r="G136">
            <v>0.33717855135135139</v>
          </cell>
          <cell r="H136">
            <v>0.43417499999999998</v>
          </cell>
          <cell r="I136">
            <v>0.2895176470588236</v>
          </cell>
          <cell r="J136">
            <v>0.51179285714285705</v>
          </cell>
          <cell r="K136">
            <v>0.40206829268292649</v>
          </cell>
          <cell r="L136">
            <v>0.4734105714285714</v>
          </cell>
          <cell r="M136">
            <v>0.4079452999999994</v>
          </cell>
          <cell r="N136">
            <v>0.35014699999999999</v>
          </cell>
          <cell r="O136">
            <v>0.37603700000000001</v>
          </cell>
          <cell r="P136">
            <v>0.41381099999999998</v>
          </cell>
          <cell r="Q136">
            <v>0.48980499999999999</v>
          </cell>
        </row>
        <row r="137">
          <cell r="B137">
            <v>0.34496999999999933</v>
          </cell>
          <cell r="C137">
            <v>0.23578998421052622</v>
          </cell>
          <cell r="D137">
            <v>0.4472101242424249</v>
          </cell>
          <cell r="E137">
            <v>0.39343572096774526</v>
          </cell>
          <cell r="F137">
            <v>0.43362602444444254</v>
          </cell>
          <cell r="G137">
            <v>0.34091672162162168</v>
          </cell>
          <cell r="H137">
            <v>0.43511249999999996</v>
          </cell>
          <cell r="I137">
            <v>0.29047647058823539</v>
          </cell>
          <cell r="J137">
            <v>0.51369404761904758</v>
          </cell>
          <cell r="K137">
            <v>0.40696097560975575</v>
          </cell>
          <cell r="L137">
            <v>0.47860728571428568</v>
          </cell>
          <cell r="M137">
            <v>0.41160839999999937</v>
          </cell>
          <cell r="N137">
            <v>0.35702449999999997</v>
          </cell>
          <cell r="O137">
            <v>0.37998433333333331</v>
          </cell>
          <cell r="P137">
            <v>0.41014699999999998</v>
          </cell>
          <cell r="Q137">
            <v>0.50836499999999996</v>
          </cell>
        </row>
        <row r="138">
          <cell r="B138">
            <v>0.34617849999999928</v>
          </cell>
          <cell r="C138">
            <v>0.23732596842105247</v>
          </cell>
          <cell r="D138">
            <v>0.4502529181818189</v>
          </cell>
          <cell r="E138">
            <v>0.39574806451613243</v>
          </cell>
          <cell r="F138">
            <v>0.43825260666666455</v>
          </cell>
          <cell r="G138">
            <v>0.34465489189189197</v>
          </cell>
          <cell r="H138">
            <v>0.43604999999999994</v>
          </cell>
          <cell r="I138">
            <v>0.29143529411764718</v>
          </cell>
          <cell r="J138">
            <v>0.51559523809523811</v>
          </cell>
          <cell r="K138">
            <v>0.41185365853658501</v>
          </cell>
          <cell r="L138">
            <v>0.48380400000000001</v>
          </cell>
          <cell r="M138">
            <v>0.41527149999999935</v>
          </cell>
          <cell r="N138">
            <v>0.363902</v>
          </cell>
          <cell r="O138">
            <v>0.38393166666666662</v>
          </cell>
          <cell r="P138">
            <v>0.40648299999999998</v>
          </cell>
          <cell r="Q138">
            <v>0.49299999999999999</v>
          </cell>
        </row>
        <row r="139">
          <cell r="B139">
            <v>0.34738699999999922</v>
          </cell>
          <cell r="C139">
            <v>0.23886195263157872</v>
          </cell>
          <cell r="D139">
            <v>0.45329571212121267</v>
          </cell>
          <cell r="E139">
            <v>0.39806040806451959</v>
          </cell>
          <cell r="F139">
            <v>0.44287918888888678</v>
          </cell>
          <cell r="G139">
            <v>0.34839306216216226</v>
          </cell>
          <cell r="H139">
            <v>0.43698749999999992</v>
          </cell>
          <cell r="I139">
            <v>0.29239411764705897</v>
          </cell>
          <cell r="J139">
            <v>0.51749642857142863</v>
          </cell>
          <cell r="K139">
            <v>0.41674634146341427</v>
          </cell>
          <cell r="L139">
            <v>0.48079966666666668</v>
          </cell>
          <cell r="M139">
            <v>0.41893459999999932</v>
          </cell>
          <cell r="N139">
            <v>0.33310000000000001</v>
          </cell>
          <cell r="O139">
            <v>0.38787899999999997</v>
          </cell>
          <cell r="P139">
            <v>0.41462975000000002</v>
          </cell>
          <cell r="Q139">
            <v>0.47763500000000003</v>
          </cell>
        </row>
        <row r="140">
          <cell r="B140">
            <v>0.34859549999999917</v>
          </cell>
          <cell r="C140">
            <v>0.24039793684210498</v>
          </cell>
          <cell r="D140">
            <v>0.45633850606060666</v>
          </cell>
          <cell r="E140">
            <v>0.40037275161290675</v>
          </cell>
          <cell r="F140">
            <v>0.44750577111110901</v>
          </cell>
          <cell r="G140">
            <v>0.35213123243243255</v>
          </cell>
          <cell r="H140">
            <v>0.4379249999999999</v>
          </cell>
          <cell r="I140">
            <v>0.29335294117647076</v>
          </cell>
          <cell r="J140">
            <v>0.51939761904761916</v>
          </cell>
          <cell r="K140">
            <v>0.42163902439024353</v>
          </cell>
          <cell r="L140">
            <v>0.47779533333333335</v>
          </cell>
          <cell r="M140">
            <v>0.4225976999999993</v>
          </cell>
          <cell r="N140">
            <v>0.38650299999999999</v>
          </cell>
          <cell r="O140">
            <v>0.38903979999999999</v>
          </cell>
          <cell r="P140">
            <v>0.4227765</v>
          </cell>
          <cell r="Q140">
            <v>0.46227000000000001</v>
          </cell>
        </row>
        <row r="141">
          <cell r="B141">
            <v>0.34980399999999912</v>
          </cell>
          <cell r="C141">
            <v>0.24193392105263145</v>
          </cell>
          <cell r="D141">
            <v>0.45938129999999999</v>
          </cell>
          <cell r="E141">
            <v>0.40268509516129392</v>
          </cell>
          <cell r="F141">
            <v>0.45213235333333124</v>
          </cell>
          <cell r="G141">
            <v>0.35586940270270284</v>
          </cell>
          <cell r="H141">
            <v>0.43886249999999988</v>
          </cell>
          <cell r="I141">
            <v>0.29431176470588255</v>
          </cell>
          <cell r="J141">
            <v>0.52129880952380969</v>
          </cell>
          <cell r="K141">
            <v>0.42653170731707279</v>
          </cell>
          <cell r="L141">
            <v>0.47479100000000002</v>
          </cell>
          <cell r="M141">
            <v>0.42626079999999927</v>
          </cell>
          <cell r="N141">
            <v>0.38650299999999999</v>
          </cell>
          <cell r="O141">
            <v>0.39020060000000001</v>
          </cell>
          <cell r="P141">
            <v>0.43092324999999998</v>
          </cell>
          <cell r="Q141">
            <v>0.57601100000000005</v>
          </cell>
        </row>
        <row r="142">
          <cell r="B142">
            <v>0.35101249999999906</v>
          </cell>
          <cell r="C142">
            <v>0.2434699052631577</v>
          </cell>
          <cell r="D142">
            <v>0.45784028947368416</v>
          </cell>
          <cell r="E142">
            <v>0.40499743870968108</v>
          </cell>
          <cell r="F142">
            <v>0.45675893555555325</v>
          </cell>
          <cell r="G142">
            <v>0.35960757297297313</v>
          </cell>
          <cell r="H142">
            <v>0.43979999999999986</v>
          </cell>
          <cell r="I142">
            <v>0.29527058823529434</v>
          </cell>
          <cell r="J142">
            <v>0.47320000000000001</v>
          </cell>
          <cell r="K142">
            <v>0.43142439024390206</v>
          </cell>
          <cell r="L142">
            <v>0.47741111111111112</v>
          </cell>
          <cell r="M142">
            <v>0.42992389999999925</v>
          </cell>
          <cell r="N142">
            <v>0.41016249999999999</v>
          </cell>
          <cell r="O142">
            <v>0.39136140000000003</v>
          </cell>
          <cell r="P142">
            <v>0.43907000000000002</v>
          </cell>
          <cell r="Q142">
            <v>0.5709012</v>
          </cell>
        </row>
        <row r="143">
          <cell r="B143">
            <v>0.35222099999999901</v>
          </cell>
          <cell r="C143">
            <v>0.24500588947368396</v>
          </cell>
          <cell r="D143">
            <v>0.45629927894736833</v>
          </cell>
          <cell r="E143">
            <v>0.40730978225806824</v>
          </cell>
          <cell r="F143">
            <v>0.46138551777777548</v>
          </cell>
          <cell r="G143">
            <v>0.36334574324324342</v>
          </cell>
          <cell r="H143">
            <v>0.44073749999999984</v>
          </cell>
          <cell r="I143">
            <v>0.29622941176470613</v>
          </cell>
          <cell r="J143">
            <v>0.4730454545454546</v>
          </cell>
          <cell r="K143">
            <v>0.43631707317073132</v>
          </cell>
          <cell r="L143">
            <v>0.48003122222222222</v>
          </cell>
          <cell r="M143">
            <v>0.433587</v>
          </cell>
          <cell r="N143">
            <v>0.43382199999999999</v>
          </cell>
          <cell r="O143">
            <v>0.39252220000000004</v>
          </cell>
          <cell r="P143">
            <v>0.41869800000000001</v>
          </cell>
          <cell r="Q143">
            <v>0.56579139999999994</v>
          </cell>
        </row>
        <row r="144">
          <cell r="B144">
            <v>0.35342949999999895</v>
          </cell>
          <cell r="C144">
            <v>0.24654187368421021</v>
          </cell>
          <cell r="D144">
            <v>0.45475826842105249</v>
          </cell>
          <cell r="E144">
            <v>0.40962212580645541</v>
          </cell>
          <cell r="F144">
            <v>0.46601209999999993</v>
          </cell>
          <cell r="G144">
            <v>0.36708391351351372</v>
          </cell>
          <cell r="H144">
            <v>0.44167499999999982</v>
          </cell>
          <cell r="I144">
            <v>0.29718823529411792</v>
          </cell>
          <cell r="J144">
            <v>0.4728909090909092</v>
          </cell>
          <cell r="K144">
            <v>0.44120975609756058</v>
          </cell>
          <cell r="L144">
            <v>0.48265133333333332</v>
          </cell>
          <cell r="M144">
            <v>0.4316045</v>
          </cell>
          <cell r="N144">
            <v>0.54027700000000001</v>
          </cell>
          <cell r="O144">
            <v>0.39368300000000001</v>
          </cell>
          <cell r="P144">
            <v>0.41087750000000001</v>
          </cell>
          <cell r="Q144">
            <v>0.56068159999999989</v>
          </cell>
        </row>
        <row r="145">
          <cell r="B145">
            <v>0.35463799999999912</v>
          </cell>
          <cell r="C145">
            <v>0.24807785789473646</v>
          </cell>
          <cell r="D145">
            <v>0.45321725789473666</v>
          </cell>
          <cell r="E145">
            <v>0.41193446935484257</v>
          </cell>
          <cell r="F145">
            <v>0.46659049736842095</v>
          </cell>
          <cell r="G145">
            <v>0.37082208378378401</v>
          </cell>
          <cell r="H145">
            <v>0.4426124999999998</v>
          </cell>
          <cell r="I145">
            <v>0.29814705882352971</v>
          </cell>
          <cell r="J145">
            <v>0.47273636363636379</v>
          </cell>
          <cell r="K145">
            <v>0.44610243902438984</v>
          </cell>
          <cell r="L145">
            <v>0.48527144444444442</v>
          </cell>
          <cell r="M145">
            <v>0.429622</v>
          </cell>
          <cell r="N145">
            <v>0.43010399999999999</v>
          </cell>
          <cell r="O145">
            <v>0.39964818181818185</v>
          </cell>
          <cell r="P145">
            <v>0.403057</v>
          </cell>
          <cell r="Q145">
            <v>0.55557179999999984</v>
          </cell>
        </row>
        <row r="146">
          <cell r="B146">
            <v>0.35584649999999907</v>
          </cell>
          <cell r="C146">
            <v>0.24961384210526294</v>
          </cell>
          <cell r="D146">
            <v>0.45167624736842082</v>
          </cell>
          <cell r="E146">
            <v>0.41424681290322973</v>
          </cell>
          <cell r="F146">
            <v>0.46716889473684198</v>
          </cell>
          <cell r="G146">
            <v>0.3745602540540543</v>
          </cell>
          <cell r="H146">
            <v>0.44354999999999978</v>
          </cell>
          <cell r="I146">
            <v>0.2991058823529415</v>
          </cell>
          <cell r="J146">
            <v>0.47258181818181838</v>
          </cell>
          <cell r="K146">
            <v>0.4509951219512191</v>
          </cell>
          <cell r="L146">
            <v>0.48789155555555552</v>
          </cell>
          <cell r="M146">
            <v>0.4322648</v>
          </cell>
          <cell r="N146">
            <v>0.43010399999999999</v>
          </cell>
          <cell r="O146">
            <v>0.40561336363636369</v>
          </cell>
          <cell r="P146">
            <v>0.40922219999999998</v>
          </cell>
          <cell r="Q146">
            <v>0.55046200000000001</v>
          </cell>
        </row>
        <row r="147">
          <cell r="B147">
            <v>0.35705499999999901</v>
          </cell>
          <cell r="C147">
            <v>0.25114982631578919</v>
          </cell>
          <cell r="D147">
            <v>0.45013523684210477</v>
          </cell>
          <cell r="E147">
            <v>0.4165591564516169</v>
          </cell>
          <cell r="F147">
            <v>0.46774729210526322</v>
          </cell>
          <cell r="G147">
            <v>0.37829842432432459</v>
          </cell>
          <cell r="H147">
            <v>0.44448749999999976</v>
          </cell>
          <cell r="I147">
            <v>0.30006470588235329</v>
          </cell>
          <cell r="J147">
            <v>0.47242727272727297</v>
          </cell>
          <cell r="K147">
            <v>0.45588780487804836</v>
          </cell>
          <cell r="L147">
            <v>0.49051166666666662</v>
          </cell>
          <cell r="M147">
            <v>0.43490760000000001</v>
          </cell>
          <cell r="N147">
            <v>0.40796300000000002</v>
          </cell>
          <cell r="O147">
            <v>0.41157854545454553</v>
          </cell>
          <cell r="P147">
            <v>0.41538739999999996</v>
          </cell>
          <cell r="Q147">
            <v>0.46215000000000001</v>
          </cell>
        </row>
        <row r="148">
          <cell r="B148">
            <v>0.35826349999999896</v>
          </cell>
          <cell r="C148">
            <v>0.25268581052631545</v>
          </cell>
          <cell r="D148">
            <v>0.44859422631578894</v>
          </cell>
          <cell r="E148">
            <v>0.41887150000000006</v>
          </cell>
          <cell r="F148">
            <v>0.46832568947368425</v>
          </cell>
          <cell r="G148">
            <v>0.38203659459459488</v>
          </cell>
          <cell r="H148">
            <v>0.44542499999999974</v>
          </cell>
          <cell r="I148">
            <v>0.30102352941176508</v>
          </cell>
          <cell r="J148">
            <v>0.47227272727272757</v>
          </cell>
          <cell r="K148">
            <v>0.46078048780487763</v>
          </cell>
          <cell r="L148">
            <v>0.49313177777777772</v>
          </cell>
          <cell r="M148">
            <v>0.43755040000000001</v>
          </cell>
          <cell r="N148">
            <v>0.42906300000000003</v>
          </cell>
          <cell r="O148">
            <v>0.41754372727272737</v>
          </cell>
          <cell r="P148">
            <v>0.42155259999999994</v>
          </cell>
          <cell r="Q148">
            <v>0.46324438000000001</v>
          </cell>
        </row>
        <row r="149">
          <cell r="B149">
            <v>0.3594719999999989</v>
          </cell>
          <cell r="C149">
            <v>0.2542217947368417</v>
          </cell>
          <cell r="D149">
            <v>0.4470532157894731</v>
          </cell>
          <cell r="E149">
            <v>0.41704648333333338</v>
          </cell>
          <cell r="F149">
            <v>0.46890408684210527</v>
          </cell>
          <cell r="G149">
            <v>0.38577476486486517</v>
          </cell>
          <cell r="H149">
            <v>0.44636249999999972</v>
          </cell>
          <cell r="I149">
            <v>0.30198235294117687</v>
          </cell>
          <cell r="J149">
            <v>0.47211818181818216</v>
          </cell>
          <cell r="K149">
            <v>0.46567317073170689</v>
          </cell>
          <cell r="L149">
            <v>0.49575188888888883</v>
          </cell>
          <cell r="M149">
            <v>0.44019320000000001</v>
          </cell>
          <cell r="N149">
            <v>0.45271299999999998</v>
          </cell>
          <cell r="O149">
            <v>0.42350890909090921</v>
          </cell>
          <cell r="P149">
            <v>0.42771779999999993</v>
          </cell>
          <cell r="Q149">
            <v>0.46433876000000002</v>
          </cell>
        </row>
        <row r="150">
          <cell r="B150">
            <v>0.36068049999999885</v>
          </cell>
          <cell r="C150">
            <v>0.25575777894736795</v>
          </cell>
          <cell r="D150">
            <v>0.44551220526315727</v>
          </cell>
          <cell r="E150">
            <v>0.41522146666666671</v>
          </cell>
          <cell r="F150">
            <v>0.4694824842105263</v>
          </cell>
          <cell r="G150">
            <v>0.38951293513513546</v>
          </cell>
          <cell r="H150">
            <v>0.44730000000000003</v>
          </cell>
          <cell r="I150">
            <v>0.30294117647058866</v>
          </cell>
          <cell r="J150">
            <v>0.47196363636363675</v>
          </cell>
          <cell r="K150">
            <v>0.47056585365853615</v>
          </cell>
          <cell r="L150">
            <v>0.49837199999999993</v>
          </cell>
          <cell r="M150">
            <v>0.44283600000000001</v>
          </cell>
          <cell r="N150">
            <v>0.44315100000000002</v>
          </cell>
          <cell r="O150">
            <v>0.42947409090909106</v>
          </cell>
          <cell r="P150">
            <v>0.43388300000000002</v>
          </cell>
          <cell r="Q150">
            <v>0.46543314000000002</v>
          </cell>
        </row>
        <row r="151">
          <cell r="B151">
            <v>0.36188899999999879</v>
          </cell>
          <cell r="C151">
            <v>0.25729376315789443</v>
          </cell>
          <cell r="D151">
            <v>0.44397119473684143</v>
          </cell>
          <cell r="E151">
            <v>0.41339645000000003</v>
          </cell>
          <cell r="F151">
            <v>0.47006088157894732</v>
          </cell>
          <cell r="G151">
            <v>0.39325110540540575</v>
          </cell>
          <cell r="H151">
            <v>0.446075</v>
          </cell>
          <cell r="I151">
            <v>0.3039</v>
          </cell>
          <cell r="J151">
            <v>0.47180909090909134</v>
          </cell>
          <cell r="K151">
            <v>0.47545853658536541</v>
          </cell>
          <cell r="L151">
            <v>0.50099211111111108</v>
          </cell>
          <cell r="M151">
            <v>0.45751419999999998</v>
          </cell>
          <cell r="N151">
            <v>0.53591800000000001</v>
          </cell>
          <cell r="O151">
            <v>0.4354392727272729</v>
          </cell>
          <cell r="P151">
            <v>0.43280999999999997</v>
          </cell>
          <cell r="Q151">
            <v>0.46652752000000003</v>
          </cell>
        </row>
        <row r="152">
          <cell r="B152">
            <v>0.36309749999999874</v>
          </cell>
          <cell r="C152">
            <v>0.25882974736842068</v>
          </cell>
          <cell r="D152">
            <v>0.4424301842105256</v>
          </cell>
          <cell r="E152">
            <v>0.41157143333333335</v>
          </cell>
          <cell r="F152">
            <v>0.47063927894736834</v>
          </cell>
          <cell r="G152">
            <v>0.39698927567567605</v>
          </cell>
          <cell r="H152">
            <v>0.44484999999999997</v>
          </cell>
          <cell r="I152">
            <v>0.30523076923076925</v>
          </cell>
          <cell r="J152">
            <v>0.47165454545454594</v>
          </cell>
          <cell r="K152">
            <v>0.48035121951219467</v>
          </cell>
          <cell r="L152">
            <v>0.50361222222222224</v>
          </cell>
          <cell r="M152">
            <v>0.47219239999999996</v>
          </cell>
          <cell r="N152">
            <v>0.42074800000000001</v>
          </cell>
          <cell r="O152">
            <v>0.44140445454545474</v>
          </cell>
          <cell r="P152">
            <v>0.43287699999999996</v>
          </cell>
          <cell r="Q152">
            <v>0.46762190000000003</v>
          </cell>
        </row>
        <row r="153">
          <cell r="B153">
            <v>0.36430599999999869</v>
          </cell>
          <cell r="C153">
            <v>0.26036573157894694</v>
          </cell>
          <cell r="D153">
            <v>0.44088917368420977</v>
          </cell>
          <cell r="E153">
            <v>0.40974641666666667</v>
          </cell>
          <cell r="F153">
            <v>0.47121767631578959</v>
          </cell>
          <cell r="G153">
            <v>0.40072744594594634</v>
          </cell>
          <cell r="H153">
            <v>0.44362499999999994</v>
          </cell>
          <cell r="I153">
            <v>0.3065615384615385</v>
          </cell>
          <cell r="J153">
            <v>0.47149999999999997</v>
          </cell>
          <cell r="K153">
            <v>0.48524390243902393</v>
          </cell>
          <cell r="L153">
            <v>0.5062323333333334</v>
          </cell>
          <cell r="M153">
            <v>0.48687059999999993</v>
          </cell>
          <cell r="N153">
            <v>0.55656099999999997</v>
          </cell>
          <cell r="O153">
            <v>0.44736963636363658</v>
          </cell>
          <cell r="P153">
            <v>0.432944</v>
          </cell>
          <cell r="Q153">
            <v>0.46871628000000004</v>
          </cell>
        </row>
        <row r="154">
          <cell r="B154">
            <v>0.36551449999999863</v>
          </cell>
          <cell r="C154">
            <v>0.26190171578947319</v>
          </cell>
          <cell r="D154">
            <v>0.43934816315789393</v>
          </cell>
          <cell r="E154">
            <v>0.40792139999999999</v>
          </cell>
          <cell r="F154">
            <v>0.47179607368421062</v>
          </cell>
          <cell r="G154">
            <v>0.40446561621621663</v>
          </cell>
          <cell r="H154">
            <v>0.4423999999999999</v>
          </cell>
          <cell r="I154">
            <v>0.30789230769230774</v>
          </cell>
          <cell r="J154">
            <v>0.48292857142857143</v>
          </cell>
          <cell r="K154">
            <v>0.49013658536585319</v>
          </cell>
          <cell r="L154">
            <v>0.50885244444444455</v>
          </cell>
          <cell r="M154">
            <v>0.50154879999999991</v>
          </cell>
          <cell r="N154">
            <v>0.460144</v>
          </cell>
          <cell r="O154">
            <v>0.45333481818181842</v>
          </cell>
          <cell r="P154">
            <v>0.43301100000000003</v>
          </cell>
          <cell r="Q154">
            <v>0.46981066000000005</v>
          </cell>
        </row>
        <row r="155">
          <cell r="B155">
            <v>0.36672299999999991</v>
          </cell>
          <cell r="C155">
            <v>0.26343769999999989</v>
          </cell>
          <cell r="D155">
            <v>0.4378071526315781</v>
          </cell>
          <cell r="E155">
            <v>0.40901554210526325</v>
          </cell>
          <cell r="F155">
            <v>0.47237447105263164</v>
          </cell>
          <cell r="G155">
            <v>0.40820378648648692</v>
          </cell>
          <cell r="H155">
            <v>0.44117499999999987</v>
          </cell>
          <cell r="I155">
            <v>0.30922307692307699</v>
          </cell>
          <cell r="J155">
            <v>0.49435714285714288</v>
          </cell>
          <cell r="K155">
            <v>0.49502926829268246</v>
          </cell>
          <cell r="L155">
            <v>0.51147255555555571</v>
          </cell>
          <cell r="M155">
            <v>0.51622699999999999</v>
          </cell>
          <cell r="N155">
            <v>0.51664699999999997</v>
          </cell>
          <cell r="O155">
            <v>0.45929999999999999</v>
          </cell>
          <cell r="P155">
            <v>0.43307800000000002</v>
          </cell>
          <cell r="Q155">
            <v>0.47090504000000005</v>
          </cell>
        </row>
        <row r="156">
          <cell r="B156">
            <v>0.3685797449999999</v>
          </cell>
          <cell r="C156">
            <v>0.26375295882352923</v>
          </cell>
          <cell r="D156">
            <v>0.43626614210526204</v>
          </cell>
          <cell r="E156">
            <v>0.41010968421052652</v>
          </cell>
          <cell r="F156">
            <v>0.47295286842105266</v>
          </cell>
          <cell r="G156">
            <v>0.41194195675675721</v>
          </cell>
          <cell r="H156">
            <v>0.43994999999999984</v>
          </cell>
          <cell r="I156">
            <v>0.31055384615384624</v>
          </cell>
          <cell r="J156">
            <v>0.50578571428571428</v>
          </cell>
          <cell r="K156">
            <v>0.49992195121951172</v>
          </cell>
          <cell r="L156">
            <v>0.51409266666666686</v>
          </cell>
          <cell r="M156">
            <v>0.51666088235294116</v>
          </cell>
          <cell r="N156">
            <v>0.47087200000000001</v>
          </cell>
          <cell r="O156">
            <v>0.43393166666666666</v>
          </cell>
          <cell r="P156">
            <v>0.41253099999999998</v>
          </cell>
          <cell r="Q156">
            <v>0.47199942000000006</v>
          </cell>
        </row>
        <row r="157">
          <cell r="B157">
            <v>0.37043649000000012</v>
          </cell>
          <cell r="C157">
            <v>0.26406821764705857</v>
          </cell>
          <cell r="D157">
            <v>0.43472513157894621</v>
          </cell>
          <cell r="E157">
            <v>0.41120382631578978</v>
          </cell>
          <cell r="F157">
            <v>0.47353126578947369</v>
          </cell>
          <cell r="G157">
            <v>0.4156801270270275</v>
          </cell>
          <cell r="H157">
            <v>0.43872499999999981</v>
          </cell>
          <cell r="I157">
            <v>0.31188461538461548</v>
          </cell>
          <cell r="J157">
            <v>0.51721428571428574</v>
          </cell>
          <cell r="K157">
            <v>0.50481463414634098</v>
          </cell>
          <cell r="L157">
            <v>0.51671277777777802</v>
          </cell>
          <cell r="M157">
            <v>0.51709476470588234</v>
          </cell>
          <cell r="N157">
            <v>0.478771</v>
          </cell>
          <cell r="O157">
            <v>0.40856333333333333</v>
          </cell>
          <cell r="P157">
            <v>0.41849700000000001</v>
          </cell>
          <cell r="Q157">
            <v>0.47309380000000006</v>
          </cell>
        </row>
        <row r="158">
          <cell r="B158">
            <v>0.37229323500000011</v>
          </cell>
          <cell r="C158">
            <v>0.26438347647058791</v>
          </cell>
          <cell r="D158">
            <v>0.43318412105263038</v>
          </cell>
          <cell r="E158">
            <v>0.41229796842105282</v>
          </cell>
          <cell r="F158">
            <v>0.47410966315789493</v>
          </cell>
          <cell r="G158">
            <v>0.41941829729729779</v>
          </cell>
          <cell r="H158">
            <v>0.43749999999999978</v>
          </cell>
          <cell r="I158">
            <v>0.31321538461538473</v>
          </cell>
          <cell r="J158">
            <v>0.52864285714285719</v>
          </cell>
          <cell r="K158">
            <v>0.5097073170731703</v>
          </cell>
          <cell r="L158">
            <v>0.51933288888888918</v>
          </cell>
          <cell r="M158">
            <v>0.51752864705882351</v>
          </cell>
          <cell r="N158">
            <v>0.478771</v>
          </cell>
          <cell r="O158">
            <v>0.38319500000000001</v>
          </cell>
          <cell r="P158">
            <v>0.41043649999999998</v>
          </cell>
          <cell r="Q158">
            <v>0.47418818000000007</v>
          </cell>
        </row>
        <row r="159">
          <cell r="B159">
            <v>0.3741499800000001</v>
          </cell>
          <cell r="C159">
            <v>0.26469873529411725</v>
          </cell>
          <cell r="D159">
            <v>0.43164311052631454</v>
          </cell>
          <cell r="E159">
            <v>0.41339211052631608</v>
          </cell>
          <cell r="F159">
            <v>0.47468806052631596</v>
          </cell>
          <cell r="G159">
            <v>0.42315646756756808</v>
          </cell>
          <cell r="H159">
            <v>0.43627499999999975</v>
          </cell>
          <cell r="I159">
            <v>0.31454615384615398</v>
          </cell>
          <cell r="J159">
            <v>0.54007142857142865</v>
          </cell>
          <cell r="K159">
            <v>0.51460000000000006</v>
          </cell>
          <cell r="L159">
            <v>0.521953</v>
          </cell>
          <cell r="M159">
            <v>0.51796252941176468</v>
          </cell>
          <cell r="N159">
            <v>0.42989533333333335</v>
          </cell>
          <cell r="O159">
            <v>0.38881789999999999</v>
          </cell>
          <cell r="P159">
            <v>0.40237600000000001</v>
          </cell>
          <cell r="Q159">
            <v>0.47528256000000008</v>
          </cell>
        </row>
        <row r="160">
          <cell r="B160">
            <v>0.3760067250000001</v>
          </cell>
          <cell r="C160">
            <v>0.26501399411764659</v>
          </cell>
          <cell r="D160">
            <v>0.43010209999999871</v>
          </cell>
          <cell r="E160">
            <v>0.41448625263157934</v>
          </cell>
          <cell r="F160">
            <v>0.47526645789473698</v>
          </cell>
          <cell r="G160">
            <v>0.42689463783783838</v>
          </cell>
          <cell r="H160">
            <v>0.43504999999999971</v>
          </cell>
          <cell r="I160">
            <v>0.31587692307692322</v>
          </cell>
          <cell r="J160">
            <v>0.55149999999999999</v>
          </cell>
          <cell r="K160">
            <v>0.50179999999999958</v>
          </cell>
          <cell r="L160">
            <v>0.53688250000000004</v>
          </cell>
          <cell r="M160">
            <v>0.51839641176470586</v>
          </cell>
          <cell r="N160">
            <v>0.3810196666666667</v>
          </cell>
          <cell r="O160">
            <v>0.39444079999999998</v>
          </cell>
          <cell r="P160">
            <v>0.3945062857142857</v>
          </cell>
          <cell r="Q160">
            <v>0.47637694000000008</v>
          </cell>
        </row>
        <row r="161">
          <cell r="D161">
            <v>0.42856108947368288</v>
          </cell>
          <cell r="H161">
            <v>0.43382499999999968</v>
          </cell>
          <cell r="L161">
            <v>0.55181200000000008</v>
          </cell>
          <cell r="P161">
            <v>0.38663657142857139</v>
          </cell>
        </row>
        <row r="162">
          <cell r="B162">
            <v>0.37786347000000031</v>
          </cell>
          <cell r="C162">
            <v>0.26532925294117593</v>
          </cell>
          <cell r="D162">
            <v>0.42702007894736704</v>
          </cell>
          <cell r="E162">
            <v>0.41558039473684261</v>
          </cell>
          <cell r="F162">
            <v>0.47584485526315801</v>
          </cell>
          <cell r="G162">
            <v>0.43063280810810867</v>
          </cell>
          <cell r="H162">
            <v>0.43259999999999965</v>
          </cell>
          <cell r="I162">
            <v>0.31720769230769247</v>
          </cell>
          <cell r="J162">
            <v>0.55530000000000002</v>
          </cell>
          <cell r="K162">
            <v>0.48899999999999955</v>
          </cell>
          <cell r="L162">
            <v>0.56674150000000012</v>
          </cell>
          <cell r="M162">
            <v>0.51883029411764703</v>
          </cell>
          <cell r="N162">
            <v>0.33214399999999999</v>
          </cell>
          <cell r="O162">
            <v>0.40006369999999997</v>
          </cell>
          <cell r="P162">
            <v>0.37876685714285707</v>
          </cell>
          <cell r="Q162">
            <v>0.47747132000000009</v>
          </cell>
        </row>
        <row r="163">
          <cell r="B163">
            <v>0.37972021500000031</v>
          </cell>
          <cell r="C163">
            <v>0.26564451176470549</v>
          </cell>
          <cell r="D163">
            <v>0.42547906842105121</v>
          </cell>
          <cell r="E163">
            <v>0.41667453684210587</v>
          </cell>
          <cell r="F163">
            <v>0.47642325263157903</v>
          </cell>
          <cell r="G163">
            <v>0.43437097837837896</v>
          </cell>
          <cell r="H163">
            <v>0.43137499999999962</v>
          </cell>
          <cell r="I163">
            <v>0.31853846153846171</v>
          </cell>
          <cell r="J163">
            <v>0.55910000000000004</v>
          </cell>
          <cell r="K163">
            <v>0.47619999999999951</v>
          </cell>
          <cell r="L163">
            <v>0.58167100000000005</v>
          </cell>
          <cell r="M163">
            <v>0.5192641764705882</v>
          </cell>
          <cell r="N163">
            <v>0.33214399999999999</v>
          </cell>
          <cell r="O163">
            <v>0.40568659999999995</v>
          </cell>
          <cell r="P163">
            <v>0.37089714285714276</v>
          </cell>
          <cell r="Q163">
            <v>0.47856570000000009</v>
          </cell>
        </row>
        <row r="164">
          <cell r="B164">
            <v>0.3815769600000003</v>
          </cell>
          <cell r="C164">
            <v>0.26595977058823483</v>
          </cell>
          <cell r="D164">
            <v>0.42393805789473538</v>
          </cell>
          <cell r="E164">
            <v>0.41776867894736913</v>
          </cell>
          <cell r="F164">
            <v>0.47700165000000005</v>
          </cell>
          <cell r="G164">
            <v>0.43810914864864925</v>
          </cell>
          <cell r="H164">
            <v>0.43014999999999959</v>
          </cell>
          <cell r="I164">
            <v>0.31986923076923096</v>
          </cell>
          <cell r="J164">
            <v>0.56290000000000007</v>
          </cell>
          <cell r="K164">
            <v>0.46339999999999998</v>
          </cell>
          <cell r="L164">
            <v>0.57686060000000006</v>
          </cell>
          <cell r="M164">
            <v>0.51969805882352937</v>
          </cell>
          <cell r="N164">
            <v>0.33214399999999999</v>
          </cell>
          <cell r="O164">
            <v>0.41130949999999994</v>
          </cell>
          <cell r="P164">
            <v>0.36302742857142845</v>
          </cell>
          <cell r="Q164">
            <v>0.4796600800000001</v>
          </cell>
        </row>
        <row r="165">
          <cell r="B165">
            <v>0.38343370500000029</v>
          </cell>
          <cell r="C165">
            <v>0.26627502941176417</v>
          </cell>
          <cell r="D165">
            <v>0.42239704736841932</v>
          </cell>
          <cell r="E165">
            <v>0.41886282105263239</v>
          </cell>
          <cell r="F165">
            <v>0.4775800473684213</v>
          </cell>
          <cell r="G165">
            <v>0.44184731891891954</v>
          </cell>
          <cell r="H165">
            <v>0.42892499999999956</v>
          </cell>
          <cell r="I165">
            <v>0.32120000000000021</v>
          </cell>
          <cell r="J165">
            <v>0.56670000000000009</v>
          </cell>
          <cell r="K165">
            <v>0.46423846153846104</v>
          </cell>
          <cell r="L165">
            <v>0.57205020000000006</v>
          </cell>
          <cell r="M165">
            <v>0.52013194117647055</v>
          </cell>
          <cell r="N165">
            <v>0.33214399999999999</v>
          </cell>
          <cell r="O165">
            <v>0.41693239999999993</v>
          </cell>
          <cell r="P165">
            <v>0.35515771428571413</v>
          </cell>
          <cell r="Q165">
            <v>0.48075446000000011</v>
          </cell>
        </row>
        <row r="166">
          <cell r="B166">
            <v>0.38529045000000051</v>
          </cell>
          <cell r="C166">
            <v>0.26659028823529352</v>
          </cell>
          <cell r="D166">
            <v>0.42085603684210349</v>
          </cell>
          <cell r="E166">
            <v>0.41995696315789566</v>
          </cell>
          <cell r="F166">
            <v>0.47815844473684233</v>
          </cell>
          <cell r="G166">
            <v>0.44558548918918983</v>
          </cell>
          <cell r="H166">
            <v>0.42769999999999997</v>
          </cell>
          <cell r="I166">
            <v>0.32253076923076945</v>
          </cell>
          <cell r="J166">
            <v>0.57050000000000012</v>
          </cell>
          <cell r="K166">
            <v>0.46507692307692261</v>
          </cell>
          <cell r="L166">
            <v>0.56723980000000007</v>
          </cell>
          <cell r="M166">
            <v>0.52056582352941172</v>
          </cell>
          <cell r="N166">
            <v>0.33214399999999999</v>
          </cell>
          <cell r="O166">
            <v>0.42255529999999991</v>
          </cell>
          <cell r="P166">
            <v>0.34728799999999999</v>
          </cell>
          <cell r="Q166">
            <v>0.48184884000000011</v>
          </cell>
        </row>
        <row r="167">
          <cell r="B167">
            <v>0.3871471950000005</v>
          </cell>
          <cell r="C167">
            <v>0.26690554705882286</v>
          </cell>
          <cell r="D167">
            <v>0.41931502631578765</v>
          </cell>
          <cell r="E167">
            <v>0.42105110526315892</v>
          </cell>
          <cell r="F167">
            <v>0.47873684210526335</v>
          </cell>
          <cell r="G167">
            <v>0.44932365945946012</v>
          </cell>
          <cell r="H167">
            <v>0.43061874999999999</v>
          </cell>
          <cell r="I167">
            <v>0.3238615384615387</v>
          </cell>
          <cell r="J167">
            <v>0.57430000000000014</v>
          </cell>
          <cell r="K167">
            <v>0.46591538461538418</v>
          </cell>
          <cell r="L167">
            <v>0.56242940000000008</v>
          </cell>
          <cell r="M167">
            <v>0.52099970588235289</v>
          </cell>
          <cell r="N167">
            <v>0.33214399999999999</v>
          </cell>
          <cell r="O167">
            <v>0.4281781999999999</v>
          </cell>
          <cell r="P167">
            <v>0.34551100000000001</v>
          </cell>
          <cell r="Q167">
            <v>0.48294322000000012</v>
          </cell>
        </row>
        <row r="168">
          <cell r="B168">
            <v>0.38900394000000049</v>
          </cell>
          <cell r="C168">
            <v>0.2672208058823522</v>
          </cell>
          <cell r="D168">
            <v>0.41777401578947182</v>
          </cell>
          <cell r="E168">
            <v>0.42214524736842218</v>
          </cell>
          <cell r="F168">
            <v>0.47931523947368437</v>
          </cell>
          <cell r="G168">
            <v>0.45306182972973041</v>
          </cell>
          <cell r="H168">
            <v>0.43353750000000002</v>
          </cell>
          <cell r="I168">
            <v>0.32519230769230795</v>
          </cell>
          <cell r="J168">
            <v>0.57810000000000017</v>
          </cell>
          <cell r="K168">
            <v>0.46675384615384574</v>
          </cell>
          <cell r="L168">
            <v>0.55761900000000009</v>
          </cell>
          <cell r="M168">
            <v>0.52143358823529407</v>
          </cell>
          <cell r="N168">
            <v>0.314884</v>
          </cell>
          <cell r="O168">
            <v>0.43380109999999988</v>
          </cell>
          <cell r="P168">
            <v>0.34373399999999998</v>
          </cell>
          <cell r="Q168">
            <v>0.48403760000000012</v>
          </cell>
        </row>
        <row r="169">
          <cell r="B169">
            <v>0.39086068500000049</v>
          </cell>
          <cell r="C169">
            <v>0.26753606470588154</v>
          </cell>
          <cell r="D169">
            <v>0.41623300526315599</v>
          </cell>
          <cell r="E169">
            <v>0.42323938947368545</v>
          </cell>
          <cell r="F169">
            <v>0.4798936368421054</v>
          </cell>
          <cell r="G169">
            <v>0.45679999999999998</v>
          </cell>
          <cell r="H169">
            <v>0.43645625000000005</v>
          </cell>
          <cell r="I169">
            <v>0.32652307692307719</v>
          </cell>
          <cell r="J169">
            <v>0.58190000000000019</v>
          </cell>
          <cell r="K169">
            <v>0.46759230769230731</v>
          </cell>
          <cell r="L169">
            <v>0.55280860000000009</v>
          </cell>
          <cell r="M169">
            <v>0.52186747058823524</v>
          </cell>
          <cell r="N169">
            <v>0.49319499999999999</v>
          </cell>
          <cell r="O169">
            <v>0.43942399999999987</v>
          </cell>
          <cell r="P169">
            <v>0.36690699999999998</v>
          </cell>
          <cell r="Q169">
            <v>0.48513198000000013</v>
          </cell>
        </row>
        <row r="170">
          <cell r="B170">
            <v>0.3927174300000007</v>
          </cell>
          <cell r="C170">
            <v>0.26785132352941088</v>
          </cell>
          <cell r="D170">
            <v>0.41469199473684015</v>
          </cell>
          <cell r="E170">
            <v>0.42433353157894871</v>
          </cell>
          <cell r="F170">
            <v>0.48047203421052664</v>
          </cell>
          <cell r="G170">
            <v>0.45708749999999998</v>
          </cell>
          <cell r="H170">
            <v>0.43937500000000007</v>
          </cell>
          <cell r="I170">
            <v>0.32785384615384644</v>
          </cell>
          <cell r="J170">
            <v>0.58570000000000022</v>
          </cell>
          <cell r="K170">
            <v>0.46843076923076887</v>
          </cell>
          <cell r="L170">
            <v>0.5479982000000001</v>
          </cell>
          <cell r="M170">
            <v>0.52230135294117641</v>
          </cell>
          <cell r="N170">
            <v>0.45913799999999999</v>
          </cell>
          <cell r="O170">
            <v>0.44504689999999986</v>
          </cell>
          <cell r="P170">
            <v>0.39007999999999998</v>
          </cell>
          <cell r="Q170">
            <v>0.48622636000000014</v>
          </cell>
        </row>
        <row r="171">
          <cell r="B171">
            <v>0.39457417500000069</v>
          </cell>
          <cell r="C171">
            <v>0.26816658235294022</v>
          </cell>
          <cell r="D171">
            <v>0.41315098421052432</v>
          </cell>
          <cell r="E171">
            <v>0.42542767368421197</v>
          </cell>
          <cell r="F171">
            <v>0.48105043157894767</v>
          </cell>
          <cell r="G171">
            <v>0.45737499999999998</v>
          </cell>
          <cell r="H171">
            <v>0.4422937500000001</v>
          </cell>
          <cell r="I171">
            <v>0.32918461538461569</v>
          </cell>
          <cell r="J171">
            <v>0.58949999999999991</v>
          </cell>
          <cell r="K171">
            <v>0.46926923076923044</v>
          </cell>
          <cell r="L171">
            <v>0.54318780000000011</v>
          </cell>
          <cell r="M171">
            <v>0.52273523529411758</v>
          </cell>
          <cell r="N171">
            <v>0.45913799999999999</v>
          </cell>
          <cell r="O171">
            <v>0.45066979999999984</v>
          </cell>
          <cell r="P171">
            <v>0.3956345</v>
          </cell>
          <cell r="Q171">
            <v>0.48732074000000014</v>
          </cell>
        </row>
        <row r="172">
          <cell r="B172">
            <v>0.39643092000000069</v>
          </cell>
          <cell r="C172">
            <v>0.26848184117646956</v>
          </cell>
          <cell r="D172">
            <v>0.41160997368420849</v>
          </cell>
          <cell r="E172">
            <v>0.42652181578947501</v>
          </cell>
          <cell r="F172">
            <v>0.48162882894736869</v>
          </cell>
          <cell r="G172">
            <v>0.45766249999999997</v>
          </cell>
          <cell r="H172">
            <v>0.44521250000000012</v>
          </cell>
          <cell r="I172">
            <v>0.33051538461538493</v>
          </cell>
          <cell r="J172">
            <v>0.59011818181818176</v>
          </cell>
          <cell r="K172">
            <v>0.470107692307692</v>
          </cell>
          <cell r="L172">
            <v>0.53837740000000012</v>
          </cell>
          <cell r="M172">
            <v>0.52316911764705876</v>
          </cell>
          <cell r="N172">
            <v>0.58227300000000004</v>
          </cell>
          <cell r="O172">
            <v>0.45629269999999983</v>
          </cell>
          <cell r="P172">
            <v>0.40118900000000002</v>
          </cell>
          <cell r="Q172">
            <v>0.48841512000000015</v>
          </cell>
        </row>
        <row r="173">
          <cell r="B173">
            <v>0.39828766500000068</v>
          </cell>
          <cell r="C173">
            <v>0.2687970999999989</v>
          </cell>
          <cell r="D173">
            <v>0.41006896315789243</v>
          </cell>
          <cell r="E173">
            <v>0.42761595789473827</v>
          </cell>
          <cell r="F173">
            <v>0.48220722631578972</v>
          </cell>
          <cell r="G173">
            <v>0.45794999999999997</v>
          </cell>
          <cell r="H173">
            <v>0.44813125000000015</v>
          </cell>
          <cell r="I173">
            <v>0.33184615384615418</v>
          </cell>
          <cell r="J173">
            <v>0.59073636363636362</v>
          </cell>
          <cell r="K173">
            <v>0.47094615384615357</v>
          </cell>
          <cell r="L173">
            <v>0.53356700000000001</v>
          </cell>
          <cell r="M173">
            <v>0.52360300000000004</v>
          </cell>
          <cell r="N173">
            <v>0.52611699999999995</v>
          </cell>
          <cell r="O173">
            <v>0.46191559999999982</v>
          </cell>
          <cell r="P173">
            <v>0.43304599999999999</v>
          </cell>
          <cell r="Q173">
            <v>0.48950950000000015</v>
          </cell>
        </row>
        <row r="174">
          <cell r="B174">
            <v>0.40014441000000089</v>
          </cell>
          <cell r="C174">
            <v>0.26911235882352824</v>
          </cell>
          <cell r="D174">
            <v>0.4085279526315766</v>
          </cell>
          <cell r="E174">
            <v>0.42871009999999998</v>
          </cell>
          <cell r="F174">
            <v>0.48278562368421074</v>
          </cell>
          <cell r="G174">
            <v>0.45823749999999996</v>
          </cell>
          <cell r="H174">
            <v>0.45105000000000017</v>
          </cell>
          <cell r="I174">
            <v>0.33317692307692343</v>
          </cell>
          <cell r="J174">
            <v>0.59135454545454547</v>
          </cell>
          <cell r="K174">
            <v>0.47178461538461514</v>
          </cell>
          <cell r="L174">
            <v>0.53946974999999997</v>
          </cell>
          <cell r="M174">
            <v>0.53366200000000008</v>
          </cell>
          <cell r="N174">
            <v>0.53241099999999997</v>
          </cell>
          <cell r="O174">
            <v>0.4675384999999998</v>
          </cell>
          <cell r="P174">
            <v>0.42252899999999999</v>
          </cell>
          <cell r="Q174">
            <v>0.49060388000000016</v>
          </cell>
        </row>
        <row r="175">
          <cell r="B175">
            <v>0.40200115500000089</v>
          </cell>
          <cell r="C175">
            <v>0.26942761764705758</v>
          </cell>
          <cell r="D175">
            <v>0.40698694210526076</v>
          </cell>
          <cell r="E175">
            <v>0.42543513684210521</v>
          </cell>
          <cell r="F175">
            <v>0.48336402105263176</v>
          </cell>
          <cell r="G175">
            <v>0.45852499999999996</v>
          </cell>
          <cell r="H175">
            <v>0.4539687500000002</v>
          </cell>
          <cell r="I175">
            <v>0.33450769230769267</v>
          </cell>
          <cell r="J175">
            <v>0.59197272727272732</v>
          </cell>
          <cell r="K175">
            <v>0.4726230769230767</v>
          </cell>
          <cell r="L175">
            <v>0.54537249999999993</v>
          </cell>
          <cell r="M175">
            <v>0.54372100000000001</v>
          </cell>
          <cell r="N175">
            <v>0.54540599999999995</v>
          </cell>
          <cell r="O175">
            <v>0.47316139999999979</v>
          </cell>
          <cell r="P175">
            <v>0.42604733333333333</v>
          </cell>
          <cell r="Q175">
            <v>0.49169826000000016</v>
          </cell>
        </row>
        <row r="176">
          <cell r="B176">
            <v>0.40385789999999999</v>
          </cell>
          <cell r="C176">
            <v>0.26974287647058692</v>
          </cell>
          <cell r="D176">
            <v>0.40544593157894493</v>
          </cell>
          <cell r="E176">
            <v>0.42216017368421066</v>
          </cell>
          <cell r="F176">
            <v>0.48394241842105301</v>
          </cell>
          <cell r="G176">
            <v>0.45881249999999996</v>
          </cell>
          <cell r="H176">
            <v>0.45688750000000022</v>
          </cell>
          <cell r="I176">
            <v>0.33583846153846192</v>
          </cell>
          <cell r="J176">
            <v>0.59259090909090917</v>
          </cell>
          <cell r="K176">
            <v>0.47346153846153827</v>
          </cell>
          <cell r="L176">
            <v>0.55127524999999988</v>
          </cell>
          <cell r="M176">
            <v>0.53334899999999996</v>
          </cell>
          <cell r="N176">
            <v>0.54540599999999995</v>
          </cell>
          <cell r="O176">
            <v>0.47878429999999977</v>
          </cell>
          <cell r="P176">
            <v>0.42956566666666668</v>
          </cell>
          <cell r="Q176">
            <v>0.49279264000000017</v>
          </cell>
        </row>
        <row r="177">
          <cell r="B177">
            <v>0.40225219655172428</v>
          </cell>
          <cell r="C177">
            <v>0.27005813529411626</v>
          </cell>
          <cell r="D177">
            <v>0.4039049210526291</v>
          </cell>
          <cell r="E177">
            <v>0.41888521052631589</v>
          </cell>
          <cell r="F177">
            <v>0.48452081578947404</v>
          </cell>
          <cell r="G177">
            <v>0.45909999999999995</v>
          </cell>
          <cell r="H177">
            <v>0.45980625000000025</v>
          </cell>
          <cell r="I177">
            <v>0.33716923076923117</v>
          </cell>
          <cell r="J177">
            <v>0.59320909090909102</v>
          </cell>
          <cell r="K177">
            <v>0.4743</v>
          </cell>
          <cell r="L177">
            <v>0.55717799999999984</v>
          </cell>
          <cell r="M177">
            <v>0.52297699999999991</v>
          </cell>
          <cell r="N177">
            <v>0.61739299999999997</v>
          </cell>
          <cell r="O177">
            <v>0.48440719999999976</v>
          </cell>
          <cell r="P177">
            <v>0.43308400000000002</v>
          </cell>
          <cell r="Q177">
            <v>0.49388702000000018</v>
          </cell>
        </row>
        <row r="178">
          <cell r="B178">
            <v>0.40064649310344835</v>
          </cell>
          <cell r="C178">
            <v>0.2703733941176456</v>
          </cell>
          <cell r="D178">
            <v>0.40236391052631326</v>
          </cell>
          <cell r="E178">
            <v>0.41561024736842112</v>
          </cell>
          <cell r="F178">
            <v>0.48509921315789506</v>
          </cell>
          <cell r="G178">
            <v>0.45938749999999995</v>
          </cell>
          <cell r="H178">
            <v>0.46272500000000027</v>
          </cell>
          <cell r="I178">
            <v>0.33850000000000002</v>
          </cell>
          <cell r="J178">
            <v>0.59382727272727287</v>
          </cell>
          <cell r="K178">
            <v>0.47552857142857125</v>
          </cell>
          <cell r="L178">
            <v>0.5630807499999998</v>
          </cell>
          <cell r="M178">
            <v>0.51260499999999998</v>
          </cell>
          <cell r="N178">
            <v>0.51609899999999997</v>
          </cell>
          <cell r="O178">
            <v>0.49003009999999975</v>
          </cell>
          <cell r="P178">
            <v>0.43660233333333337</v>
          </cell>
          <cell r="Q178">
            <v>0.49498140000000018</v>
          </cell>
        </row>
        <row r="179">
          <cell r="B179">
            <v>0.39904078965517265</v>
          </cell>
          <cell r="C179">
            <v>0.27068865294117495</v>
          </cell>
          <cell r="D179">
            <v>0.40082289999999987</v>
          </cell>
          <cell r="E179">
            <v>0.41233528421052634</v>
          </cell>
          <cell r="F179">
            <v>0.48567761052631608</v>
          </cell>
          <cell r="G179">
            <v>0.45967499999999994</v>
          </cell>
          <cell r="H179">
            <v>0.4656437500000003</v>
          </cell>
          <cell r="I179">
            <v>0.33804000000000001</v>
          </cell>
          <cell r="J179">
            <v>0.59444545454545472</v>
          </cell>
          <cell r="K179">
            <v>0.47675714285714266</v>
          </cell>
          <cell r="L179">
            <v>0.56898349999999975</v>
          </cell>
          <cell r="M179">
            <v>0.52996866666666664</v>
          </cell>
          <cell r="N179">
            <v>0.60842600000000002</v>
          </cell>
          <cell r="O179">
            <v>0.49565300000000001</v>
          </cell>
          <cell r="P179">
            <v>0.44012066666666672</v>
          </cell>
          <cell r="Q179">
            <v>0.49607578000000019</v>
          </cell>
        </row>
        <row r="180">
          <cell r="B180">
            <v>0.39743508620689671</v>
          </cell>
          <cell r="C180">
            <v>0.27100391176470429</v>
          </cell>
          <cell r="D180">
            <v>0.40112509444444444</v>
          </cell>
          <cell r="E180">
            <v>0.40906032105263179</v>
          </cell>
          <cell r="F180">
            <v>0.48625600789473711</v>
          </cell>
          <cell r="G180">
            <v>0.45996249999999994</v>
          </cell>
          <cell r="H180">
            <v>0.46856250000000033</v>
          </cell>
          <cell r="I180">
            <v>0.33757999999999999</v>
          </cell>
          <cell r="J180">
            <v>0.59506363636363657</v>
          </cell>
          <cell r="K180">
            <v>0.47798571428571407</v>
          </cell>
          <cell r="L180">
            <v>0.57488624999999971</v>
          </cell>
          <cell r="M180">
            <v>0.54733233333333331</v>
          </cell>
          <cell r="N180">
            <v>0.52991699999999997</v>
          </cell>
          <cell r="O180">
            <v>0.48489199999999999</v>
          </cell>
          <cell r="P180">
            <v>0.44363900000000001</v>
          </cell>
          <cell r="Q180">
            <v>0.49717016000000019</v>
          </cell>
        </row>
        <row r="181">
          <cell r="B181">
            <v>0.39582938275862101</v>
          </cell>
          <cell r="C181">
            <v>0.27131917058823363</v>
          </cell>
          <cell r="D181">
            <v>0.40142728888888879</v>
          </cell>
          <cell r="E181">
            <v>0.40578535789473702</v>
          </cell>
          <cell r="F181">
            <v>0.48683440526315835</v>
          </cell>
          <cell r="G181">
            <v>0.46024999999999994</v>
          </cell>
          <cell r="H181">
            <v>0.47148125000000035</v>
          </cell>
          <cell r="I181">
            <v>0.33711999999999998</v>
          </cell>
          <cell r="J181">
            <v>0.59568181818181842</v>
          </cell>
          <cell r="K181">
            <v>0.47921428571428548</v>
          </cell>
          <cell r="L181">
            <v>0.58078899999999967</v>
          </cell>
          <cell r="M181">
            <v>0.56469599999999998</v>
          </cell>
          <cell r="N181">
            <v>0.56764099999999995</v>
          </cell>
          <cell r="O181">
            <v>0.49339024999999997</v>
          </cell>
          <cell r="P181">
            <v>0.43876333333333334</v>
          </cell>
          <cell r="Q181">
            <v>0.4982645400000002</v>
          </cell>
        </row>
        <row r="182">
          <cell r="B182">
            <v>0.3942236793103453</v>
          </cell>
          <cell r="C182">
            <v>0.27163442941176297</v>
          </cell>
          <cell r="D182">
            <v>0.40172948333333336</v>
          </cell>
          <cell r="E182">
            <v>0.40251039473684225</v>
          </cell>
          <cell r="F182">
            <v>0.48741280263157938</v>
          </cell>
          <cell r="G182">
            <v>0.46053749999999993</v>
          </cell>
          <cell r="H182">
            <v>0.47440000000000004</v>
          </cell>
          <cell r="I182">
            <v>0.33665999999999996</v>
          </cell>
          <cell r="J182">
            <v>0.59629999999999994</v>
          </cell>
          <cell r="K182">
            <v>0.48044285714285689</v>
          </cell>
          <cell r="L182">
            <v>0.58669174999999962</v>
          </cell>
          <cell r="M182">
            <v>0.55485466666666661</v>
          </cell>
          <cell r="N182">
            <v>0.553956</v>
          </cell>
          <cell r="O182">
            <v>0.50188849999999996</v>
          </cell>
          <cell r="P182">
            <v>0.43388766666666667</v>
          </cell>
          <cell r="Q182">
            <v>0.49935892000000021</v>
          </cell>
        </row>
        <row r="183">
          <cell r="B183">
            <v>0.39261797586206937</v>
          </cell>
          <cell r="C183">
            <v>0.27194968823529231</v>
          </cell>
          <cell r="D183">
            <v>0.40203167777777771</v>
          </cell>
          <cell r="E183">
            <v>0.39923543157894748</v>
          </cell>
          <cell r="F183">
            <v>0.48799119999999996</v>
          </cell>
          <cell r="G183">
            <v>0.46082499999999993</v>
          </cell>
          <cell r="H183">
            <v>0.47994705882352945</v>
          </cell>
          <cell r="I183">
            <v>0.33619999999999994</v>
          </cell>
          <cell r="J183">
            <v>0.59405999999999992</v>
          </cell>
          <cell r="K183">
            <v>0.48167142857142831</v>
          </cell>
          <cell r="L183">
            <v>0.59259449999999958</v>
          </cell>
          <cell r="M183">
            <v>0.54501333333333324</v>
          </cell>
          <cell r="N183">
            <v>0.54794900000000002</v>
          </cell>
          <cell r="O183">
            <v>0.51038675</v>
          </cell>
          <cell r="P183">
            <v>0.429012</v>
          </cell>
          <cell r="Q183">
            <v>0.50045330000000021</v>
          </cell>
        </row>
        <row r="184">
          <cell r="B184">
            <v>0.39101227241379366</v>
          </cell>
          <cell r="C184">
            <v>0.27226494705882165</v>
          </cell>
          <cell r="D184">
            <v>0.40233387222222228</v>
          </cell>
          <cell r="E184">
            <v>0.39596046842105292</v>
          </cell>
          <cell r="F184">
            <v>0.48447777586206886</v>
          </cell>
          <cell r="G184">
            <v>0.46111249999999993</v>
          </cell>
          <cell r="H184">
            <v>0.48549411764705885</v>
          </cell>
          <cell r="I184">
            <v>0.33573999999999993</v>
          </cell>
          <cell r="J184">
            <v>0.5918199999999999</v>
          </cell>
          <cell r="K184">
            <v>0.48289999999999994</v>
          </cell>
          <cell r="L184">
            <v>0.59849724999999954</v>
          </cell>
          <cell r="M184">
            <v>0.53517199999999987</v>
          </cell>
          <cell r="N184">
            <v>0.54194200000000003</v>
          </cell>
          <cell r="O184">
            <v>0.51888500000000004</v>
          </cell>
          <cell r="P184">
            <v>0.41738720000000001</v>
          </cell>
          <cell r="Q184">
            <v>0.50154768000000016</v>
          </cell>
        </row>
        <row r="185">
          <cell r="B185">
            <v>0.38940656896551795</v>
          </cell>
          <cell r="C185">
            <v>0.27258020588235099</v>
          </cell>
          <cell r="D185">
            <v>0.40263606666666663</v>
          </cell>
          <cell r="E185">
            <v>0.39268550526315815</v>
          </cell>
          <cell r="F185">
            <v>0.48096435172413798</v>
          </cell>
          <cell r="G185">
            <v>0.46139999999999992</v>
          </cell>
          <cell r="H185">
            <v>0.49104117647058826</v>
          </cell>
          <cell r="I185">
            <v>0.33527999999999991</v>
          </cell>
          <cell r="J185">
            <v>0.58957999999999988</v>
          </cell>
          <cell r="K185">
            <v>0.48326399999999969</v>
          </cell>
          <cell r="L185">
            <v>0.60440000000000005</v>
          </cell>
          <cell r="M185">
            <v>0.5253306666666665</v>
          </cell>
          <cell r="N185">
            <v>0.52014500000000008</v>
          </cell>
          <cell r="O185">
            <v>0.52738325000000008</v>
          </cell>
          <cell r="P185">
            <v>0.40576240000000002</v>
          </cell>
          <cell r="Q185">
            <v>0.50264206000000011</v>
          </cell>
        </row>
        <row r="186">
          <cell r="B186">
            <v>0.38780086551724202</v>
          </cell>
          <cell r="C186">
            <v>0.27289546470588033</v>
          </cell>
          <cell r="D186">
            <v>0.4029382611111112</v>
          </cell>
          <cell r="E186">
            <v>0.38941054210526338</v>
          </cell>
          <cell r="F186">
            <v>0.47745092758620689</v>
          </cell>
          <cell r="G186">
            <v>0.46168749999999992</v>
          </cell>
          <cell r="H186">
            <v>0.49658823529411766</v>
          </cell>
          <cell r="I186">
            <v>0.3348199999999999</v>
          </cell>
          <cell r="J186">
            <v>0.58733999999999986</v>
          </cell>
          <cell r="K186">
            <v>0.48362799999999967</v>
          </cell>
          <cell r="L186">
            <v>0.60423085714285718</v>
          </cell>
          <cell r="M186">
            <v>0.51548933333333313</v>
          </cell>
          <cell r="N186">
            <v>0.49834800000000001</v>
          </cell>
          <cell r="O186">
            <v>0.53588150000000012</v>
          </cell>
          <cell r="P186">
            <v>0.39413760000000003</v>
          </cell>
          <cell r="Q186">
            <v>0.50373644000000006</v>
          </cell>
        </row>
        <row r="187">
          <cell r="B187">
            <v>0.38619516206896631</v>
          </cell>
          <cell r="C187">
            <v>0.27321072352940967</v>
          </cell>
          <cell r="D187">
            <v>0.40324045555555554</v>
          </cell>
          <cell r="E187">
            <v>0.38613557894736861</v>
          </cell>
          <cell r="F187">
            <v>0.47393750344827601</v>
          </cell>
          <cell r="G187">
            <v>0.46197499999999991</v>
          </cell>
          <cell r="H187">
            <v>0.50213529411764712</v>
          </cell>
          <cell r="I187">
            <v>0.33435999999999988</v>
          </cell>
          <cell r="J187">
            <v>0.58509999999999984</v>
          </cell>
          <cell r="K187">
            <v>0.48399199999999964</v>
          </cell>
          <cell r="L187">
            <v>0.60406171428571431</v>
          </cell>
          <cell r="M187">
            <v>0.50564799999999999</v>
          </cell>
          <cell r="N187">
            <v>0.50883800000000001</v>
          </cell>
          <cell r="O187">
            <v>0.54437975000000016</v>
          </cell>
          <cell r="P187">
            <v>0.38251280000000004</v>
          </cell>
          <cell r="Q187">
            <v>0.50483082000000001</v>
          </cell>
        </row>
        <row r="188">
          <cell r="B188">
            <v>0.38458945862069038</v>
          </cell>
          <cell r="C188">
            <v>0.27352598235293901</v>
          </cell>
          <cell r="D188">
            <v>0.40354265000000011</v>
          </cell>
          <cell r="E188">
            <v>0.38286061578947406</v>
          </cell>
          <cell r="F188">
            <v>0.47042407931034491</v>
          </cell>
          <cell r="G188">
            <v>0.46226249999999991</v>
          </cell>
          <cell r="H188">
            <v>0.50768235294117658</v>
          </cell>
          <cell r="I188">
            <v>0.33389999999999986</v>
          </cell>
          <cell r="J188">
            <v>0.58285999999999982</v>
          </cell>
          <cell r="K188">
            <v>0.48435599999999962</v>
          </cell>
          <cell r="L188">
            <v>0.60389257142857145</v>
          </cell>
          <cell r="M188">
            <v>0.50895400000000002</v>
          </cell>
          <cell r="N188">
            <v>0.44882100000000003</v>
          </cell>
          <cell r="O188">
            <v>0.5528780000000002</v>
          </cell>
          <cell r="P188">
            <v>0.370888</v>
          </cell>
          <cell r="Q188">
            <v>0.50592519999999996</v>
          </cell>
        </row>
        <row r="189">
          <cell r="B189">
            <v>0.38298375517241467</v>
          </cell>
          <cell r="C189">
            <v>0.27384124117646835</v>
          </cell>
          <cell r="D189">
            <v>0.40384484444444446</v>
          </cell>
          <cell r="E189">
            <v>0.37958565263157928</v>
          </cell>
          <cell r="F189">
            <v>0.46691065517241404</v>
          </cell>
          <cell r="G189">
            <v>0.46254999999999991</v>
          </cell>
          <cell r="H189">
            <v>0.51322941176470604</v>
          </cell>
          <cell r="I189">
            <v>0.33343999999999985</v>
          </cell>
          <cell r="J189">
            <v>0.5806199999999998</v>
          </cell>
          <cell r="K189">
            <v>0.4847199999999996</v>
          </cell>
          <cell r="L189">
            <v>0.60372342857142858</v>
          </cell>
          <cell r="M189">
            <v>0.51226000000000005</v>
          </cell>
          <cell r="N189">
            <v>0.44882100000000003</v>
          </cell>
          <cell r="O189">
            <v>0.56137625000000024</v>
          </cell>
          <cell r="P189">
            <v>0.38655400000000001</v>
          </cell>
          <cell r="Q189">
            <v>0.50701957999999991</v>
          </cell>
        </row>
        <row r="190">
          <cell r="B190">
            <v>0.38137805172413897</v>
          </cell>
          <cell r="C190">
            <v>0.27415650000000014</v>
          </cell>
          <cell r="D190">
            <v>0.40414703888888903</v>
          </cell>
          <cell r="E190">
            <v>0.37631068947368451</v>
          </cell>
          <cell r="F190">
            <v>0.46339723103448294</v>
          </cell>
          <cell r="G190">
            <v>0.4628374999999999</v>
          </cell>
          <cell r="H190">
            <v>0.51877647058823551</v>
          </cell>
          <cell r="I190">
            <v>0.33297999999999983</v>
          </cell>
          <cell r="J190">
            <v>0.57837999999999978</v>
          </cell>
          <cell r="K190">
            <v>0.48508399999999957</v>
          </cell>
          <cell r="L190">
            <v>0.60355428571428571</v>
          </cell>
          <cell r="M190">
            <v>0.51556600000000008</v>
          </cell>
          <cell r="N190">
            <v>0.47499666666666668</v>
          </cell>
          <cell r="O190">
            <v>0.56987450000000028</v>
          </cell>
          <cell r="P190">
            <v>0.38850127272727275</v>
          </cell>
          <cell r="Q190">
            <v>0.50811395999999986</v>
          </cell>
        </row>
        <row r="191">
          <cell r="B191">
            <v>0.37977234827586304</v>
          </cell>
          <cell r="C191">
            <v>0.27101929166666672</v>
          </cell>
          <cell r="D191">
            <v>0.4044492333333336</v>
          </cell>
          <cell r="E191">
            <v>0.37303572631578974</v>
          </cell>
          <cell r="F191">
            <v>0.45988380689655206</v>
          </cell>
          <cell r="G191">
            <v>0.4631249999999999</v>
          </cell>
          <cell r="H191">
            <v>0.52432352941176497</v>
          </cell>
          <cell r="I191">
            <v>0.33251999999999982</v>
          </cell>
          <cell r="J191">
            <v>0.57613999999999976</v>
          </cell>
          <cell r="K191">
            <v>0.48544799999999955</v>
          </cell>
          <cell r="L191">
            <v>0.60338514285714284</v>
          </cell>
          <cell r="M191">
            <v>0.51887200000000011</v>
          </cell>
          <cell r="N191">
            <v>0.50117233333333333</v>
          </cell>
          <cell r="O191">
            <v>0.57837275000000032</v>
          </cell>
          <cell r="P191">
            <v>0.39044854545454549</v>
          </cell>
          <cell r="Q191">
            <v>0.50920833999999982</v>
          </cell>
        </row>
        <row r="192">
          <cell r="B192">
            <v>0.37816664482758733</v>
          </cell>
          <cell r="C192">
            <v>0.26788208333333352</v>
          </cell>
          <cell r="D192">
            <v>0.40475142777777795</v>
          </cell>
          <cell r="E192">
            <v>0.36976076315789519</v>
          </cell>
          <cell r="F192">
            <v>0.45637038275862096</v>
          </cell>
          <cell r="G192">
            <v>0.46341249999999989</v>
          </cell>
          <cell r="H192">
            <v>0.52987058823529443</v>
          </cell>
          <cell r="I192">
            <v>0.3320599999999998</v>
          </cell>
          <cell r="J192">
            <v>0.57389999999999997</v>
          </cell>
          <cell r="K192">
            <v>0.48581199999999952</v>
          </cell>
          <cell r="L192">
            <v>0.60321599999999997</v>
          </cell>
          <cell r="M192">
            <v>0.52217800000000014</v>
          </cell>
          <cell r="N192">
            <v>0.52734800000000004</v>
          </cell>
          <cell r="O192">
            <v>0.58687100000000003</v>
          </cell>
          <cell r="P192">
            <v>0.39239581818181823</v>
          </cell>
          <cell r="Q192">
            <v>0.51030271999999977</v>
          </cell>
        </row>
        <row r="193">
          <cell r="B193">
            <v>0.37656094137931162</v>
          </cell>
          <cell r="C193">
            <v>0.2647448750000001</v>
          </cell>
          <cell r="D193">
            <v>0.40505362222222252</v>
          </cell>
          <cell r="E193">
            <v>0.36648579999999997</v>
          </cell>
          <cell r="F193">
            <v>0.45285695862068986</v>
          </cell>
          <cell r="G193">
            <v>0.46369999999999989</v>
          </cell>
          <cell r="H193">
            <v>0.53541764705882389</v>
          </cell>
          <cell r="I193">
            <v>0.33159999999999978</v>
          </cell>
          <cell r="J193">
            <v>0.57678999999999991</v>
          </cell>
          <cell r="K193">
            <v>0.4861759999999995</v>
          </cell>
          <cell r="L193">
            <v>0.57736799999999999</v>
          </cell>
          <cell r="M193">
            <v>0.52548400000000017</v>
          </cell>
          <cell r="N193">
            <v>0.53922000000000003</v>
          </cell>
          <cell r="O193">
            <v>0.46126699999999998</v>
          </cell>
          <cell r="P193">
            <v>0.39434309090909098</v>
          </cell>
          <cell r="Q193">
            <v>0.51139709999999972</v>
          </cell>
        </row>
        <row r="194">
          <cell r="B194">
            <v>0.37495523793103569</v>
          </cell>
          <cell r="C194">
            <v>0.26160766666666668</v>
          </cell>
          <cell r="D194">
            <v>0.40535581666666687</v>
          </cell>
          <cell r="E194">
            <v>0.36465597999999999</v>
          </cell>
          <cell r="F194">
            <v>0.44934353448275899</v>
          </cell>
          <cell r="G194">
            <v>0.46398749999999989</v>
          </cell>
          <cell r="H194">
            <v>0.54096470588235335</v>
          </cell>
          <cell r="I194">
            <v>0.33113999999999977</v>
          </cell>
          <cell r="J194">
            <v>0.57967999999999997</v>
          </cell>
          <cell r="K194">
            <v>0.48653999999999947</v>
          </cell>
          <cell r="L194">
            <v>0.55152000000000001</v>
          </cell>
          <cell r="M194">
            <v>0.5287900000000002</v>
          </cell>
          <cell r="N194">
            <v>0.49725900000000001</v>
          </cell>
          <cell r="O194">
            <v>0.45807414285714282</v>
          </cell>
          <cell r="P194">
            <v>0.39629036363636372</v>
          </cell>
          <cell r="Q194">
            <v>0.51249147999999967</v>
          </cell>
        </row>
        <row r="195">
          <cell r="B195">
            <v>0.37334953448275998</v>
          </cell>
          <cell r="C195">
            <v>0.25847045833333349</v>
          </cell>
          <cell r="D195">
            <v>0.40565801111111144</v>
          </cell>
          <cell r="E195">
            <v>0.36282616000000001</v>
          </cell>
          <cell r="F195">
            <v>0.44583011034482789</v>
          </cell>
          <cell r="G195">
            <v>0.46427499999999988</v>
          </cell>
          <cell r="H195">
            <v>0.54651176470588281</v>
          </cell>
          <cell r="I195">
            <v>0.33067999999999975</v>
          </cell>
          <cell r="J195">
            <v>0.58257000000000003</v>
          </cell>
          <cell r="K195">
            <v>0.48690399999999945</v>
          </cell>
          <cell r="L195">
            <v>0.54928470000000007</v>
          </cell>
          <cell r="M195">
            <v>0.53209600000000024</v>
          </cell>
          <cell r="N195">
            <v>0.59931000000000001</v>
          </cell>
          <cell r="O195">
            <v>0.45488128571428565</v>
          </cell>
          <cell r="P195">
            <v>0.39823763636363646</v>
          </cell>
          <cell r="Q195">
            <v>0.51358585999999962</v>
          </cell>
        </row>
        <row r="196">
          <cell r="B196">
            <v>0.37174383103448427</v>
          </cell>
          <cell r="C196">
            <v>0.25533325000000007</v>
          </cell>
          <cell r="D196">
            <v>0.40596020555555579</v>
          </cell>
          <cell r="E196">
            <v>0.36099634000000025</v>
          </cell>
          <cell r="F196">
            <v>0.44231668620689701</v>
          </cell>
          <cell r="G196">
            <v>0.46456249999999988</v>
          </cell>
          <cell r="H196">
            <v>0.55205882352941227</v>
          </cell>
          <cell r="I196">
            <v>0.33021999999999974</v>
          </cell>
          <cell r="J196">
            <v>0.58546000000000009</v>
          </cell>
          <cell r="K196">
            <v>0.48726799999999942</v>
          </cell>
          <cell r="L196">
            <v>0.54704940000000013</v>
          </cell>
          <cell r="M196">
            <v>0.53540200000000027</v>
          </cell>
          <cell r="N196">
            <v>0.52725500000000003</v>
          </cell>
          <cell r="O196">
            <v>0.45168842857142849</v>
          </cell>
          <cell r="P196">
            <v>0.4001849090909092</v>
          </cell>
          <cell r="Q196">
            <v>0.51468023999999957</v>
          </cell>
        </row>
        <row r="197">
          <cell r="B197">
            <v>0.37013812758620834</v>
          </cell>
          <cell r="C197">
            <v>0.25219604166666687</v>
          </cell>
          <cell r="D197">
            <v>0.40626240000000036</v>
          </cell>
          <cell r="E197">
            <v>0.35916652000000027</v>
          </cell>
          <cell r="F197">
            <v>0.43880326206896592</v>
          </cell>
          <cell r="G197">
            <v>0.46484999999999987</v>
          </cell>
          <cell r="H197">
            <v>0.55760588235294173</v>
          </cell>
          <cell r="I197">
            <v>0.32975999999999972</v>
          </cell>
          <cell r="J197">
            <v>0.58835000000000015</v>
          </cell>
          <cell r="K197">
            <v>0.4876319999999994</v>
          </cell>
          <cell r="L197">
            <v>0.54481410000000019</v>
          </cell>
          <cell r="M197">
            <v>0.5387080000000003</v>
          </cell>
          <cell r="N197">
            <v>0.482182</v>
          </cell>
          <cell r="O197">
            <v>0.44849557142857133</v>
          </cell>
          <cell r="P197">
            <v>0.40213218181818194</v>
          </cell>
          <cell r="Q197">
            <v>0.51577461999999952</v>
          </cell>
        </row>
        <row r="198">
          <cell r="B198">
            <v>0.36853242413793263</v>
          </cell>
          <cell r="C198">
            <v>0.24905883333333345</v>
          </cell>
          <cell r="D198">
            <v>0.4065645944444447</v>
          </cell>
          <cell r="E198">
            <v>0.35733670000000028</v>
          </cell>
          <cell r="F198">
            <v>0.43528983793103504</v>
          </cell>
          <cell r="G198">
            <v>0.46513749999999987</v>
          </cell>
          <cell r="H198">
            <v>0.56315294117647119</v>
          </cell>
          <cell r="I198">
            <v>0.3292999999999997</v>
          </cell>
          <cell r="J198">
            <v>0.59124000000000021</v>
          </cell>
          <cell r="K198">
            <v>0.48799599999999937</v>
          </cell>
          <cell r="L198">
            <v>0.54257880000000025</v>
          </cell>
          <cell r="M198">
            <v>0.542014</v>
          </cell>
          <cell r="N198">
            <v>0.54475899999999999</v>
          </cell>
          <cell r="O198">
            <v>0.44530271428571416</v>
          </cell>
          <cell r="P198">
            <v>0.40407945454545469</v>
          </cell>
          <cell r="Q198">
            <v>0.51686900000000002</v>
          </cell>
        </row>
        <row r="199">
          <cell r="B199">
            <v>0.3669267206896567</v>
          </cell>
          <cell r="C199">
            <v>0.24592162500000025</v>
          </cell>
          <cell r="D199">
            <v>0.40686678888888927</v>
          </cell>
          <cell r="E199">
            <v>0.3555068800000003</v>
          </cell>
          <cell r="F199">
            <v>0.43177641379310394</v>
          </cell>
          <cell r="G199">
            <v>0.46542499999999987</v>
          </cell>
          <cell r="H199">
            <v>0.56869999999999998</v>
          </cell>
          <cell r="I199">
            <v>0.32883999999999969</v>
          </cell>
          <cell r="J199">
            <v>0.59413000000000027</v>
          </cell>
          <cell r="K199">
            <v>0.48835999999999935</v>
          </cell>
          <cell r="L199">
            <v>0.54034350000000031</v>
          </cell>
          <cell r="M199">
            <v>0.53791642857142852</v>
          </cell>
          <cell r="N199">
            <v>0.51877099999999998</v>
          </cell>
          <cell r="O199">
            <v>0.442109857142857</v>
          </cell>
          <cell r="P199">
            <v>0.40602672727272743</v>
          </cell>
          <cell r="Q199">
            <v>0.50981985714285716</v>
          </cell>
        </row>
        <row r="200">
          <cell r="B200">
            <v>0.365321017241381</v>
          </cell>
          <cell r="C200">
            <v>0.24278441666666684</v>
          </cell>
          <cell r="D200">
            <v>0.40716898333333362</v>
          </cell>
          <cell r="E200">
            <v>0.35367706000000054</v>
          </cell>
          <cell r="F200">
            <v>0.42826298965517307</v>
          </cell>
          <cell r="G200">
            <v>0.46571249999999986</v>
          </cell>
          <cell r="H200">
            <v>0.56094999999999995</v>
          </cell>
          <cell r="I200">
            <v>0.32837999999999967</v>
          </cell>
          <cell r="J200">
            <v>0.59702000000000033</v>
          </cell>
          <cell r="K200">
            <v>0.48872399999999933</v>
          </cell>
          <cell r="L200">
            <v>0.53810820000000037</v>
          </cell>
          <cell r="M200">
            <v>0.53381885714285704</v>
          </cell>
          <cell r="N200">
            <v>0.53593000000000002</v>
          </cell>
          <cell r="O200">
            <v>0.438917</v>
          </cell>
          <cell r="P200">
            <v>0.407974</v>
          </cell>
          <cell r="Q200">
            <v>0.50277071428571429</v>
          </cell>
        </row>
        <row r="201">
          <cell r="B201">
            <v>0.36371531379310529</v>
          </cell>
          <cell r="C201">
            <v>0.23964720833333364</v>
          </cell>
          <cell r="D201">
            <v>0.40747117777777819</v>
          </cell>
          <cell r="E201">
            <v>0.35184724000000056</v>
          </cell>
          <cell r="F201">
            <v>0.42474956551724197</v>
          </cell>
          <cell r="G201">
            <v>0.46599999999999986</v>
          </cell>
          <cell r="H201">
            <v>0.55319999999999991</v>
          </cell>
          <cell r="I201">
            <v>0.32791999999999966</v>
          </cell>
          <cell r="J201">
            <v>0.59991000000000039</v>
          </cell>
          <cell r="K201">
            <v>0.4890879999999993</v>
          </cell>
          <cell r="L201">
            <v>0.53587290000000043</v>
          </cell>
          <cell r="M201">
            <v>0.52972128571428556</v>
          </cell>
          <cell r="N201">
            <v>0.47511799999999998</v>
          </cell>
          <cell r="O201">
            <v>0.44924799999999998</v>
          </cell>
          <cell r="P201">
            <v>0.3950285</v>
          </cell>
          <cell r="Q201">
            <v>0.49572157142857143</v>
          </cell>
        </row>
        <row r="202">
          <cell r="B202">
            <v>0.36210961034482936</v>
          </cell>
          <cell r="C202">
            <v>0.23651</v>
          </cell>
          <cell r="D202">
            <v>0.40777337222222254</v>
          </cell>
          <cell r="E202">
            <v>0.35001742000000058</v>
          </cell>
          <cell r="F202">
            <v>0.42123614137931109</v>
          </cell>
          <cell r="G202">
            <v>0.46628749999999985</v>
          </cell>
          <cell r="H202">
            <v>0.54544999999999988</v>
          </cell>
          <cell r="I202">
            <v>0.32745999999999964</v>
          </cell>
          <cell r="J202">
            <v>0.6028</v>
          </cell>
          <cell r="K202">
            <v>0.48945199999999928</v>
          </cell>
          <cell r="L202">
            <v>0.53363760000000049</v>
          </cell>
          <cell r="M202">
            <v>0.52562371428571408</v>
          </cell>
          <cell r="N202">
            <v>0.51669399999999999</v>
          </cell>
          <cell r="O202">
            <v>0.45957900000000002</v>
          </cell>
          <cell r="P202">
            <v>0.38208300000000001</v>
          </cell>
          <cell r="Q202">
            <v>0.48867242857142856</v>
          </cell>
        </row>
        <row r="203">
          <cell r="B203">
            <v>0.36050390689655365</v>
          </cell>
          <cell r="C203">
            <v>0.23602433409090917</v>
          </cell>
          <cell r="D203">
            <v>0.40807556666666711</v>
          </cell>
          <cell r="E203">
            <v>0.3481876000000006</v>
          </cell>
          <cell r="F203">
            <v>0.41772271724137999</v>
          </cell>
          <cell r="G203">
            <v>0.46657499999999985</v>
          </cell>
          <cell r="H203">
            <v>0.53769999999999984</v>
          </cell>
          <cell r="I203">
            <v>0.32699999999999962</v>
          </cell>
          <cell r="J203">
            <v>0.60153636363636365</v>
          </cell>
          <cell r="K203">
            <v>0.48981599999999925</v>
          </cell>
          <cell r="L203">
            <v>0.53140230000000055</v>
          </cell>
          <cell r="M203">
            <v>0.52152614285714261</v>
          </cell>
          <cell r="N203">
            <v>0.51304099999999997</v>
          </cell>
          <cell r="O203">
            <v>0.45606433333333335</v>
          </cell>
          <cell r="P203">
            <v>0.36913750000000001</v>
          </cell>
          <cell r="Q203">
            <v>0.4816232857142857</v>
          </cell>
        </row>
        <row r="204">
          <cell r="B204">
            <v>0.35889820344827794</v>
          </cell>
          <cell r="C204">
            <v>0.23553866818181834</v>
          </cell>
          <cell r="D204">
            <v>0.40837776111111146</v>
          </cell>
          <cell r="E204">
            <v>0.34635778000000084</v>
          </cell>
          <cell r="F204">
            <v>0.41420929310344889</v>
          </cell>
          <cell r="G204">
            <v>0.46686249999999985</v>
          </cell>
          <cell r="H204">
            <v>0.52994999999999981</v>
          </cell>
          <cell r="I204">
            <v>0.32653999999999961</v>
          </cell>
          <cell r="J204">
            <v>0.60027272727272729</v>
          </cell>
          <cell r="K204">
            <v>0.49017999999999923</v>
          </cell>
          <cell r="L204">
            <v>0.52916700000000005</v>
          </cell>
          <cell r="M204">
            <v>0.51742857142857113</v>
          </cell>
          <cell r="N204">
            <v>0.50938799999999995</v>
          </cell>
          <cell r="O204">
            <v>0.45254966666666668</v>
          </cell>
          <cell r="P204">
            <v>0.35619200000000001</v>
          </cell>
          <cell r="Q204">
            <v>0.47457414285714283</v>
          </cell>
        </row>
        <row r="205">
          <cell r="B205">
            <v>0.35729250000000001</v>
          </cell>
          <cell r="C205">
            <v>0.23505300227272752</v>
          </cell>
          <cell r="D205">
            <v>0.40867995555555603</v>
          </cell>
          <cell r="E205">
            <v>0.34452796000000085</v>
          </cell>
          <cell r="F205">
            <v>0.41069586896551802</v>
          </cell>
          <cell r="G205">
            <v>0.46714999999999984</v>
          </cell>
          <cell r="H205">
            <v>0.5222</v>
          </cell>
          <cell r="I205">
            <v>0.32607999999999959</v>
          </cell>
          <cell r="J205">
            <v>0.59900909090909094</v>
          </cell>
          <cell r="K205">
            <v>0.4905439999999992</v>
          </cell>
          <cell r="L205">
            <v>0.52681609090909098</v>
          </cell>
          <cell r="M205">
            <v>0.51333099999999998</v>
          </cell>
          <cell r="N205">
            <v>0.51602199999999998</v>
          </cell>
          <cell r="O205">
            <v>0.44903500000000002</v>
          </cell>
          <cell r="P205">
            <v>0.34324650000000001</v>
          </cell>
          <cell r="Q205">
            <v>0.46752500000000002</v>
          </cell>
        </row>
        <row r="206">
          <cell r="B206">
            <v>0.35747819130434788</v>
          </cell>
          <cell r="C206">
            <v>0.23456733636363669</v>
          </cell>
          <cell r="D206">
            <v>0.4089821500000006</v>
          </cell>
          <cell r="E206">
            <v>0.34269814000000087</v>
          </cell>
          <cell r="F206">
            <v>0.40718244482758692</v>
          </cell>
          <cell r="G206">
            <v>0.46743749999999984</v>
          </cell>
          <cell r="H206">
            <v>0.51869285714285718</v>
          </cell>
          <cell r="I206">
            <v>0.32561999999999958</v>
          </cell>
          <cell r="J206">
            <v>0.59774545454545458</v>
          </cell>
          <cell r="K206">
            <v>0.49090799999999918</v>
          </cell>
          <cell r="L206">
            <v>0.52446518181818191</v>
          </cell>
          <cell r="M206">
            <v>0.51792387499999992</v>
          </cell>
          <cell r="N206">
            <v>0.51056250000000003</v>
          </cell>
          <cell r="O206">
            <v>0.44655</v>
          </cell>
          <cell r="P206">
            <v>0.33030100000000001</v>
          </cell>
          <cell r="Q206">
            <v>0.55477900000000002</v>
          </cell>
        </row>
        <row r="207">
          <cell r="B207">
            <v>0.35766388260869553</v>
          </cell>
          <cell r="C207">
            <v>0.23408167045454586</v>
          </cell>
          <cell r="D207">
            <v>0.40928434444444495</v>
          </cell>
          <cell r="E207">
            <v>0.34086832000000089</v>
          </cell>
          <cell r="F207">
            <v>0.40366902068965604</v>
          </cell>
          <cell r="G207">
            <v>0.46772499999999984</v>
          </cell>
          <cell r="H207">
            <v>0.51518571428571436</v>
          </cell>
          <cell r="I207">
            <v>0.32515999999999956</v>
          </cell>
          <cell r="J207">
            <v>0.59648181818181822</v>
          </cell>
          <cell r="K207">
            <v>0.49127199999999915</v>
          </cell>
          <cell r="L207">
            <v>0.52211427272727284</v>
          </cell>
          <cell r="M207">
            <v>0.52251674999999986</v>
          </cell>
          <cell r="N207">
            <v>0.50510300000000008</v>
          </cell>
          <cell r="O207">
            <v>0.44406499999999999</v>
          </cell>
          <cell r="P207">
            <v>0.31735550000000001</v>
          </cell>
          <cell r="Q207">
            <v>0.53671449999999998</v>
          </cell>
        </row>
        <row r="208">
          <cell r="B208">
            <v>0.3578495739130434</v>
          </cell>
          <cell r="C208">
            <v>0.23359600454545504</v>
          </cell>
          <cell r="D208">
            <v>0.40958653888888952</v>
          </cell>
          <cell r="E208">
            <v>0.33903850000000002</v>
          </cell>
          <cell r="F208">
            <v>0.40015559655172495</v>
          </cell>
          <cell r="G208">
            <v>0.46801249999999983</v>
          </cell>
          <cell r="H208">
            <v>0.51167857142857154</v>
          </cell>
          <cell r="I208">
            <v>0.32469999999999954</v>
          </cell>
          <cell r="J208">
            <v>0.59521818181818187</v>
          </cell>
          <cell r="K208">
            <v>0.49163599999999913</v>
          </cell>
          <cell r="L208">
            <v>0.51976336363636377</v>
          </cell>
          <cell r="M208">
            <v>0.5271096249999998</v>
          </cell>
          <cell r="N208">
            <v>0.49964350000000007</v>
          </cell>
          <cell r="O208">
            <v>0.44157999999999997</v>
          </cell>
          <cell r="P208">
            <v>0.30441000000000001</v>
          </cell>
          <cell r="Q208">
            <v>0.51865000000000006</v>
          </cell>
        </row>
        <row r="209">
          <cell r="B209">
            <v>0.35803526521739104</v>
          </cell>
          <cell r="C209">
            <v>0.23311033863636421</v>
          </cell>
          <cell r="D209">
            <v>0.40988873333333387</v>
          </cell>
          <cell r="E209">
            <v>0.33770789069767448</v>
          </cell>
          <cell r="F209">
            <v>0.39664217241379407</v>
          </cell>
          <cell r="G209">
            <v>0.46829999999999983</v>
          </cell>
          <cell r="H209">
            <v>0.50817142857142872</v>
          </cell>
          <cell r="I209">
            <v>0.32423999999999953</v>
          </cell>
          <cell r="J209">
            <v>0.59395454545454551</v>
          </cell>
          <cell r="K209">
            <v>0.49199999999999994</v>
          </cell>
          <cell r="L209">
            <v>0.5174124545454547</v>
          </cell>
          <cell r="M209">
            <v>0.53170249999999974</v>
          </cell>
          <cell r="N209">
            <v>0.49418400000000007</v>
          </cell>
          <cell r="O209">
            <v>0.43909499999999996</v>
          </cell>
          <cell r="P209">
            <v>0.30160885714285718</v>
          </cell>
          <cell r="Q209">
            <v>0.50351800000000002</v>
          </cell>
        </row>
        <row r="210">
          <cell r="B210">
            <v>0.35822095652173891</v>
          </cell>
          <cell r="C210">
            <v>0.23262467272727338</v>
          </cell>
          <cell r="D210">
            <v>0.41019092777777844</v>
          </cell>
          <cell r="E210">
            <v>0.33637728139534873</v>
          </cell>
          <cell r="F210">
            <v>0.39312874827586297</v>
          </cell>
          <cell r="G210">
            <v>0.46858749999999982</v>
          </cell>
          <cell r="H210">
            <v>0.5046642857142859</v>
          </cell>
          <cell r="I210">
            <v>0.32377999999999951</v>
          </cell>
          <cell r="J210">
            <v>0.59269090909090916</v>
          </cell>
          <cell r="K210">
            <v>0.49013333333333242</v>
          </cell>
          <cell r="L210">
            <v>0.51506154545454563</v>
          </cell>
          <cell r="M210">
            <v>0.53629537499999969</v>
          </cell>
          <cell r="N210">
            <v>0.48872450000000006</v>
          </cell>
          <cell r="O210">
            <v>0.43660999999999994</v>
          </cell>
          <cell r="P210">
            <v>0.29880771428571434</v>
          </cell>
          <cell r="Q210">
            <v>0.46962100000000001</v>
          </cell>
        </row>
        <row r="211">
          <cell r="B211">
            <v>0.35840664782608656</v>
          </cell>
          <cell r="C211">
            <v>0.23213900681818278</v>
          </cell>
          <cell r="D211">
            <v>0.41049312222222278</v>
          </cell>
          <cell r="E211">
            <v>0.33504667209302297</v>
          </cell>
          <cell r="F211">
            <v>0.3896153241379321</v>
          </cell>
          <cell r="G211">
            <v>0.46887499999999982</v>
          </cell>
          <cell r="H211">
            <v>0.50115714285714308</v>
          </cell>
          <cell r="I211">
            <v>0.3233199999999995</v>
          </cell>
          <cell r="J211">
            <v>0.5914272727272728</v>
          </cell>
          <cell r="K211">
            <v>0.48826666666666574</v>
          </cell>
          <cell r="L211">
            <v>0.51271063636363656</v>
          </cell>
          <cell r="M211">
            <v>0.54088824999999963</v>
          </cell>
          <cell r="N211">
            <v>0.483265</v>
          </cell>
          <cell r="O211">
            <v>0.43412499999999993</v>
          </cell>
          <cell r="P211">
            <v>0.29600657142857151</v>
          </cell>
          <cell r="Q211">
            <v>0.52422500000000005</v>
          </cell>
        </row>
        <row r="212">
          <cell r="B212">
            <v>0.3585923391304342</v>
          </cell>
          <cell r="C212">
            <v>0.23165334090909195</v>
          </cell>
          <cell r="D212">
            <v>0.41079531666666735</v>
          </cell>
          <cell r="E212">
            <v>0.33371606279069743</v>
          </cell>
          <cell r="F212">
            <v>0.38610189999999989</v>
          </cell>
          <cell r="G212">
            <v>0.46916249999999982</v>
          </cell>
          <cell r="H212">
            <v>0.4976500000000002</v>
          </cell>
          <cell r="I212">
            <v>0.32285999999999948</v>
          </cell>
          <cell r="J212">
            <v>0.59016363636363645</v>
          </cell>
          <cell r="K212">
            <v>0.48639999999999906</v>
          </cell>
          <cell r="L212">
            <v>0.51035972727272749</v>
          </cell>
          <cell r="M212">
            <v>0.54548112499999957</v>
          </cell>
          <cell r="N212">
            <v>0.42871900000000002</v>
          </cell>
          <cell r="O212">
            <v>0.43163999999999991</v>
          </cell>
          <cell r="P212">
            <v>0.29320542857142867</v>
          </cell>
          <cell r="Q212">
            <v>0.49053400000000003</v>
          </cell>
        </row>
        <row r="213">
          <cell r="B213">
            <v>0.35877803043478207</v>
          </cell>
          <cell r="C213">
            <v>0.23116767500000113</v>
          </cell>
          <cell r="D213">
            <v>0.4110975111111117</v>
          </cell>
          <cell r="E213">
            <v>0.33238545348837167</v>
          </cell>
          <cell r="F213">
            <v>0.37611522499999994</v>
          </cell>
          <cell r="G213">
            <v>0.46944999999999981</v>
          </cell>
          <cell r="H213">
            <v>0.49414285714285733</v>
          </cell>
          <cell r="I213">
            <v>0.32239999999999946</v>
          </cell>
          <cell r="J213">
            <v>0.58889999999999998</v>
          </cell>
          <cell r="K213">
            <v>0.48453333333333237</v>
          </cell>
          <cell r="L213">
            <v>0.50800881818181842</v>
          </cell>
          <cell r="M213">
            <v>0.55007399999999995</v>
          </cell>
          <cell r="N213">
            <v>0.55301199999999995</v>
          </cell>
          <cell r="O213">
            <v>0.4291549999999999</v>
          </cell>
          <cell r="P213">
            <v>0.29040428571428584</v>
          </cell>
          <cell r="Q213">
            <v>0.456843</v>
          </cell>
        </row>
        <row r="214">
          <cell r="B214">
            <v>0.35896372173912972</v>
          </cell>
          <cell r="C214">
            <v>0.2306820090909103</v>
          </cell>
          <cell r="D214">
            <v>0.41139970555555627</v>
          </cell>
          <cell r="E214">
            <v>0.33105484418604592</v>
          </cell>
          <cell r="F214">
            <v>0.36612855</v>
          </cell>
          <cell r="G214">
            <v>0.46973749999999981</v>
          </cell>
          <cell r="H214">
            <v>0.49063571428571445</v>
          </cell>
          <cell r="I214">
            <v>0.32193999999999945</v>
          </cell>
          <cell r="J214">
            <v>0.58309999999999995</v>
          </cell>
          <cell r="K214">
            <v>0.48266666666666569</v>
          </cell>
          <cell r="L214">
            <v>0.50565790909090935</v>
          </cell>
          <cell r="M214">
            <v>0.52108650000000001</v>
          </cell>
          <cell r="N214">
            <v>0.53333200000000003</v>
          </cell>
          <cell r="O214">
            <v>0.42666999999999988</v>
          </cell>
          <cell r="P214">
            <v>0.287603142857143</v>
          </cell>
          <cell r="Q214">
            <v>0.42315199999999997</v>
          </cell>
        </row>
        <row r="215">
          <cell r="B215">
            <v>0.35914941304347758</v>
          </cell>
          <cell r="C215">
            <v>0.23019634318181947</v>
          </cell>
          <cell r="D215">
            <v>0.41170190000000062</v>
          </cell>
          <cell r="E215">
            <v>0.32972423488372038</v>
          </cell>
          <cell r="F215">
            <v>0.35614187499999983</v>
          </cell>
          <cell r="G215">
            <v>0.4700249999999998</v>
          </cell>
          <cell r="H215">
            <v>0.48712857142857158</v>
          </cell>
          <cell r="I215">
            <v>0.32147999999999943</v>
          </cell>
          <cell r="J215">
            <v>0.57729999999999992</v>
          </cell>
          <cell r="K215">
            <v>0.48079999999999995</v>
          </cell>
          <cell r="L215">
            <v>0.50330699999999995</v>
          </cell>
          <cell r="M215">
            <v>0.49209900000000001</v>
          </cell>
          <cell r="N215">
            <v>0.49523400000000001</v>
          </cell>
          <cell r="O215">
            <v>0.42418499999999987</v>
          </cell>
          <cell r="P215">
            <v>0.284802</v>
          </cell>
          <cell r="Q215">
            <v>0.44274000000000002</v>
          </cell>
        </row>
        <row r="216">
          <cell r="B216">
            <v>0.35933510434782523</v>
          </cell>
          <cell r="C216">
            <v>0.22971067727272865</v>
          </cell>
          <cell r="D216">
            <v>0.41200409444444519</v>
          </cell>
          <cell r="E216">
            <v>0.32839362558139462</v>
          </cell>
          <cell r="F216">
            <v>0.34615519999999989</v>
          </cell>
          <cell r="G216">
            <v>0.4703124999999998</v>
          </cell>
          <cell r="H216">
            <v>0.4836214285714287</v>
          </cell>
          <cell r="I216">
            <v>0.32101999999999942</v>
          </cell>
          <cell r="J216">
            <v>0.5714999999999999</v>
          </cell>
          <cell r="K216">
            <v>0.47587222222222125</v>
          </cell>
          <cell r="L216">
            <v>0.48382499999999995</v>
          </cell>
          <cell r="M216">
            <v>0.48668472727272727</v>
          </cell>
          <cell r="N216">
            <v>0.55130500000000005</v>
          </cell>
          <cell r="O216">
            <v>0.42169999999999985</v>
          </cell>
          <cell r="P216">
            <v>0.28393978571428569</v>
          </cell>
          <cell r="Q216">
            <v>0.46232800000000002</v>
          </cell>
        </row>
        <row r="217">
          <cell r="B217">
            <v>0.3595207956521731</v>
          </cell>
          <cell r="C217">
            <v>0.22922501136363782</v>
          </cell>
          <cell r="D217">
            <v>0.41230628888888954</v>
          </cell>
          <cell r="E217">
            <v>0.32706301627906886</v>
          </cell>
          <cell r="F217">
            <v>0.34506966399999994</v>
          </cell>
          <cell r="G217">
            <v>0.47060000000000002</v>
          </cell>
          <cell r="H217">
            <v>0.48011428571428583</v>
          </cell>
          <cell r="I217">
            <v>0.3205599999999994</v>
          </cell>
          <cell r="J217">
            <v>0.56569999999999987</v>
          </cell>
          <cell r="K217">
            <v>0.4709444444444435</v>
          </cell>
          <cell r="L217">
            <v>0.46434299999999995</v>
          </cell>
          <cell r="M217">
            <v>0.48127045454545453</v>
          </cell>
          <cell r="N217">
            <v>0.45438499999999998</v>
          </cell>
          <cell r="O217">
            <v>0.41921499999999984</v>
          </cell>
          <cell r="P217">
            <v>0.28307757142857137</v>
          </cell>
          <cell r="Q217">
            <v>0.415543</v>
          </cell>
        </row>
        <row r="218">
          <cell r="B218">
            <v>0.35970648695652074</v>
          </cell>
          <cell r="C218">
            <v>0.22873934545454699</v>
          </cell>
          <cell r="D218">
            <v>0.41260848333333411</v>
          </cell>
          <cell r="E218">
            <v>0.32573240697674333</v>
          </cell>
          <cell r="F218">
            <v>0.34398412799999978</v>
          </cell>
          <cell r="G218">
            <v>0.46865714285714288</v>
          </cell>
          <cell r="H218">
            <v>0.47660714285714295</v>
          </cell>
          <cell r="I218">
            <v>0.32009999999999939</v>
          </cell>
          <cell r="J218">
            <v>0.55989999999999984</v>
          </cell>
          <cell r="K218">
            <v>0.46601666666666575</v>
          </cell>
          <cell r="L218">
            <v>0.44486099999999995</v>
          </cell>
          <cell r="M218">
            <v>0.47585618181818179</v>
          </cell>
          <cell r="N218">
            <v>0.46063399999999999</v>
          </cell>
          <cell r="O218">
            <v>0.41672999999999982</v>
          </cell>
          <cell r="P218">
            <v>0.28221535714285706</v>
          </cell>
          <cell r="Q218">
            <v>0.32954800000000001</v>
          </cell>
        </row>
        <row r="219">
          <cell r="B219">
            <v>0.35989217826086861</v>
          </cell>
          <cell r="C219">
            <v>0.22825367954545617</v>
          </cell>
          <cell r="D219">
            <v>0.41291067777777868</v>
          </cell>
          <cell r="E219">
            <v>0.32440179767441757</v>
          </cell>
          <cell r="F219">
            <v>0.34289859199999984</v>
          </cell>
          <cell r="G219">
            <v>0.46671428571428575</v>
          </cell>
          <cell r="H219">
            <v>0.47310000000000002</v>
          </cell>
          <cell r="I219">
            <v>0.31963999999999937</v>
          </cell>
          <cell r="J219">
            <v>0.55409999999999981</v>
          </cell>
          <cell r="K219">
            <v>0.46108888888888799</v>
          </cell>
          <cell r="L219">
            <v>0.42537899999999995</v>
          </cell>
          <cell r="M219">
            <v>0.47044190909090905</v>
          </cell>
          <cell r="N219">
            <v>0.46688299999999999</v>
          </cell>
          <cell r="O219">
            <v>0.41424499999999981</v>
          </cell>
          <cell r="P219">
            <v>0.28135314285714275</v>
          </cell>
          <cell r="Q219">
            <v>0.29777300000000001</v>
          </cell>
        </row>
        <row r="220">
          <cell r="B220">
            <v>0.36007786956521626</v>
          </cell>
          <cell r="C220">
            <v>0.22776801363636534</v>
          </cell>
          <cell r="D220">
            <v>0.41321287222222303</v>
          </cell>
          <cell r="E220">
            <v>0.32307118837209181</v>
          </cell>
          <cell r="F220">
            <v>0.34181305599999967</v>
          </cell>
          <cell r="G220">
            <v>0.46477142857142861</v>
          </cell>
          <cell r="H220">
            <v>0.47219500000000003</v>
          </cell>
          <cell r="I220">
            <v>0.31917999999999935</v>
          </cell>
          <cell r="J220">
            <v>0.54829999999999979</v>
          </cell>
          <cell r="K220">
            <v>0.45616111111111024</v>
          </cell>
          <cell r="L220">
            <v>0.40589699999999995</v>
          </cell>
          <cell r="M220">
            <v>0.46502763636363631</v>
          </cell>
          <cell r="N220">
            <v>0.46688299999999999</v>
          </cell>
          <cell r="O220">
            <v>0.41175999999999979</v>
          </cell>
          <cell r="P220">
            <v>0.28049092857142843</v>
          </cell>
          <cell r="Q220">
            <v>0.28395300000000001</v>
          </cell>
        </row>
        <row r="221">
          <cell r="B221">
            <v>0.36026356086956413</v>
          </cell>
          <cell r="C221">
            <v>0.22728234772727451</v>
          </cell>
          <cell r="D221">
            <v>0.4135150666666676</v>
          </cell>
          <cell r="E221">
            <v>0.32174057906976627</v>
          </cell>
          <cell r="F221">
            <v>0.34072751999999973</v>
          </cell>
          <cell r="G221">
            <v>0.46282857142857148</v>
          </cell>
          <cell r="H221">
            <v>0.47129000000000004</v>
          </cell>
          <cell r="I221">
            <v>0.31871999999999934</v>
          </cell>
          <cell r="J221">
            <v>0.54249999999999976</v>
          </cell>
          <cell r="K221">
            <v>0.45123333333333249</v>
          </cell>
          <cell r="L221">
            <v>0.38641500000000001</v>
          </cell>
          <cell r="M221">
            <v>0.45961336363636357</v>
          </cell>
          <cell r="N221">
            <v>0.498533</v>
          </cell>
          <cell r="O221">
            <v>0.40927499999999978</v>
          </cell>
          <cell r="P221">
            <v>0.27962871428571412</v>
          </cell>
          <cell r="Q221">
            <v>0.25664300000000001</v>
          </cell>
        </row>
        <row r="222">
          <cell r="B222">
            <v>0.36044925217391177</v>
          </cell>
          <cell r="C222">
            <v>0.22679668181818369</v>
          </cell>
          <cell r="D222">
            <v>0.41381726111111194</v>
          </cell>
          <cell r="E222">
            <v>0.32040996976744052</v>
          </cell>
          <cell r="F222">
            <v>0.33964198399999956</v>
          </cell>
          <cell r="G222">
            <v>0.46088571428571434</v>
          </cell>
          <cell r="H222">
            <v>0.47038500000000005</v>
          </cell>
          <cell r="I222">
            <v>0.31825999999999932</v>
          </cell>
          <cell r="J222">
            <v>0.53669999999999995</v>
          </cell>
          <cell r="K222">
            <v>0.44630555555555473</v>
          </cell>
          <cell r="L222">
            <v>0.40830900000000003</v>
          </cell>
          <cell r="M222">
            <v>0.45419909090909083</v>
          </cell>
          <cell r="N222">
            <v>0.50267550000000005</v>
          </cell>
          <cell r="O222">
            <v>0.40678999999999976</v>
          </cell>
          <cell r="P222">
            <v>0.27876649999999981</v>
          </cell>
          <cell r="Q222">
            <v>0.30370900000000001</v>
          </cell>
        </row>
        <row r="223">
          <cell r="B223">
            <v>0.36063494347825964</v>
          </cell>
          <cell r="C223">
            <v>0.22631101590909286</v>
          </cell>
          <cell r="D223">
            <v>0.41411945555555651</v>
          </cell>
          <cell r="E223">
            <v>0.31907936046511476</v>
          </cell>
          <cell r="F223">
            <v>0.33855644799999962</v>
          </cell>
          <cell r="G223">
            <v>0.45894285714285721</v>
          </cell>
          <cell r="H223">
            <v>0.46948000000000006</v>
          </cell>
          <cell r="I223">
            <v>0.31779999999999931</v>
          </cell>
          <cell r="J223">
            <v>0.52798999999999996</v>
          </cell>
          <cell r="K223">
            <v>0.44137777777777698</v>
          </cell>
          <cell r="L223">
            <v>0.43020300000000006</v>
          </cell>
          <cell r="M223">
            <v>0.44878481818181809</v>
          </cell>
          <cell r="N223">
            <v>0.50681799999999999</v>
          </cell>
          <cell r="O223">
            <v>0.40430499999999975</v>
          </cell>
          <cell r="P223">
            <v>0.27790428571428549</v>
          </cell>
          <cell r="Q223">
            <v>0.43131599999999998</v>
          </cell>
        </row>
        <row r="224">
          <cell r="B224">
            <v>0.36082063478260729</v>
          </cell>
          <cell r="C224">
            <v>0.22582535000000203</v>
          </cell>
          <cell r="D224">
            <v>0.41442165000000086</v>
          </cell>
          <cell r="E224">
            <v>0.31774875116278922</v>
          </cell>
          <cell r="F224">
            <v>0.33747091199999946</v>
          </cell>
          <cell r="G224">
            <v>0.45700000000000002</v>
          </cell>
          <cell r="H224">
            <v>0.46857500000000007</v>
          </cell>
          <cell r="I224">
            <v>0.31733999999999929</v>
          </cell>
          <cell r="J224">
            <v>0.51927999999999996</v>
          </cell>
          <cell r="K224">
            <v>0.43644999999999923</v>
          </cell>
          <cell r="L224">
            <v>0.45209700000000003</v>
          </cell>
          <cell r="M224">
            <v>0.44337054545454535</v>
          </cell>
          <cell r="N224">
            <v>0.425678</v>
          </cell>
          <cell r="O224">
            <v>0.40181999999999973</v>
          </cell>
          <cell r="P224">
            <v>0.27704207142857118</v>
          </cell>
          <cell r="Q224">
            <v>0.45812000000000003</v>
          </cell>
        </row>
        <row r="225">
          <cell r="B225">
            <v>0.36100632608695515</v>
          </cell>
          <cell r="C225">
            <v>0.22533968409091121</v>
          </cell>
          <cell r="D225">
            <v>0.41472384444444543</v>
          </cell>
          <cell r="E225">
            <v>0.31641814186046346</v>
          </cell>
          <cell r="F225">
            <v>0.33638537599999951</v>
          </cell>
          <cell r="G225">
            <v>0.45500625</v>
          </cell>
          <cell r="H225">
            <v>0.46767000000000009</v>
          </cell>
          <cell r="I225">
            <v>0.31687999999999927</v>
          </cell>
          <cell r="J225">
            <v>0.51056999999999997</v>
          </cell>
          <cell r="K225">
            <v>0.43152222222222147</v>
          </cell>
          <cell r="L225">
            <v>0.45017415000000005</v>
          </cell>
          <cell r="M225">
            <v>0.43795627272727261</v>
          </cell>
          <cell r="N225">
            <v>0.43616199999999999</v>
          </cell>
          <cell r="O225">
            <v>0.39933499999999972</v>
          </cell>
          <cell r="P225">
            <v>0.27617985714285687</v>
          </cell>
          <cell r="Q225">
            <v>0.430757</v>
          </cell>
        </row>
        <row r="226">
          <cell r="B226">
            <v>0.3611920173913028</v>
          </cell>
          <cell r="C226">
            <v>0.2248540181818206</v>
          </cell>
          <cell r="D226">
            <v>0.41502603888888978</v>
          </cell>
          <cell r="E226">
            <v>0.31508753255813771</v>
          </cell>
          <cell r="F226">
            <v>0.33529983999999935</v>
          </cell>
          <cell r="G226">
            <v>0.45301249999999998</v>
          </cell>
          <cell r="H226">
            <v>0.4667650000000001</v>
          </cell>
          <cell r="I226">
            <v>0.31641999999999926</v>
          </cell>
          <cell r="J226">
            <v>0.50185999999999997</v>
          </cell>
          <cell r="K226">
            <v>0.42659444444444372</v>
          </cell>
          <cell r="L226">
            <v>0.44825130000000007</v>
          </cell>
          <cell r="M226">
            <v>0.43254199999999998</v>
          </cell>
          <cell r="N226">
            <v>0.47279100000000002</v>
          </cell>
          <cell r="O226">
            <v>0.3968499999999997</v>
          </cell>
          <cell r="P226">
            <v>0.27531764285714255</v>
          </cell>
          <cell r="Q226">
            <v>0.45294599999999996</v>
          </cell>
        </row>
        <row r="227">
          <cell r="B227">
            <v>0.36137770869565067</v>
          </cell>
          <cell r="C227">
            <v>0.22436835227272978</v>
          </cell>
          <cell r="D227">
            <v>0.41532823333333435</v>
          </cell>
          <cell r="E227">
            <v>0.31375692325581217</v>
          </cell>
          <cell r="F227">
            <v>0.33421430399999941</v>
          </cell>
          <cell r="G227">
            <v>0.45101874999999997</v>
          </cell>
          <cell r="H227">
            <v>0.46586000000000011</v>
          </cell>
          <cell r="I227">
            <v>0.31595999999999924</v>
          </cell>
          <cell r="J227">
            <v>0.49315000000000003</v>
          </cell>
          <cell r="K227">
            <v>0.42166666666666597</v>
          </cell>
          <cell r="L227">
            <v>0.4463284500000001</v>
          </cell>
          <cell r="M227">
            <v>0.52011499999999999</v>
          </cell>
          <cell r="N227">
            <v>0.40565499999999999</v>
          </cell>
          <cell r="O227">
            <v>0.39436499999999969</v>
          </cell>
          <cell r="P227">
            <v>0.27445542857142824</v>
          </cell>
          <cell r="Q227">
            <v>0.47513499999999997</v>
          </cell>
        </row>
        <row r="228">
          <cell r="B228">
            <v>0.36156340000000009</v>
          </cell>
          <cell r="C228">
            <v>0.22388268636363895</v>
          </cell>
          <cell r="D228">
            <v>0.4156304277777787</v>
          </cell>
          <cell r="E228">
            <v>0.31242631395348641</v>
          </cell>
          <cell r="F228">
            <v>0.33312876799999946</v>
          </cell>
          <cell r="G228">
            <v>0.44902499999999995</v>
          </cell>
          <cell r="H228">
            <v>0.46495500000000012</v>
          </cell>
          <cell r="I228">
            <v>0.3155</v>
          </cell>
          <cell r="J228">
            <v>0.48444000000000004</v>
          </cell>
          <cell r="K228">
            <v>0.41673888888888821</v>
          </cell>
          <cell r="L228">
            <v>0.44440560000000012</v>
          </cell>
          <cell r="M228">
            <v>0.49164600000000003</v>
          </cell>
          <cell r="N228">
            <v>0.40167333333333333</v>
          </cell>
          <cell r="O228">
            <v>0.39187999999999967</v>
          </cell>
          <cell r="P228">
            <v>0.27359321428571393</v>
          </cell>
          <cell r="Q228">
            <v>0.47217549999999997</v>
          </cell>
        </row>
        <row r="229">
          <cell r="B229">
            <v>0.36227652941176469</v>
          </cell>
          <cell r="C229">
            <v>0.22339702045454812</v>
          </cell>
          <cell r="D229">
            <v>0.41593262222222327</v>
          </cell>
          <cell r="E229">
            <v>0.31109570465116065</v>
          </cell>
          <cell r="F229">
            <v>0.3320432319999993</v>
          </cell>
          <cell r="G229">
            <v>0.44703124999999994</v>
          </cell>
          <cell r="H229">
            <v>0.46405000000000013</v>
          </cell>
          <cell r="I229">
            <v>0.31319999999999998</v>
          </cell>
          <cell r="J229">
            <v>0.47573000000000004</v>
          </cell>
          <cell r="K229">
            <v>0.41181111111111046</v>
          </cell>
          <cell r="L229">
            <v>0.44248275000000015</v>
          </cell>
          <cell r="M229">
            <v>0.46317700000000001</v>
          </cell>
          <cell r="N229">
            <v>0.39769166666666667</v>
          </cell>
          <cell r="O229">
            <v>0.38939499999999966</v>
          </cell>
          <cell r="P229">
            <v>0.272731</v>
          </cell>
          <cell r="Q229">
            <v>0.46921600000000002</v>
          </cell>
        </row>
        <row r="230">
          <cell r="B230">
            <v>0.36298965882352929</v>
          </cell>
          <cell r="C230">
            <v>0.2229113545454573</v>
          </cell>
          <cell r="D230">
            <v>0.41623481666666762</v>
          </cell>
          <cell r="E230">
            <v>0.30976509534883512</v>
          </cell>
          <cell r="F230">
            <v>0.33095769599999936</v>
          </cell>
          <cell r="G230">
            <v>0.44503749999999992</v>
          </cell>
          <cell r="H230">
            <v>0.46314500000000014</v>
          </cell>
          <cell r="I230">
            <v>0.31089999999999995</v>
          </cell>
          <cell r="J230">
            <v>0.46702000000000005</v>
          </cell>
          <cell r="K230">
            <v>0.40688333333333271</v>
          </cell>
          <cell r="L230">
            <v>0.44055990000000017</v>
          </cell>
          <cell r="M230">
            <v>0.45780211111111113</v>
          </cell>
          <cell r="N230">
            <v>0.39371</v>
          </cell>
          <cell r="O230">
            <v>0.38690999999999998</v>
          </cell>
          <cell r="P230">
            <v>0.28511766666666666</v>
          </cell>
          <cell r="Q230">
            <v>0.44818550000000001</v>
          </cell>
        </row>
        <row r="231">
          <cell r="B231">
            <v>0.36370278823529389</v>
          </cell>
          <cell r="C231">
            <v>0.22242568863636647</v>
          </cell>
          <cell r="D231">
            <v>0.41653701111111219</v>
          </cell>
          <cell r="E231">
            <v>0.30843448604650936</v>
          </cell>
          <cell r="F231">
            <v>0.32987215999999919</v>
          </cell>
          <cell r="G231">
            <v>0.4430437499999999</v>
          </cell>
          <cell r="H231">
            <v>0.46224000000000015</v>
          </cell>
          <cell r="I231">
            <v>0.30859999999999993</v>
          </cell>
          <cell r="J231">
            <v>0.45831000000000005</v>
          </cell>
          <cell r="K231">
            <v>0.40195555555555496</v>
          </cell>
          <cell r="L231">
            <v>0.43863705000000019</v>
          </cell>
          <cell r="M231">
            <v>0.45242722222222226</v>
          </cell>
          <cell r="N231">
            <v>0.38972833333333334</v>
          </cell>
          <cell r="O231">
            <v>0.38690999999999998</v>
          </cell>
          <cell r="P231">
            <v>0.29750433333333332</v>
          </cell>
          <cell r="Q231">
            <v>0.42715500000000001</v>
          </cell>
        </row>
        <row r="232">
          <cell r="B232">
            <v>0.3644159176470585</v>
          </cell>
          <cell r="C232">
            <v>0.22194002272727564</v>
          </cell>
          <cell r="D232">
            <v>0.41683920555555654</v>
          </cell>
          <cell r="E232">
            <v>0.3071038767441836</v>
          </cell>
          <cell r="F232">
            <v>0.32878662399999925</v>
          </cell>
          <cell r="G232">
            <v>0.44104999999999989</v>
          </cell>
          <cell r="H232">
            <v>0.46133500000000016</v>
          </cell>
          <cell r="I232">
            <v>0.30629999999999991</v>
          </cell>
          <cell r="J232">
            <v>0.4496</v>
          </cell>
          <cell r="K232">
            <v>0.3970277777777772</v>
          </cell>
          <cell r="L232">
            <v>0.43671420000000022</v>
          </cell>
          <cell r="M232">
            <v>0.44705233333333338</v>
          </cell>
          <cell r="N232">
            <v>0.38574666666666668</v>
          </cell>
          <cell r="O232">
            <v>0.38690999999999998</v>
          </cell>
          <cell r="P232">
            <v>0.30989100000000003</v>
          </cell>
          <cell r="Q232">
            <v>0.39025300000000002</v>
          </cell>
        </row>
        <row r="233">
          <cell r="B233">
            <v>0.3651290470588231</v>
          </cell>
          <cell r="C233">
            <v>0.22145435681818482</v>
          </cell>
          <cell r="D233">
            <v>0.41714140000000111</v>
          </cell>
          <cell r="E233">
            <v>0.30577326744185807</v>
          </cell>
          <cell r="F233">
            <v>0.32770108799999909</v>
          </cell>
          <cell r="G233">
            <v>0.43905624999999987</v>
          </cell>
          <cell r="H233">
            <v>0.46043000000000017</v>
          </cell>
          <cell r="I233">
            <v>0.30399999999999988</v>
          </cell>
          <cell r="J233">
            <v>0.44893636363636363</v>
          </cell>
          <cell r="K233">
            <v>0.3921</v>
          </cell>
          <cell r="L233">
            <v>0.43479135000000024</v>
          </cell>
          <cell r="M233">
            <v>0.44167744444444451</v>
          </cell>
          <cell r="N233">
            <v>0.38176500000000002</v>
          </cell>
          <cell r="O233">
            <v>0.38770125</v>
          </cell>
          <cell r="P233">
            <v>0.3051875</v>
          </cell>
          <cell r="Q233">
            <v>0.35335100000000003</v>
          </cell>
        </row>
        <row r="234">
          <cell r="B234">
            <v>0.3658421764705877</v>
          </cell>
          <cell r="C234">
            <v>0.22096869090909399</v>
          </cell>
          <cell r="D234">
            <v>0.41744359444444568</v>
          </cell>
          <cell r="E234">
            <v>0.30444265813953231</v>
          </cell>
          <cell r="F234">
            <v>0.32661555199999914</v>
          </cell>
          <cell r="G234">
            <v>0.43706249999999985</v>
          </cell>
          <cell r="H234">
            <v>0.45952500000000018</v>
          </cell>
          <cell r="I234">
            <v>0.30169999999999986</v>
          </cell>
          <cell r="J234">
            <v>0.44827272727272727</v>
          </cell>
          <cell r="K234">
            <v>0.37904999999999944</v>
          </cell>
          <cell r="L234">
            <v>0.43286850000000027</v>
          </cell>
          <cell r="M234">
            <v>0.43630255555555564</v>
          </cell>
          <cell r="N234">
            <v>0.37778333333333336</v>
          </cell>
          <cell r="O234">
            <v>0.38849250000000002</v>
          </cell>
          <cell r="P234">
            <v>0.30048399999999997</v>
          </cell>
          <cell r="Q234">
            <v>0.38922600000000002</v>
          </cell>
        </row>
        <row r="235">
          <cell r="B235">
            <v>0.3665553058823523</v>
          </cell>
          <cell r="C235">
            <v>0.22048302500000316</v>
          </cell>
          <cell r="D235">
            <v>0.41774578888889002</v>
          </cell>
          <cell r="E235">
            <v>0.30311204883720655</v>
          </cell>
          <cell r="F235">
            <v>0.32553001599999898</v>
          </cell>
          <cell r="G235">
            <v>0.43506874999999984</v>
          </cell>
          <cell r="H235">
            <v>0.45862000000000019</v>
          </cell>
          <cell r="I235">
            <v>0.29939999999999983</v>
          </cell>
          <cell r="J235">
            <v>0.4476090909090909</v>
          </cell>
          <cell r="K235">
            <v>0.36599999999999944</v>
          </cell>
          <cell r="L235">
            <v>0.43094565000000029</v>
          </cell>
          <cell r="M235">
            <v>0.43092766666666676</v>
          </cell>
          <cell r="N235">
            <v>0.3738016666666667</v>
          </cell>
          <cell r="O235">
            <v>0.38928375000000004</v>
          </cell>
          <cell r="P235">
            <v>0.28648899999999999</v>
          </cell>
          <cell r="Q235">
            <v>0.37634699999999999</v>
          </cell>
        </row>
        <row r="236">
          <cell r="B236">
            <v>0.3672684352941169</v>
          </cell>
          <cell r="C236">
            <v>0.21999735909091234</v>
          </cell>
          <cell r="D236">
            <v>0.41804798333333459</v>
          </cell>
          <cell r="E236">
            <v>0.30178143953488101</v>
          </cell>
          <cell r="F236">
            <v>0.32444447999999904</v>
          </cell>
          <cell r="G236">
            <v>0.43307499999999982</v>
          </cell>
          <cell r="H236">
            <v>0.45771500000000021</v>
          </cell>
          <cell r="I236">
            <v>0.29709999999999998</v>
          </cell>
          <cell r="J236">
            <v>0.44694545454545453</v>
          </cell>
          <cell r="K236">
            <v>0.35294999999999943</v>
          </cell>
          <cell r="L236">
            <v>0.42902280000000032</v>
          </cell>
          <cell r="M236">
            <v>0.42555277777777789</v>
          </cell>
          <cell r="N236">
            <v>0.36981999999999998</v>
          </cell>
          <cell r="O236">
            <v>0.39007500000000001</v>
          </cell>
          <cell r="P236">
            <v>0.27249400000000001</v>
          </cell>
          <cell r="Q236">
            <v>0.36346800000000001</v>
          </cell>
        </row>
        <row r="237">
          <cell r="B237">
            <v>0.3679815647058815</v>
          </cell>
          <cell r="C237">
            <v>0.21951169318182151</v>
          </cell>
          <cell r="D237">
            <v>0.41835017777777894</v>
          </cell>
          <cell r="E237">
            <v>0.30045083023255525</v>
          </cell>
          <cell r="F237">
            <v>0.32335894399999887</v>
          </cell>
          <cell r="G237">
            <v>0.4310812499999998</v>
          </cell>
          <cell r="H237">
            <v>0.45681000000000022</v>
          </cell>
          <cell r="I237">
            <v>0.291325</v>
          </cell>
          <cell r="J237">
            <v>0.44628181818181817</v>
          </cell>
          <cell r="K237">
            <v>0.33989999999999998</v>
          </cell>
          <cell r="L237">
            <v>0.42709995000000034</v>
          </cell>
          <cell r="M237">
            <v>0.42017788888888902</v>
          </cell>
          <cell r="N237">
            <v>0.37751699999999999</v>
          </cell>
          <cell r="O237">
            <v>0.39086199999999999</v>
          </cell>
          <cell r="P237">
            <v>0.27215522222222222</v>
          </cell>
          <cell r="Q237">
            <v>0.35529500000000003</v>
          </cell>
        </row>
        <row r="238">
          <cell r="B238">
            <v>0.3686946941176461</v>
          </cell>
          <cell r="C238">
            <v>0.21902602727273068</v>
          </cell>
          <cell r="D238">
            <v>0.41865237222222351</v>
          </cell>
          <cell r="E238">
            <v>0.2991202209302295</v>
          </cell>
          <cell r="F238">
            <v>0.32227340799999893</v>
          </cell>
          <cell r="G238">
            <v>0.42908749999999979</v>
          </cell>
          <cell r="H238">
            <v>0.45590500000000023</v>
          </cell>
          <cell r="I238">
            <v>0.28555000000000003</v>
          </cell>
          <cell r="J238">
            <v>0.4456181818181818</v>
          </cell>
          <cell r="K238">
            <v>0.33817857142857083</v>
          </cell>
          <cell r="L238">
            <v>0.42517710000000036</v>
          </cell>
          <cell r="M238">
            <v>0.41480299999999998</v>
          </cell>
          <cell r="N238">
            <v>0.37917099999999998</v>
          </cell>
          <cell r="O238">
            <v>0.39164899999999997</v>
          </cell>
          <cell r="P238">
            <v>0.27181644444444442</v>
          </cell>
          <cell r="Q238">
            <v>0.34712199999999999</v>
          </cell>
        </row>
        <row r="239">
          <cell r="B239">
            <v>0.36940782352941071</v>
          </cell>
          <cell r="C239">
            <v>0.21854036136363986</v>
          </cell>
          <cell r="D239">
            <v>0.41895456666666786</v>
          </cell>
          <cell r="E239">
            <v>0.29778961162790396</v>
          </cell>
          <cell r="F239">
            <v>0.32118787199999876</v>
          </cell>
          <cell r="G239">
            <v>0.42709374999999977</v>
          </cell>
          <cell r="H239">
            <v>0.45500000000000002</v>
          </cell>
          <cell r="I239">
            <v>0.27977500000000005</v>
          </cell>
          <cell r="J239">
            <v>0.44495454545454544</v>
          </cell>
          <cell r="K239">
            <v>0.33645714285714223</v>
          </cell>
          <cell r="L239">
            <v>0.42325425000000039</v>
          </cell>
          <cell r="M239">
            <v>0.39957999999999999</v>
          </cell>
          <cell r="N239">
            <v>0.43213600000000002</v>
          </cell>
          <cell r="O239">
            <v>0.39243599999999995</v>
          </cell>
          <cell r="P239">
            <v>0.27147766666666662</v>
          </cell>
          <cell r="Q239">
            <v>0.32785449999999999</v>
          </cell>
        </row>
        <row r="240">
          <cell r="B240">
            <v>0.37012095294117531</v>
          </cell>
          <cell r="C240">
            <v>0.21805469545454903</v>
          </cell>
          <cell r="D240">
            <v>0.41925676111111243</v>
          </cell>
          <cell r="E240">
            <v>0.2964590023255782</v>
          </cell>
          <cell r="F240">
            <v>0.32010233599999882</v>
          </cell>
          <cell r="G240">
            <v>0.42509999999999998</v>
          </cell>
          <cell r="H240">
            <v>0.44977500000000004</v>
          </cell>
          <cell r="I240">
            <v>0.27400000000000002</v>
          </cell>
          <cell r="J240">
            <v>0.44429090909090907</v>
          </cell>
          <cell r="K240">
            <v>0.33473571428571364</v>
          </cell>
          <cell r="L240">
            <v>0.42133140000000041</v>
          </cell>
          <cell r="M240">
            <v>0.384357</v>
          </cell>
          <cell r="N240">
            <v>0.38880700000000001</v>
          </cell>
          <cell r="O240">
            <v>0.39322299999999993</v>
          </cell>
          <cell r="P240">
            <v>0.27113888888888882</v>
          </cell>
          <cell r="Q240">
            <v>0.308587</v>
          </cell>
        </row>
        <row r="241">
          <cell r="B241">
            <v>0.37083408235293991</v>
          </cell>
          <cell r="C241">
            <v>0.2175690295454582</v>
          </cell>
          <cell r="D241">
            <v>0.41955895555555678</v>
          </cell>
          <cell r="E241">
            <v>0.29512839302325267</v>
          </cell>
          <cell r="F241">
            <v>0.31901680000000021</v>
          </cell>
          <cell r="G241">
            <v>0.41988888888888887</v>
          </cell>
          <cell r="H241">
            <v>0.44455000000000006</v>
          </cell>
          <cell r="I241">
            <v>0.27144000000000001</v>
          </cell>
          <cell r="J241">
            <v>0.4436272727272727</v>
          </cell>
          <cell r="K241">
            <v>0.33301428571428504</v>
          </cell>
          <cell r="L241">
            <v>0.41940855000000044</v>
          </cell>
          <cell r="M241">
            <v>0.38347728571428574</v>
          </cell>
          <cell r="N241">
            <v>0.38954800000000001</v>
          </cell>
          <cell r="O241">
            <v>0.39400999999999992</v>
          </cell>
          <cell r="P241">
            <v>0.27080011111111102</v>
          </cell>
          <cell r="Q241">
            <v>0.29519800000000002</v>
          </cell>
        </row>
        <row r="242">
          <cell r="B242">
            <v>0.37154721176470451</v>
          </cell>
          <cell r="C242">
            <v>0.2170833636363676</v>
          </cell>
          <cell r="D242">
            <v>0.41986115000000135</v>
          </cell>
          <cell r="E242">
            <v>0.29379778372092691</v>
          </cell>
          <cell r="F242">
            <v>0.3165178500000001</v>
          </cell>
          <cell r="G242">
            <v>0.41467777777777776</v>
          </cell>
          <cell r="H242">
            <v>0.43932500000000008</v>
          </cell>
          <cell r="I242">
            <v>0.26888000000000001</v>
          </cell>
          <cell r="J242">
            <v>0.44296363636363634</v>
          </cell>
          <cell r="K242">
            <v>0.33129285714285645</v>
          </cell>
          <cell r="L242">
            <v>0.41748570000000046</v>
          </cell>
          <cell r="M242">
            <v>0.38259757142857148</v>
          </cell>
          <cell r="N242">
            <v>0.39787</v>
          </cell>
          <cell r="O242">
            <v>0.3947969999999999</v>
          </cell>
          <cell r="P242">
            <v>0.27046133333333322</v>
          </cell>
          <cell r="Q242">
            <v>0.31429050000000003</v>
          </cell>
        </row>
        <row r="243">
          <cell r="B243">
            <v>0.37226034117646911</v>
          </cell>
          <cell r="C243">
            <v>0.21659769772727677</v>
          </cell>
          <cell r="D243">
            <v>0.4201633444444457</v>
          </cell>
          <cell r="E243">
            <v>0.29246717441860115</v>
          </cell>
          <cell r="F243">
            <v>0.31401890000000021</v>
          </cell>
          <cell r="G243">
            <v>0.40946666666666665</v>
          </cell>
          <cell r="H243">
            <v>0.4341000000000001</v>
          </cell>
          <cell r="I243">
            <v>0.26632</v>
          </cell>
          <cell r="J243">
            <v>0.44230000000000003</v>
          </cell>
          <cell r="K243">
            <v>0.32957142857142785</v>
          </cell>
          <cell r="L243">
            <v>0.41556285000000048</v>
          </cell>
          <cell r="M243">
            <v>0.38171785714285722</v>
          </cell>
          <cell r="N243">
            <v>0.40819749999999999</v>
          </cell>
          <cell r="O243">
            <v>0.39558399999999988</v>
          </cell>
          <cell r="P243">
            <v>0.27012255555555542</v>
          </cell>
          <cell r="Q243">
            <v>0.33338299999999998</v>
          </cell>
        </row>
        <row r="244">
          <cell r="B244">
            <v>0.37297347058823371</v>
          </cell>
          <cell r="C244">
            <v>0.21611203181818595</v>
          </cell>
          <cell r="D244">
            <v>0.42046553888889027</v>
          </cell>
          <cell r="E244">
            <v>0.29113656511627561</v>
          </cell>
          <cell r="F244">
            <v>0.31151995000000032</v>
          </cell>
          <cell r="G244">
            <v>0.40425555555555553</v>
          </cell>
          <cell r="H244">
            <v>0.42887500000000012</v>
          </cell>
          <cell r="I244">
            <v>0.26375999999999999</v>
          </cell>
          <cell r="J244">
            <v>0.43253000000000003</v>
          </cell>
          <cell r="K244">
            <v>0.32784999999999925</v>
          </cell>
          <cell r="L244">
            <v>0.41364000000000001</v>
          </cell>
          <cell r="M244">
            <v>0.38083814285714296</v>
          </cell>
          <cell r="N244">
            <v>0.41852499999999998</v>
          </cell>
          <cell r="O244">
            <v>0.39637099999999986</v>
          </cell>
          <cell r="P244">
            <v>0.26978377777777762</v>
          </cell>
          <cell r="Q244">
            <v>0.32589400000000002</v>
          </cell>
        </row>
        <row r="245">
          <cell r="B245">
            <v>0.37368659999999831</v>
          </cell>
          <cell r="C245">
            <v>0.21562636590909512</v>
          </cell>
          <cell r="D245">
            <v>0.42076773333333461</v>
          </cell>
          <cell r="E245">
            <v>0.28980595581394986</v>
          </cell>
          <cell r="F245">
            <v>0.30902100000000043</v>
          </cell>
          <cell r="G245">
            <v>0.39904444444444442</v>
          </cell>
          <cell r="H245">
            <v>0.42365000000000014</v>
          </cell>
          <cell r="I245">
            <v>0.26119999999999999</v>
          </cell>
          <cell r="J245">
            <v>0.42276000000000002</v>
          </cell>
          <cell r="K245">
            <v>0.32612857142857066</v>
          </cell>
          <cell r="L245">
            <v>0.40983588888888889</v>
          </cell>
          <cell r="M245">
            <v>0.3799584285714287</v>
          </cell>
          <cell r="N245">
            <v>0.33912500000000001</v>
          </cell>
          <cell r="O245">
            <v>0.39715799999999984</v>
          </cell>
          <cell r="P245">
            <v>0.26944499999999999</v>
          </cell>
          <cell r="Q245">
            <v>0.31840499999999999</v>
          </cell>
        </row>
        <row r="246">
          <cell r="B246">
            <v>0.37439972941176292</v>
          </cell>
          <cell r="C246">
            <v>0.21514069999999985</v>
          </cell>
          <cell r="D246">
            <v>0.42106992777777918</v>
          </cell>
          <cell r="E246">
            <v>0.2884753465116241</v>
          </cell>
          <cell r="F246">
            <v>0.30652205000000055</v>
          </cell>
          <cell r="G246">
            <v>0.39383333333333331</v>
          </cell>
          <cell r="H246">
            <v>0.41842500000000016</v>
          </cell>
          <cell r="I246">
            <v>0.26038666666666666</v>
          </cell>
          <cell r="J246">
            <v>0.41299000000000002</v>
          </cell>
          <cell r="K246">
            <v>0.32440714285714206</v>
          </cell>
          <cell r="L246">
            <v>0.40603177777777777</v>
          </cell>
          <cell r="M246">
            <v>0.37907871428571444</v>
          </cell>
          <cell r="N246">
            <v>0.41068700000000002</v>
          </cell>
          <cell r="O246">
            <v>0.39794499999999999</v>
          </cell>
          <cell r="P246">
            <v>0.26361899999999999</v>
          </cell>
          <cell r="Q246">
            <v>0.31840499999999999</v>
          </cell>
        </row>
        <row r="247">
          <cell r="B247">
            <v>0.37511285882352774</v>
          </cell>
          <cell r="C247">
            <v>0.21290475384615393</v>
          </cell>
          <cell r="D247">
            <v>0.42137212222222376</v>
          </cell>
          <cell r="E247">
            <v>0.28714473720929856</v>
          </cell>
          <cell r="F247">
            <v>0.30402310000000066</v>
          </cell>
          <cell r="G247">
            <v>0.3886222222222222</v>
          </cell>
          <cell r="H247">
            <v>0.41320000000000018</v>
          </cell>
          <cell r="I247">
            <v>0.25957333333333332</v>
          </cell>
          <cell r="J247">
            <v>0.40322000000000002</v>
          </cell>
          <cell r="K247">
            <v>0.32268571428571347</v>
          </cell>
          <cell r="L247">
            <v>0.40222766666666665</v>
          </cell>
          <cell r="M247">
            <v>0.37819900000000017</v>
          </cell>
          <cell r="N247">
            <v>0.34792800000000002</v>
          </cell>
          <cell r="O247">
            <v>0.39877885714285716</v>
          </cell>
          <cell r="P247">
            <v>0.25779299999999999</v>
          </cell>
          <cell r="Q247">
            <v>0.32770199999999999</v>
          </cell>
        </row>
        <row r="248">
          <cell r="B248">
            <v>0.37582598823529234</v>
          </cell>
          <cell r="C248">
            <v>0.21066880769230778</v>
          </cell>
          <cell r="D248">
            <v>0.4216743166666681</v>
          </cell>
          <cell r="E248">
            <v>0.2858141279069728</v>
          </cell>
          <cell r="F248">
            <v>0.30152415000000055</v>
          </cell>
          <cell r="G248">
            <v>0.38341111111111109</v>
          </cell>
          <cell r="H248">
            <v>0.4079750000000002</v>
          </cell>
          <cell r="I248">
            <v>0.25875999999999999</v>
          </cell>
          <cell r="J248">
            <v>0.39345000000000002</v>
          </cell>
          <cell r="K248">
            <v>0.32096428571428487</v>
          </cell>
          <cell r="L248">
            <v>0.39842355555555553</v>
          </cell>
          <cell r="M248">
            <v>0.37731928571428591</v>
          </cell>
          <cell r="N248">
            <v>0.38808900000000002</v>
          </cell>
          <cell r="O248">
            <v>0.39961271428571432</v>
          </cell>
          <cell r="P248">
            <v>0.251967</v>
          </cell>
          <cell r="Q248">
            <v>0.33699899999999999</v>
          </cell>
        </row>
        <row r="249">
          <cell r="B249">
            <v>0.37653911764705694</v>
          </cell>
          <cell r="C249">
            <v>0.20843286153846186</v>
          </cell>
          <cell r="D249">
            <v>0.42197651111111267</v>
          </cell>
          <cell r="E249">
            <v>0.28448351860464705</v>
          </cell>
          <cell r="F249">
            <v>0.29902520000000066</v>
          </cell>
          <cell r="G249">
            <v>0.37819999999999998</v>
          </cell>
          <cell r="H249">
            <v>0.40275000000000022</v>
          </cell>
          <cell r="I249">
            <v>0.25794666666666666</v>
          </cell>
          <cell r="J249">
            <v>0.38368000000000002</v>
          </cell>
          <cell r="K249">
            <v>0.31924285714285627</v>
          </cell>
          <cell r="L249">
            <v>0.39461944444444441</v>
          </cell>
          <cell r="M249">
            <v>0.37643957142857165</v>
          </cell>
          <cell r="N249">
            <v>0.39396766666666666</v>
          </cell>
          <cell r="O249">
            <v>0.40044657142857149</v>
          </cell>
          <cell r="P249">
            <v>0.251139</v>
          </cell>
          <cell r="Q249">
            <v>0.34629599999999999</v>
          </cell>
        </row>
        <row r="250">
          <cell r="B250">
            <v>0.37725224705882154</v>
          </cell>
          <cell r="C250">
            <v>0.20619691538461571</v>
          </cell>
          <cell r="D250">
            <v>0.42227870555555702</v>
          </cell>
          <cell r="E250">
            <v>0.28315290930232151</v>
          </cell>
          <cell r="F250">
            <v>0.29652625000000077</v>
          </cell>
          <cell r="G250">
            <v>0.37752857142857144</v>
          </cell>
          <cell r="H250">
            <v>0.39752500000000024</v>
          </cell>
          <cell r="I250">
            <v>0.25713333333333332</v>
          </cell>
          <cell r="J250">
            <v>0.37391000000000002</v>
          </cell>
          <cell r="K250">
            <v>0.31752142857142768</v>
          </cell>
          <cell r="L250">
            <v>0.39081533333333329</v>
          </cell>
          <cell r="M250">
            <v>0.37555985714285739</v>
          </cell>
          <cell r="N250">
            <v>0.3998463333333333</v>
          </cell>
          <cell r="O250">
            <v>0.40128042857142865</v>
          </cell>
          <cell r="P250">
            <v>0.25031100000000001</v>
          </cell>
          <cell r="Q250">
            <v>0.35328919999999997</v>
          </cell>
        </row>
        <row r="251">
          <cell r="B251">
            <v>0.37796537647058615</v>
          </cell>
          <cell r="C251">
            <v>0.20396096923076978</v>
          </cell>
          <cell r="D251">
            <v>0.42258090000000004</v>
          </cell>
          <cell r="E251">
            <v>0.28182229999999997</v>
          </cell>
          <cell r="F251">
            <v>0.29402730000000088</v>
          </cell>
          <cell r="G251">
            <v>0.37685714285714289</v>
          </cell>
          <cell r="H251">
            <v>0.39229999999999998</v>
          </cell>
          <cell r="I251">
            <v>0.25631999999999999</v>
          </cell>
          <cell r="J251">
            <v>0.36414000000000002</v>
          </cell>
          <cell r="K251">
            <v>0.31579999999999997</v>
          </cell>
          <cell r="L251">
            <v>0.38701122222222217</v>
          </cell>
          <cell r="M251">
            <v>0.37468014285714313</v>
          </cell>
          <cell r="N251">
            <v>0.405725</v>
          </cell>
          <cell r="O251">
            <v>0.40211428571428581</v>
          </cell>
          <cell r="P251">
            <v>0.24948300000000001</v>
          </cell>
          <cell r="Q251">
            <v>0.36028239999999995</v>
          </cell>
        </row>
        <row r="252">
          <cell r="B252">
            <v>0.37867850588235075</v>
          </cell>
          <cell r="C252">
            <v>0.20172502307692364</v>
          </cell>
          <cell r="D252">
            <v>0.41612147368421049</v>
          </cell>
          <cell r="E252">
            <v>0.28185903684210523</v>
          </cell>
          <cell r="F252">
            <v>0.29152835000000099</v>
          </cell>
          <cell r="G252">
            <v>0.37618571428571435</v>
          </cell>
          <cell r="H252">
            <v>0.39096999999999998</v>
          </cell>
          <cell r="I252">
            <v>0.25550666666666666</v>
          </cell>
          <cell r="J252">
            <v>0.35437000000000002</v>
          </cell>
          <cell r="K252">
            <v>0.31764285714285623</v>
          </cell>
          <cell r="L252">
            <v>0.38320711111111105</v>
          </cell>
          <cell r="M252">
            <v>0.37380042857142887</v>
          </cell>
          <cell r="N252">
            <v>0.336619</v>
          </cell>
          <cell r="O252">
            <v>0.40294814285714298</v>
          </cell>
          <cell r="P252">
            <v>0.24865500000000001</v>
          </cell>
          <cell r="Q252">
            <v>0.36727559999999992</v>
          </cell>
        </row>
        <row r="253">
          <cell r="B253">
            <v>0.37939163529411535</v>
          </cell>
          <cell r="C253">
            <v>0.19948907692307771</v>
          </cell>
          <cell r="D253">
            <v>0.40966204736842116</v>
          </cell>
          <cell r="E253">
            <v>0.28189577368421048</v>
          </cell>
          <cell r="F253">
            <v>0.2890294000000011</v>
          </cell>
          <cell r="G253">
            <v>0.3755142857142858</v>
          </cell>
          <cell r="H253">
            <v>0.38963999999999999</v>
          </cell>
          <cell r="I253">
            <v>0.25469333333333333</v>
          </cell>
          <cell r="J253">
            <v>0.34460000000000002</v>
          </cell>
          <cell r="K253">
            <v>0.31948571428571337</v>
          </cell>
          <cell r="L253">
            <v>0.37940299999999999</v>
          </cell>
          <cell r="M253">
            <v>0.37292071428571461</v>
          </cell>
          <cell r="N253">
            <v>0.337978</v>
          </cell>
          <cell r="O253">
            <v>0.40378200000000014</v>
          </cell>
          <cell r="P253">
            <v>0.24782700000000002</v>
          </cell>
          <cell r="Q253">
            <v>0.3742687999999999</v>
          </cell>
        </row>
        <row r="254">
          <cell r="B254">
            <v>0.38010476470587995</v>
          </cell>
          <cell r="C254">
            <v>0.19725313076923157</v>
          </cell>
          <cell r="D254">
            <v>0.4032026210526316</v>
          </cell>
          <cell r="E254">
            <v>0.28193251052631574</v>
          </cell>
          <cell r="F254">
            <v>0.28653045000000121</v>
          </cell>
          <cell r="G254">
            <v>0.37484285714285726</v>
          </cell>
          <cell r="H254">
            <v>0.38830999999999999</v>
          </cell>
          <cell r="I254">
            <v>0.25387999999999999</v>
          </cell>
          <cell r="J254">
            <v>0.3860227272727273</v>
          </cell>
          <cell r="K254">
            <v>0.32132857142857052</v>
          </cell>
          <cell r="L254">
            <v>0.39088200000000001</v>
          </cell>
          <cell r="M254">
            <v>0.37204100000000001</v>
          </cell>
          <cell r="N254">
            <v>0.339337</v>
          </cell>
          <cell r="O254">
            <v>0.4046158571428573</v>
          </cell>
          <cell r="P254">
            <v>0.24699900000000002</v>
          </cell>
          <cell r="Q254">
            <v>0.38126199999999999</v>
          </cell>
        </row>
        <row r="255">
          <cell r="B255">
            <v>0.38081789411764455</v>
          </cell>
          <cell r="C255">
            <v>0.19501718461538564</v>
          </cell>
          <cell r="D255">
            <v>0.39674319473684228</v>
          </cell>
          <cell r="E255">
            <v>0.28196924736842099</v>
          </cell>
          <cell r="F255">
            <v>0.2840315000000011</v>
          </cell>
          <cell r="G255">
            <v>0.37417142857142871</v>
          </cell>
          <cell r="H255">
            <v>0.38697999999999999</v>
          </cell>
          <cell r="I255">
            <v>0.25306666666666666</v>
          </cell>
          <cell r="J255">
            <v>0.37744545454545458</v>
          </cell>
          <cell r="K255">
            <v>0.32317142857142767</v>
          </cell>
          <cell r="L255">
            <v>0.40236100000000002</v>
          </cell>
          <cell r="M255">
            <v>0.36939022222222223</v>
          </cell>
          <cell r="N255">
            <v>0.35024699999999998</v>
          </cell>
          <cell r="O255">
            <v>0.40544971428571447</v>
          </cell>
          <cell r="P255">
            <v>0.24617100000000003</v>
          </cell>
          <cell r="Q255">
            <v>0.34200700000000001</v>
          </cell>
        </row>
        <row r="256">
          <cell r="B256">
            <v>0.38153102352940915</v>
          </cell>
          <cell r="C256">
            <v>0.19278123846153949</v>
          </cell>
          <cell r="D256">
            <v>0.39028376842105295</v>
          </cell>
          <cell r="E256">
            <v>0.28200598421052625</v>
          </cell>
          <cell r="F256">
            <v>0.28153255000000121</v>
          </cell>
          <cell r="G256">
            <v>0.3735</v>
          </cell>
          <cell r="H256">
            <v>0.38564999999999999</v>
          </cell>
          <cell r="I256">
            <v>0.25225333333333333</v>
          </cell>
          <cell r="J256">
            <v>0.36886818181818187</v>
          </cell>
          <cell r="K256">
            <v>0.32501428571428481</v>
          </cell>
          <cell r="L256">
            <v>0.41384000000000004</v>
          </cell>
          <cell r="M256">
            <v>0.36673944444444445</v>
          </cell>
          <cell r="N256">
            <v>0.36115700000000001</v>
          </cell>
          <cell r="O256">
            <v>0.40628357142857163</v>
          </cell>
          <cell r="P256">
            <v>0.24534300000000003</v>
          </cell>
          <cell r="Q256">
            <v>0.364788</v>
          </cell>
        </row>
        <row r="257">
          <cell r="B257">
            <v>0.38224415294117375</v>
          </cell>
          <cell r="C257">
            <v>0.19054529230769335</v>
          </cell>
          <cell r="D257">
            <v>0.38382434210526339</v>
          </cell>
          <cell r="E257">
            <v>0.28204272105263151</v>
          </cell>
          <cell r="F257">
            <v>0.27903360000000133</v>
          </cell>
          <cell r="G257">
            <v>0.36882857142857145</v>
          </cell>
          <cell r="H257">
            <v>0.38431999999999999</v>
          </cell>
          <cell r="I257">
            <v>0.25144</v>
          </cell>
          <cell r="J257">
            <v>0.36029090909090916</v>
          </cell>
          <cell r="K257">
            <v>0.32685714285714196</v>
          </cell>
          <cell r="L257">
            <v>0.42531900000000006</v>
          </cell>
          <cell r="M257">
            <v>0.36408866666666667</v>
          </cell>
          <cell r="N257">
            <v>0.36688799999999999</v>
          </cell>
          <cell r="O257">
            <v>0.4071174285714288</v>
          </cell>
          <cell r="P257">
            <v>0.24451500000000001</v>
          </cell>
          <cell r="Q257">
            <v>0.364116</v>
          </cell>
        </row>
        <row r="258">
          <cell r="B258">
            <v>0.38295728235293836</v>
          </cell>
          <cell r="C258">
            <v>0.18830934615384742</v>
          </cell>
          <cell r="D258">
            <v>0.37736491578947406</v>
          </cell>
          <cell r="E258">
            <v>0.28207945789473676</v>
          </cell>
          <cell r="F258">
            <v>0.27653465000000144</v>
          </cell>
          <cell r="G258">
            <v>0.3641571428571429</v>
          </cell>
          <cell r="H258">
            <v>0.38299</v>
          </cell>
          <cell r="I258">
            <v>0.25062666666666666</v>
          </cell>
          <cell r="J258">
            <v>0.35171363636363645</v>
          </cell>
          <cell r="K258">
            <v>0.32869999999999999</v>
          </cell>
          <cell r="L258">
            <v>0.43679800000000002</v>
          </cell>
          <cell r="M258">
            <v>0.36143788888888889</v>
          </cell>
          <cell r="N258">
            <v>0.31725700000000001</v>
          </cell>
          <cell r="O258">
            <v>0.40795128571428596</v>
          </cell>
          <cell r="P258">
            <v>0.2479555</v>
          </cell>
          <cell r="Q258">
            <v>0.33329500000000001</v>
          </cell>
        </row>
        <row r="259">
          <cell r="B259">
            <v>0.38367041176470296</v>
          </cell>
          <cell r="C259">
            <v>0.18607340000000128</v>
          </cell>
          <cell r="D259">
            <v>0.37090548947368451</v>
          </cell>
          <cell r="E259">
            <v>0.28211619473684202</v>
          </cell>
          <cell r="F259">
            <v>0.27403570000000155</v>
          </cell>
          <cell r="G259">
            <v>0.35948571428571435</v>
          </cell>
          <cell r="H259">
            <v>0.38166</v>
          </cell>
          <cell r="I259">
            <v>0.24981333333333333</v>
          </cell>
          <cell r="J259">
            <v>0.34313636363636374</v>
          </cell>
          <cell r="K259">
            <v>0.32903333333333246</v>
          </cell>
          <cell r="L259">
            <v>0.43054800000000004</v>
          </cell>
          <cell r="M259">
            <v>0.35878711111111111</v>
          </cell>
          <cell r="N259">
            <v>0.33798899999999998</v>
          </cell>
          <cell r="O259">
            <v>0.40878514285714312</v>
          </cell>
          <cell r="P259">
            <v>0.25139600000000001</v>
          </cell>
          <cell r="Q259">
            <v>0.30188300000000001</v>
          </cell>
        </row>
        <row r="260">
          <cell r="B260">
            <v>0.38438354117646756</v>
          </cell>
          <cell r="C260">
            <v>0.18383745384615535</v>
          </cell>
          <cell r="D260">
            <v>0.36444606315789518</v>
          </cell>
          <cell r="E260">
            <v>0.28215293157894727</v>
          </cell>
          <cell r="F260">
            <v>0.27153675000000166</v>
          </cell>
          <cell r="G260">
            <v>0.3548142857142858</v>
          </cell>
          <cell r="H260">
            <v>0.38033</v>
          </cell>
          <cell r="I260">
            <v>0.249</v>
          </cell>
          <cell r="J260">
            <v>0.33455909090909103</v>
          </cell>
          <cell r="K260">
            <v>0.32936666666666581</v>
          </cell>
          <cell r="L260">
            <v>0.42429800000000006</v>
          </cell>
          <cell r="M260">
            <v>0.35613633333333333</v>
          </cell>
          <cell r="N260">
            <v>0.40557199999999999</v>
          </cell>
          <cell r="O260">
            <v>0.40961900000000029</v>
          </cell>
          <cell r="P260">
            <v>0.25139600000000001</v>
          </cell>
          <cell r="Q260">
            <v>0.27047100000000002</v>
          </cell>
        </row>
        <row r="261">
          <cell r="B261">
            <v>0.38509667058823216</v>
          </cell>
          <cell r="C261">
            <v>0.18160150769230921</v>
          </cell>
          <cell r="D261">
            <v>0.35798663684210585</v>
          </cell>
          <cell r="E261">
            <v>0.28218966842105253</v>
          </cell>
          <cell r="F261">
            <v>0.26903780000000155</v>
          </cell>
          <cell r="G261">
            <v>0.35014285714285726</v>
          </cell>
          <cell r="H261">
            <v>0.379</v>
          </cell>
          <cell r="I261">
            <v>0.2464625</v>
          </cell>
          <cell r="J261">
            <v>0.32598181818181832</v>
          </cell>
          <cell r="K261">
            <v>0.32969999999999916</v>
          </cell>
          <cell r="L261">
            <v>0.41804800000000009</v>
          </cell>
          <cell r="M261">
            <v>0.35348555555555555</v>
          </cell>
          <cell r="N261">
            <v>0.322739</v>
          </cell>
          <cell r="O261">
            <v>0.41045285714285745</v>
          </cell>
          <cell r="P261">
            <v>0.25139600000000001</v>
          </cell>
          <cell r="Q261">
            <v>0.255799</v>
          </cell>
        </row>
        <row r="262">
          <cell r="B262">
            <v>0.38580980000000009</v>
          </cell>
          <cell r="C262">
            <v>0.17936556153846328</v>
          </cell>
          <cell r="D262">
            <v>0.3515272105263163</v>
          </cell>
          <cell r="E262">
            <v>0.28222640526315779</v>
          </cell>
          <cell r="F262">
            <v>0.26653885000000166</v>
          </cell>
          <cell r="G262">
            <v>0.34547142857142871</v>
          </cell>
          <cell r="H262">
            <v>0.37767000000000001</v>
          </cell>
          <cell r="I262">
            <v>0.243925</v>
          </cell>
          <cell r="J262">
            <v>0.31740454545454561</v>
          </cell>
          <cell r="K262">
            <v>0.33003333333333251</v>
          </cell>
          <cell r="L262">
            <v>0.41179800000000011</v>
          </cell>
          <cell r="M262">
            <v>0.35083477777777777</v>
          </cell>
          <cell r="N262">
            <v>0.32362000000000002</v>
          </cell>
          <cell r="O262">
            <v>0.41128671428571462</v>
          </cell>
          <cell r="P262">
            <v>0.25139600000000001</v>
          </cell>
          <cell r="Q262">
            <v>0.30399399999999999</v>
          </cell>
        </row>
        <row r="263">
          <cell r="B263">
            <v>0.3835450800000002</v>
          </cell>
          <cell r="C263">
            <v>0.17712961538461713</v>
          </cell>
          <cell r="D263">
            <v>0.34506778421052697</v>
          </cell>
          <cell r="E263">
            <v>0.28226314210526304</v>
          </cell>
          <cell r="F263">
            <v>0.26403990000000177</v>
          </cell>
          <cell r="G263">
            <v>0.34079999999999999</v>
          </cell>
          <cell r="H263">
            <v>0.37634000000000001</v>
          </cell>
          <cell r="I263">
            <v>0.2413875</v>
          </cell>
          <cell r="J263">
            <v>0.30882727272727289</v>
          </cell>
          <cell r="K263">
            <v>0.33036666666666586</v>
          </cell>
          <cell r="L263">
            <v>0.40554800000000013</v>
          </cell>
          <cell r="M263">
            <v>0.34818399999999999</v>
          </cell>
          <cell r="N263">
            <v>0.32450100000000004</v>
          </cell>
          <cell r="O263">
            <v>0.41212057142857178</v>
          </cell>
          <cell r="P263">
            <v>0.28208100000000003</v>
          </cell>
          <cell r="Q263">
            <v>0.38209399999999999</v>
          </cell>
        </row>
        <row r="264">
          <cell r="B264">
            <v>0.3812803600000001</v>
          </cell>
          <cell r="C264">
            <v>0.17489366923077121</v>
          </cell>
          <cell r="D264">
            <v>0.33860835789473764</v>
          </cell>
          <cell r="E264">
            <v>0.2822998789473683</v>
          </cell>
          <cell r="F264">
            <v>0.26154095000000188</v>
          </cell>
          <cell r="G264">
            <v>0.33624444444444446</v>
          </cell>
          <cell r="H264">
            <v>0.37501000000000001</v>
          </cell>
          <cell r="I264">
            <v>0.23885000000000001</v>
          </cell>
          <cell r="J264">
            <v>0.30025000000000018</v>
          </cell>
          <cell r="K264">
            <v>0.33069999999999999</v>
          </cell>
          <cell r="L264">
            <v>0.39929800000000015</v>
          </cell>
          <cell r="M264">
            <v>0.32961399999999996</v>
          </cell>
          <cell r="N264">
            <v>0.325382</v>
          </cell>
          <cell r="O264">
            <v>0.41295442857142894</v>
          </cell>
          <cell r="P264">
            <v>0.24512800000000001</v>
          </cell>
          <cell r="Q264">
            <v>0.36729600000000001</v>
          </cell>
        </row>
        <row r="265">
          <cell r="B265">
            <v>0.37901564000000021</v>
          </cell>
          <cell r="C265">
            <v>0.17265772307692506</v>
          </cell>
          <cell r="D265">
            <v>0.33214893157894809</v>
          </cell>
          <cell r="E265">
            <v>0.28233661578947356</v>
          </cell>
          <cell r="F265">
            <v>0.25904200000000199</v>
          </cell>
          <cell r="G265">
            <v>0.33168888888888892</v>
          </cell>
          <cell r="H265">
            <v>0.37368000000000001</v>
          </cell>
          <cell r="I265">
            <v>0.23631250000000001</v>
          </cell>
          <cell r="J265">
            <v>0.29167272727272747</v>
          </cell>
          <cell r="K265">
            <v>0.32676428571428495</v>
          </cell>
          <cell r="L265">
            <v>0.39304800000000018</v>
          </cell>
          <cell r="M265">
            <v>0.31104399999999999</v>
          </cell>
          <cell r="N265">
            <v>0.35536333333333331</v>
          </cell>
          <cell r="O265">
            <v>0.41378828571428611</v>
          </cell>
          <cell r="P265">
            <v>0.24207250000000002</v>
          </cell>
          <cell r="Q265">
            <v>0.370307</v>
          </cell>
        </row>
        <row r="266">
          <cell r="B266">
            <v>0.37675092000000032</v>
          </cell>
          <cell r="C266">
            <v>0.17042177692307914</v>
          </cell>
          <cell r="D266">
            <v>0.32568950526315876</v>
          </cell>
          <cell r="E266">
            <v>0.28237335263157881</v>
          </cell>
          <cell r="F266">
            <v>0.2565430500000021</v>
          </cell>
          <cell r="G266">
            <v>0.32713333333333339</v>
          </cell>
          <cell r="H266">
            <v>0.37235000000000001</v>
          </cell>
          <cell r="I266">
            <v>0.23377500000000001</v>
          </cell>
          <cell r="J266">
            <v>0.28309545454545476</v>
          </cell>
          <cell r="K266">
            <v>0.32282857142857069</v>
          </cell>
          <cell r="L266">
            <v>0.3867980000000002</v>
          </cell>
          <cell r="M266">
            <v>0.3088950909090909</v>
          </cell>
          <cell r="N266">
            <v>0.38534466666666661</v>
          </cell>
          <cell r="O266">
            <v>0.41462214285714327</v>
          </cell>
          <cell r="P266">
            <v>0.23901700000000001</v>
          </cell>
          <cell r="Q266">
            <v>0.38720100000000002</v>
          </cell>
        </row>
        <row r="267">
          <cell r="B267">
            <v>0.37448619999999999</v>
          </cell>
          <cell r="C267">
            <v>0.16818583076923299</v>
          </cell>
          <cell r="D267">
            <v>0.31923007894736921</v>
          </cell>
          <cell r="E267">
            <v>0.28241008947368407</v>
          </cell>
          <cell r="F267">
            <v>0.25404410000000222</v>
          </cell>
          <cell r="G267">
            <v>0.32257777777777785</v>
          </cell>
          <cell r="H267">
            <v>0.37102000000000002</v>
          </cell>
          <cell r="I267">
            <v>0.23123750000000001</v>
          </cell>
          <cell r="J267">
            <v>0.27451818181818205</v>
          </cell>
          <cell r="K267">
            <v>0.31889285714285642</v>
          </cell>
          <cell r="L267">
            <v>0.380548</v>
          </cell>
          <cell r="M267">
            <v>0.30674618181818181</v>
          </cell>
          <cell r="N267">
            <v>0.41532599999999997</v>
          </cell>
          <cell r="O267">
            <v>0.41545599999999999</v>
          </cell>
          <cell r="P267">
            <v>0.24561899999999998</v>
          </cell>
          <cell r="Q267">
            <v>0.39637699999999998</v>
          </cell>
        </row>
        <row r="268">
          <cell r="B268">
            <v>0.37078507368421065</v>
          </cell>
          <cell r="C268">
            <v>0.16594988461538707</v>
          </cell>
          <cell r="D268">
            <v>0.31277065263157988</v>
          </cell>
          <cell r="E268">
            <v>0.28244682631578932</v>
          </cell>
          <cell r="F268">
            <v>0.2515451500000021</v>
          </cell>
          <cell r="G268">
            <v>0.31802222222222232</v>
          </cell>
          <cell r="H268">
            <v>0.36969000000000002</v>
          </cell>
          <cell r="I268">
            <v>0.22869999999999999</v>
          </cell>
          <cell r="J268">
            <v>0.26594090909090934</v>
          </cell>
          <cell r="K268">
            <v>0.31495714285714216</v>
          </cell>
          <cell r="L268">
            <v>0.37953979999999998</v>
          </cell>
          <cell r="M268">
            <v>0.30459727272727272</v>
          </cell>
          <cell r="N268">
            <v>0.33227600000000002</v>
          </cell>
          <cell r="O268">
            <v>0.41545599999999999</v>
          </cell>
          <cell r="P268">
            <v>0.25222099999999997</v>
          </cell>
          <cell r="Q268">
            <v>0.405553</v>
          </cell>
        </row>
        <row r="269">
          <cell r="B269">
            <v>0.36708394736842109</v>
          </cell>
          <cell r="C269">
            <v>0.16371393846154092</v>
          </cell>
          <cell r="D269">
            <v>0.30631122631579055</v>
          </cell>
          <cell r="E269">
            <v>0.28248356315789458</v>
          </cell>
          <cell r="F269">
            <v>0.24904620000000222</v>
          </cell>
          <cell r="G269">
            <v>0.31346666666666678</v>
          </cell>
          <cell r="H269">
            <v>0.36836000000000002</v>
          </cell>
          <cell r="I269">
            <v>0.22854666666666665</v>
          </cell>
          <cell r="J269">
            <v>0.25736363636363663</v>
          </cell>
          <cell r="K269">
            <v>0.31102142857142789</v>
          </cell>
          <cell r="L269">
            <v>0.37853159999999997</v>
          </cell>
          <cell r="M269">
            <v>0.30244836363636363</v>
          </cell>
          <cell r="N269">
            <v>0.34256399999999998</v>
          </cell>
          <cell r="O269">
            <v>0.41545599999999999</v>
          </cell>
          <cell r="P269">
            <v>0.25984600000000002</v>
          </cell>
          <cell r="Q269">
            <v>0.33496100000000001</v>
          </cell>
        </row>
        <row r="270">
          <cell r="B270">
            <v>0.36338282105263175</v>
          </cell>
          <cell r="C270">
            <v>0.16147799230769477</v>
          </cell>
          <cell r="D270">
            <v>0.29985179999999989</v>
          </cell>
          <cell r="E270">
            <v>0.28252029999999984</v>
          </cell>
          <cell r="F270">
            <v>0.24654725000000233</v>
          </cell>
          <cell r="G270">
            <v>0.30891111111111125</v>
          </cell>
          <cell r="H270">
            <v>0.36703000000000002</v>
          </cell>
          <cell r="I270">
            <v>0.22839333333333331</v>
          </cell>
          <cell r="J270">
            <v>0.24878636363636389</v>
          </cell>
          <cell r="K270">
            <v>0.30708571428571363</v>
          </cell>
          <cell r="L270">
            <v>0.37752339999999995</v>
          </cell>
          <cell r="M270">
            <v>0.30029945454545454</v>
          </cell>
          <cell r="N270">
            <v>0.352852</v>
          </cell>
          <cell r="O270">
            <v>0.40282950000000001</v>
          </cell>
          <cell r="P270">
            <v>0.26424599999999998</v>
          </cell>
          <cell r="Q270">
            <v>0.34116566666666664</v>
          </cell>
        </row>
        <row r="271">
          <cell r="B271">
            <v>0.35968169473684219</v>
          </cell>
          <cell r="C271">
            <v>0.15924204615384885</v>
          </cell>
          <cell r="D271">
            <v>0.29856480930232565</v>
          </cell>
          <cell r="E271">
            <v>0.28011219999999981</v>
          </cell>
          <cell r="F271">
            <v>0.24404830000000244</v>
          </cell>
          <cell r="G271">
            <v>0.30435555555555571</v>
          </cell>
          <cell r="H271">
            <v>0.36570000000000003</v>
          </cell>
          <cell r="I271">
            <v>0.22823999999999997</v>
          </cell>
          <cell r="J271">
            <v>0.24020909090909115</v>
          </cell>
          <cell r="K271">
            <v>0.30314999999999936</v>
          </cell>
          <cell r="L271">
            <v>0.37651519999999994</v>
          </cell>
          <cell r="M271">
            <v>0.29815054545454545</v>
          </cell>
          <cell r="N271">
            <v>0.35533199999999998</v>
          </cell>
          <cell r="O271">
            <v>0.39020300000000002</v>
          </cell>
          <cell r="P271">
            <v>0.25429433333333329</v>
          </cell>
          <cell r="Q271">
            <v>0.34737033333333328</v>
          </cell>
        </row>
        <row r="272">
          <cell r="B272">
            <v>0.35598056842105286</v>
          </cell>
          <cell r="C272">
            <v>0.15700610000000004</v>
          </cell>
          <cell r="D272">
            <v>0.29727781860465119</v>
          </cell>
          <cell r="E272">
            <v>0.27770409999999979</v>
          </cell>
          <cell r="F272">
            <v>0.24154935000000255</v>
          </cell>
          <cell r="G272">
            <v>0.29980000000000001</v>
          </cell>
          <cell r="H272">
            <v>0.35684000000000005</v>
          </cell>
          <cell r="I272">
            <v>0.22808666666666663</v>
          </cell>
          <cell r="J272">
            <v>0.23163181818181841</v>
          </cell>
          <cell r="K272">
            <v>0.2992142857142851</v>
          </cell>
          <cell r="L272">
            <v>0.37550699999999998</v>
          </cell>
          <cell r="M272">
            <v>0.29600163636363636</v>
          </cell>
          <cell r="N272">
            <v>0.35342299999999999</v>
          </cell>
          <cell r="O272">
            <v>0.39020300000000002</v>
          </cell>
          <cell r="P272">
            <v>0.24434266666666662</v>
          </cell>
          <cell r="Q272">
            <v>0.35357499999999997</v>
          </cell>
        </row>
        <row r="273">
          <cell r="B273">
            <v>0.3522794421052633</v>
          </cell>
          <cell r="C273">
            <v>0.1575015296296296</v>
          </cell>
          <cell r="D273">
            <v>0.29599082790697695</v>
          </cell>
          <cell r="E273">
            <v>0.27529599999999954</v>
          </cell>
          <cell r="F273">
            <v>0.23905040000000266</v>
          </cell>
          <cell r="G273">
            <v>0.30102857142857142</v>
          </cell>
          <cell r="H273">
            <v>0.34798000000000007</v>
          </cell>
          <cell r="I273">
            <v>0.22793333333333329</v>
          </cell>
          <cell r="J273">
            <v>0.22305454545454567</v>
          </cell>
          <cell r="K273">
            <v>0.29527857142857084</v>
          </cell>
          <cell r="L273">
            <v>0.3671915</v>
          </cell>
          <cell r="M273">
            <v>0.29385272727272727</v>
          </cell>
          <cell r="N273">
            <v>0.35782700000000001</v>
          </cell>
          <cell r="O273">
            <v>0.38793461111111116</v>
          </cell>
          <cell r="P273">
            <v>0.23439099999999999</v>
          </cell>
          <cell r="Q273">
            <v>0.38182450000000001</v>
          </cell>
        </row>
        <row r="274">
          <cell r="B274">
            <v>0.34857831578947396</v>
          </cell>
          <cell r="C274">
            <v>0.15799695925925916</v>
          </cell>
          <cell r="D274">
            <v>0.29470383720930249</v>
          </cell>
          <cell r="E274">
            <v>0.27288789999999952</v>
          </cell>
          <cell r="F274">
            <v>0.23655145000000255</v>
          </cell>
          <cell r="G274">
            <v>0.30225714285714284</v>
          </cell>
          <cell r="H274">
            <v>0.33912000000000009</v>
          </cell>
          <cell r="I274">
            <v>0.22777999999999995</v>
          </cell>
          <cell r="J274">
            <v>0.21447727272727293</v>
          </cell>
          <cell r="K274">
            <v>0.29134285714285657</v>
          </cell>
          <cell r="L274">
            <v>0.35887600000000003</v>
          </cell>
          <cell r="M274">
            <v>0.29170381818181818</v>
          </cell>
          <cell r="N274">
            <v>0.350769</v>
          </cell>
          <cell r="O274">
            <v>0.38566622222222224</v>
          </cell>
          <cell r="P274">
            <v>0.23638399999999998</v>
          </cell>
          <cell r="Q274">
            <v>0.41007399999999999</v>
          </cell>
        </row>
        <row r="275">
          <cell r="B275">
            <v>0.3448771894736844</v>
          </cell>
          <cell r="C275">
            <v>0.15849238888888895</v>
          </cell>
          <cell r="D275">
            <v>0.29341684651162803</v>
          </cell>
          <cell r="E275">
            <v>0.27047979999999949</v>
          </cell>
          <cell r="F275">
            <v>0.2340525</v>
          </cell>
          <cell r="G275">
            <v>0.30348571428571425</v>
          </cell>
          <cell r="H275">
            <v>0.33026000000000011</v>
          </cell>
          <cell r="I275">
            <v>0.22762666666666662</v>
          </cell>
          <cell r="J275">
            <v>0.2059</v>
          </cell>
          <cell r="K275">
            <v>0.28740714285714231</v>
          </cell>
          <cell r="L275">
            <v>0.35056050000000005</v>
          </cell>
          <cell r="M275">
            <v>0.28955490909090909</v>
          </cell>
          <cell r="N275">
            <v>0.350769</v>
          </cell>
          <cell r="O275">
            <v>0.38339783333333333</v>
          </cell>
          <cell r="P275">
            <v>0.23837700000000001</v>
          </cell>
          <cell r="Q275">
            <v>0.41007399999999999</v>
          </cell>
        </row>
        <row r="276">
          <cell r="B276">
            <v>0.34117606315789506</v>
          </cell>
          <cell r="C276">
            <v>0.15898781851851851</v>
          </cell>
          <cell r="D276">
            <v>0.29212985581395379</v>
          </cell>
          <cell r="E276">
            <v>0.26807169999999925</v>
          </cell>
          <cell r="F276">
            <v>0.2318910458333332</v>
          </cell>
          <cell r="G276">
            <v>0.30471428571428566</v>
          </cell>
          <cell r="H276">
            <v>0.32140000000000002</v>
          </cell>
          <cell r="I276">
            <v>0.22747333333333328</v>
          </cell>
          <cell r="J276">
            <v>0.22666666666666666</v>
          </cell>
          <cell r="K276">
            <v>0.28347142857142804</v>
          </cell>
          <cell r="L276">
            <v>0.34224500000000008</v>
          </cell>
          <cell r="M276">
            <v>0.28740599999999999</v>
          </cell>
          <cell r="N276">
            <v>0.41710999999999998</v>
          </cell>
          <cell r="O276">
            <v>0.38112944444444441</v>
          </cell>
          <cell r="P276">
            <v>0.24825900000000001</v>
          </cell>
          <cell r="Q276">
            <v>0.34201399999999998</v>
          </cell>
        </row>
        <row r="277">
          <cell r="B277">
            <v>0.3374749368421055</v>
          </cell>
          <cell r="C277">
            <v>0.15948324814814807</v>
          </cell>
          <cell r="D277">
            <v>0.29084286511627933</v>
          </cell>
          <cell r="E277">
            <v>0.26566359999999922</v>
          </cell>
          <cell r="F277">
            <v>0.2297295916666664</v>
          </cell>
          <cell r="G277">
            <v>0.30594285714285707</v>
          </cell>
          <cell r="H277">
            <v>0.31796000000000002</v>
          </cell>
          <cell r="I277">
            <v>0.22731999999999994</v>
          </cell>
          <cell r="J277">
            <v>0.24743333333333331</v>
          </cell>
          <cell r="K277">
            <v>0.27953571428571378</v>
          </cell>
          <cell r="L277">
            <v>0.3339295000000001</v>
          </cell>
          <cell r="M277">
            <v>0.28642174999999997</v>
          </cell>
          <cell r="N277">
            <v>0.32422899999999999</v>
          </cell>
          <cell r="O277">
            <v>0.37886105555555549</v>
          </cell>
          <cell r="P277">
            <v>0.24316599999999999</v>
          </cell>
          <cell r="Q277">
            <v>0.34990466666666664</v>
          </cell>
        </row>
        <row r="278">
          <cell r="B278">
            <v>0.33377381052631616</v>
          </cell>
          <cell r="C278">
            <v>0.15997867777777763</v>
          </cell>
          <cell r="D278">
            <v>0.28955587441860509</v>
          </cell>
          <cell r="E278">
            <v>0.26325549999999898</v>
          </cell>
          <cell r="F278">
            <v>0.2275681374999996</v>
          </cell>
          <cell r="G278">
            <v>0.30717142857142848</v>
          </cell>
          <cell r="H278">
            <v>0.31452000000000002</v>
          </cell>
          <cell r="I278">
            <v>0.2271666666666666</v>
          </cell>
          <cell r="J278">
            <v>0.26819999999999999</v>
          </cell>
          <cell r="K278">
            <v>0.27560000000000001</v>
          </cell>
          <cell r="L278">
            <v>0.32561400000000013</v>
          </cell>
          <cell r="M278">
            <v>0.28543749999999996</v>
          </cell>
          <cell r="N278">
            <v>0.347445</v>
          </cell>
          <cell r="O278">
            <v>0.37659266666666658</v>
          </cell>
          <cell r="P278">
            <v>0.2396346</v>
          </cell>
          <cell r="Q278">
            <v>0.3577953333333333</v>
          </cell>
        </row>
        <row r="279">
          <cell r="B279">
            <v>0.3300726842105266</v>
          </cell>
          <cell r="C279">
            <v>0.1604741074074072</v>
          </cell>
          <cell r="D279">
            <v>0.28826888372093062</v>
          </cell>
          <cell r="E279">
            <v>0.26084739999999895</v>
          </cell>
          <cell r="F279">
            <v>0.22540668333333302</v>
          </cell>
          <cell r="G279">
            <v>0.30840000000000001</v>
          </cell>
          <cell r="H279">
            <v>0.31108000000000002</v>
          </cell>
          <cell r="I279">
            <v>0.22701333333333326</v>
          </cell>
          <cell r="J279">
            <v>0.28399999999999997</v>
          </cell>
          <cell r="K279">
            <v>0.27179999999999949</v>
          </cell>
          <cell r="L279">
            <v>0.31729850000000015</v>
          </cell>
          <cell r="M279">
            <v>0.28445324999999994</v>
          </cell>
          <cell r="N279">
            <v>0.35044199999999998</v>
          </cell>
          <cell r="O279">
            <v>0.37432427777777766</v>
          </cell>
          <cell r="P279">
            <v>0.23610320000000001</v>
          </cell>
          <cell r="Q279">
            <v>0.36568600000000001</v>
          </cell>
        </row>
        <row r="280">
          <cell r="B280">
            <v>0.32637155789473726</v>
          </cell>
          <cell r="C280">
            <v>0.16096953703703676</v>
          </cell>
          <cell r="D280">
            <v>0.28698189302325638</v>
          </cell>
          <cell r="E280">
            <v>0.25843929999999893</v>
          </cell>
          <cell r="F280">
            <v>0.22324522916666623</v>
          </cell>
          <cell r="G280">
            <v>0.31201666666666666</v>
          </cell>
          <cell r="H280">
            <v>0.30764000000000002</v>
          </cell>
          <cell r="I280">
            <v>0.22685999999999992</v>
          </cell>
          <cell r="J280">
            <v>0.29979999999999996</v>
          </cell>
          <cell r="K280">
            <v>0.26799999999999946</v>
          </cell>
          <cell r="L280">
            <v>0.30898300000000017</v>
          </cell>
          <cell r="M280">
            <v>0.28346899999999992</v>
          </cell>
          <cell r="N280">
            <v>0.35343899999999995</v>
          </cell>
          <cell r="O280">
            <v>0.37205588888888874</v>
          </cell>
          <cell r="P280">
            <v>0.23257180000000002</v>
          </cell>
          <cell r="Q280">
            <v>0.35396099999999997</v>
          </cell>
        </row>
        <row r="281">
          <cell r="B281">
            <v>0.3226704315789477</v>
          </cell>
          <cell r="C281">
            <v>0.16146496666666654</v>
          </cell>
          <cell r="D281">
            <v>0.28569490232558192</v>
          </cell>
          <cell r="E281">
            <v>0.25603119999999868</v>
          </cell>
          <cell r="F281">
            <v>0.22108377499999943</v>
          </cell>
          <cell r="G281">
            <v>0.31563333333333332</v>
          </cell>
          <cell r="H281">
            <v>0.30420000000000003</v>
          </cell>
          <cell r="I281">
            <v>0.22670666666666658</v>
          </cell>
          <cell r="J281">
            <v>0.31559999999999994</v>
          </cell>
          <cell r="K281">
            <v>0.26419999999999944</v>
          </cell>
          <cell r="L281">
            <v>0.3006675000000002</v>
          </cell>
          <cell r="M281">
            <v>0.2824847499999999</v>
          </cell>
          <cell r="N281">
            <v>0.35643599999999992</v>
          </cell>
          <cell r="O281">
            <v>0.36978749999999982</v>
          </cell>
          <cell r="P281">
            <v>0.22904040000000003</v>
          </cell>
          <cell r="Q281">
            <v>0.34223599999999998</v>
          </cell>
        </row>
        <row r="282">
          <cell r="B282">
            <v>0.31896930526315836</v>
          </cell>
          <cell r="C282">
            <v>0.16196039629629611</v>
          </cell>
          <cell r="D282">
            <v>0.28440791162790768</v>
          </cell>
          <cell r="E282">
            <v>0.25362309999999866</v>
          </cell>
          <cell r="F282">
            <v>0.21892232083333263</v>
          </cell>
          <cell r="G282">
            <v>0.31924999999999998</v>
          </cell>
          <cell r="H282">
            <v>0.30032500000000001</v>
          </cell>
          <cell r="I282">
            <v>0.22655333333333325</v>
          </cell>
          <cell r="J282">
            <v>0.33139999999999992</v>
          </cell>
          <cell r="K282">
            <v>0.26039999999999941</v>
          </cell>
          <cell r="L282">
            <v>0.292352</v>
          </cell>
          <cell r="M282">
            <v>0.28150049999999988</v>
          </cell>
          <cell r="N282">
            <v>0.35943299999999989</v>
          </cell>
          <cell r="O282">
            <v>0.36751911111111091</v>
          </cell>
          <cell r="P282">
            <v>0.22550899999999999</v>
          </cell>
          <cell r="Q282">
            <v>0.34223599999999998</v>
          </cell>
        </row>
        <row r="283">
          <cell r="B283">
            <v>0.3152681789473688</v>
          </cell>
          <cell r="C283">
            <v>0.16245582592592567</v>
          </cell>
          <cell r="D283">
            <v>0.28312092093023322</v>
          </cell>
          <cell r="E283">
            <v>0.25121499999999863</v>
          </cell>
          <cell r="F283">
            <v>0.21676086666666583</v>
          </cell>
          <cell r="G283">
            <v>0.32286666666666664</v>
          </cell>
          <cell r="H283">
            <v>0.29644999999999999</v>
          </cell>
          <cell r="I283">
            <v>0.22639999999999999</v>
          </cell>
          <cell r="J283">
            <v>0.3471999999999999</v>
          </cell>
          <cell r="K283">
            <v>0.25659999999999938</v>
          </cell>
          <cell r="L283">
            <v>0.2975005</v>
          </cell>
          <cell r="M283">
            <v>0.28051624999999986</v>
          </cell>
          <cell r="N283">
            <v>0.36242999999999986</v>
          </cell>
          <cell r="O283">
            <v>0.36525072222222199</v>
          </cell>
          <cell r="P283">
            <v>0.23134549999999998</v>
          </cell>
          <cell r="Q283">
            <v>0.34223599999999998</v>
          </cell>
        </row>
        <row r="284">
          <cell r="B284">
            <v>0.31156705263157947</v>
          </cell>
          <cell r="C284">
            <v>0.16295125555555523</v>
          </cell>
          <cell r="D284">
            <v>0.28183393023255898</v>
          </cell>
          <cell r="E284">
            <v>0.24880689999999839</v>
          </cell>
          <cell r="F284">
            <v>0.21459941249999903</v>
          </cell>
          <cell r="G284">
            <v>0.32648333333333329</v>
          </cell>
          <cell r="H284">
            <v>0.29257499999999997</v>
          </cell>
          <cell r="I284">
            <v>0.21546666666666667</v>
          </cell>
          <cell r="J284">
            <v>0.36299999999999988</v>
          </cell>
          <cell r="K284">
            <v>0.25279999999999936</v>
          </cell>
          <cell r="L284">
            <v>0.302649</v>
          </cell>
          <cell r="M284">
            <v>0.279532</v>
          </cell>
          <cell r="N284">
            <v>0.36542699999999984</v>
          </cell>
          <cell r="O284">
            <v>0.36298233333333307</v>
          </cell>
          <cell r="P284">
            <v>0.237182</v>
          </cell>
          <cell r="Q284">
            <v>0.366589</v>
          </cell>
        </row>
        <row r="285">
          <cell r="B285">
            <v>0.30786592631578991</v>
          </cell>
          <cell r="C285">
            <v>0.16344668518518479</v>
          </cell>
          <cell r="D285">
            <v>0.28054693953488452</v>
          </cell>
          <cell r="E285">
            <v>0.24639879999999836</v>
          </cell>
          <cell r="F285">
            <v>0.21243795833333223</v>
          </cell>
          <cell r="G285">
            <v>0.33009999999999995</v>
          </cell>
          <cell r="H285">
            <v>0.28870000000000001</v>
          </cell>
          <cell r="I285">
            <v>0.20453333333333334</v>
          </cell>
          <cell r="J285">
            <v>0.37879999999999986</v>
          </cell>
          <cell r="K285">
            <v>0.24899999999999936</v>
          </cell>
          <cell r="L285">
            <v>0.29757585714285717</v>
          </cell>
          <cell r="M285">
            <v>0.2671905</v>
          </cell>
          <cell r="N285">
            <v>0.36842399999999997</v>
          </cell>
          <cell r="O285">
            <v>0.36071394444444416</v>
          </cell>
          <cell r="P285">
            <v>0.23463466666666666</v>
          </cell>
          <cell r="Q285">
            <v>0.30954500000000001</v>
          </cell>
        </row>
        <row r="286">
          <cell r="B286">
            <v>0.30416480000000012</v>
          </cell>
          <cell r="C286">
            <v>0.16394211481481435</v>
          </cell>
          <cell r="D286">
            <v>0.27925994883721028</v>
          </cell>
          <cell r="E286">
            <v>0.24399069999999834</v>
          </cell>
          <cell r="F286">
            <v>0.21027650416666543</v>
          </cell>
          <cell r="G286">
            <v>0.33371666666666661</v>
          </cell>
          <cell r="H286">
            <v>0.29270000000000002</v>
          </cell>
          <cell r="I286">
            <v>0.19359999999999999</v>
          </cell>
          <cell r="J286">
            <v>0.39460000000000001</v>
          </cell>
          <cell r="K286">
            <v>0.24519999999999936</v>
          </cell>
          <cell r="L286">
            <v>0.29250271428571434</v>
          </cell>
          <cell r="M286">
            <v>0.25484899999999999</v>
          </cell>
          <cell r="N286">
            <v>0.288221</v>
          </cell>
          <cell r="O286">
            <v>0.35844555555555524</v>
          </cell>
          <cell r="P286">
            <v>0.23208733333333331</v>
          </cell>
          <cell r="Q286">
            <v>0.36118899999999998</v>
          </cell>
        </row>
        <row r="287">
          <cell r="B287">
            <v>0.29866991000000009</v>
          </cell>
          <cell r="C287">
            <v>0.16443754444444414</v>
          </cell>
          <cell r="D287">
            <v>0.27797295813953582</v>
          </cell>
          <cell r="E287">
            <v>0.24158259999999809</v>
          </cell>
          <cell r="F287">
            <v>0.20811504999999864</v>
          </cell>
          <cell r="G287">
            <v>0.33733333333333326</v>
          </cell>
          <cell r="H287">
            <v>0.29670000000000002</v>
          </cell>
          <cell r="I287">
            <v>0.19339090909090909</v>
          </cell>
          <cell r="J287">
            <v>0.33973333333333333</v>
          </cell>
          <cell r="K287">
            <v>0.2414</v>
          </cell>
          <cell r="L287">
            <v>0.28742957142857151</v>
          </cell>
          <cell r="M287">
            <v>0.246672</v>
          </cell>
          <cell r="N287">
            <v>0.337343</v>
          </cell>
          <cell r="O287">
            <v>0.35617716666666632</v>
          </cell>
          <cell r="P287">
            <v>0.22953999999999999</v>
          </cell>
          <cell r="Q287">
            <v>0.33125100000000002</v>
          </cell>
        </row>
        <row r="288">
          <cell r="B288">
            <v>0.29317502000000006</v>
          </cell>
          <cell r="C288">
            <v>0.1649329740740737</v>
          </cell>
          <cell r="D288">
            <v>0.27668596744186158</v>
          </cell>
          <cell r="E288">
            <v>0.23917449999999807</v>
          </cell>
          <cell r="F288">
            <v>0.20595359583333206</v>
          </cell>
          <cell r="G288">
            <v>0.34094999999999992</v>
          </cell>
          <cell r="H288">
            <v>0.29110000000000003</v>
          </cell>
          <cell r="I288">
            <v>0.19318181818181818</v>
          </cell>
          <cell r="J288">
            <v>0.28486666666666666</v>
          </cell>
          <cell r="K288">
            <v>0.23959999999999937</v>
          </cell>
          <cell r="L288">
            <v>0.28235642857142867</v>
          </cell>
          <cell r="M288">
            <v>0.23849500000000001</v>
          </cell>
          <cell r="N288">
            <v>0.32937100000000002</v>
          </cell>
          <cell r="O288">
            <v>0.35390877777777741</v>
          </cell>
          <cell r="P288">
            <v>0.27424799999999999</v>
          </cell>
          <cell r="Q288">
            <v>0.33705850000000004</v>
          </cell>
        </row>
        <row r="289">
          <cell r="B289">
            <v>0.28768013000000026</v>
          </cell>
          <cell r="C289">
            <v>0.16542840370370326</v>
          </cell>
          <cell r="D289">
            <v>0.27539897674418712</v>
          </cell>
          <cell r="E289">
            <v>0.23676639999999782</v>
          </cell>
          <cell r="F289">
            <v>0.20379214166666526</v>
          </cell>
          <cell r="G289">
            <v>0.34456666666666658</v>
          </cell>
          <cell r="H289">
            <v>0.28550000000000003</v>
          </cell>
          <cell r="I289">
            <v>0.19297272727272727</v>
          </cell>
          <cell r="J289">
            <v>0.23</v>
          </cell>
          <cell r="K289">
            <v>0.23780000000000001</v>
          </cell>
          <cell r="L289">
            <v>0.27728328571428584</v>
          </cell>
          <cell r="M289">
            <v>0.23031800000000002</v>
          </cell>
          <cell r="N289">
            <v>0.31153700000000001</v>
          </cell>
          <cell r="O289">
            <v>0.35164038888888849</v>
          </cell>
          <cell r="P289">
            <v>0.22050800000000001</v>
          </cell>
          <cell r="Q289">
            <v>0.342866</v>
          </cell>
        </row>
        <row r="290">
          <cell r="B290">
            <v>0.28218524000000023</v>
          </cell>
          <cell r="C290">
            <v>0.16592383333333283</v>
          </cell>
          <cell r="D290">
            <v>0.27411198604651288</v>
          </cell>
          <cell r="E290">
            <v>0.2343582999999978</v>
          </cell>
          <cell r="F290">
            <v>0.20163068749999846</v>
          </cell>
          <cell r="G290">
            <v>0.34818333333333323</v>
          </cell>
          <cell r="H290">
            <v>0.27990000000000004</v>
          </cell>
          <cell r="I290">
            <v>0.19276363636363636</v>
          </cell>
          <cell r="J290">
            <v>0.23286666666666667</v>
          </cell>
          <cell r="K290">
            <v>0.23256666666666603</v>
          </cell>
          <cell r="L290">
            <v>0.27221014285714301</v>
          </cell>
          <cell r="M290">
            <v>0.22214100000000001</v>
          </cell>
          <cell r="N290">
            <v>0.31153700000000001</v>
          </cell>
          <cell r="O290">
            <v>0.34937200000000002</v>
          </cell>
          <cell r="P290">
            <v>0.26834799999999998</v>
          </cell>
          <cell r="Q290">
            <v>0.309091</v>
          </cell>
        </row>
        <row r="291">
          <cell r="B291">
            <v>0.27669035000000042</v>
          </cell>
          <cell r="C291">
            <v>0.16641926296296239</v>
          </cell>
          <cell r="D291">
            <v>0.27282499534883842</v>
          </cell>
          <cell r="E291">
            <v>0.23195019999999777</v>
          </cell>
          <cell r="F291">
            <v>0.19946923333333166</v>
          </cell>
          <cell r="G291">
            <v>0.35179999999999989</v>
          </cell>
          <cell r="H291">
            <v>0.27430000000000004</v>
          </cell>
          <cell r="I291">
            <v>0.19255454545454545</v>
          </cell>
          <cell r="J291">
            <v>0.23573333333333332</v>
          </cell>
          <cell r="K291">
            <v>0.22733333333333269</v>
          </cell>
          <cell r="L291">
            <v>0.26713700000000001</v>
          </cell>
          <cell r="M291">
            <v>0.22862950000000001</v>
          </cell>
          <cell r="N291">
            <v>0.259716</v>
          </cell>
          <cell r="O291">
            <v>0.34019100000000002</v>
          </cell>
          <cell r="P291">
            <v>0.22220500000000001</v>
          </cell>
          <cell r="Q291">
            <v>0.36346200000000001</v>
          </cell>
        </row>
        <row r="292">
          <cell r="B292">
            <v>0.27119546000000039</v>
          </cell>
          <cell r="C292">
            <v>0.16691469259259195</v>
          </cell>
          <cell r="D292">
            <v>0.27153800465116418</v>
          </cell>
          <cell r="E292">
            <v>0.22954209999999753</v>
          </cell>
          <cell r="F292">
            <v>0.19730777916666487</v>
          </cell>
          <cell r="G292">
            <v>0.35541666666666655</v>
          </cell>
          <cell r="H292">
            <v>0.26869999999999999</v>
          </cell>
          <cell r="I292">
            <v>0.19234545454545454</v>
          </cell>
          <cell r="J292">
            <v>0.23860000000000001</v>
          </cell>
          <cell r="K292">
            <v>0.22209999999999935</v>
          </cell>
          <cell r="L292">
            <v>0.26682007692307691</v>
          </cell>
          <cell r="M292">
            <v>0.23511800000000002</v>
          </cell>
          <cell r="N292">
            <v>0.370786</v>
          </cell>
          <cell r="O292">
            <v>0.34577150000000001</v>
          </cell>
          <cell r="P292">
            <v>0.243197</v>
          </cell>
          <cell r="Q292">
            <v>0.28517999999999999</v>
          </cell>
        </row>
        <row r="293">
          <cell r="B293">
            <v>0.26570057000000036</v>
          </cell>
          <cell r="C293">
            <v>0.16741012222222151</v>
          </cell>
          <cell r="D293">
            <v>0.27025101395348972</v>
          </cell>
          <cell r="E293">
            <v>0.22713399999999995</v>
          </cell>
          <cell r="F293">
            <v>0.19514632499999807</v>
          </cell>
          <cell r="G293">
            <v>0.3590333333333332</v>
          </cell>
          <cell r="H293">
            <v>0.26856363636363634</v>
          </cell>
          <cell r="I293">
            <v>0.19213636363636363</v>
          </cell>
          <cell r="J293">
            <v>0.23644545454545454</v>
          </cell>
          <cell r="K293">
            <v>0.21686666666666601</v>
          </cell>
          <cell r="L293">
            <v>0.26650315384615381</v>
          </cell>
          <cell r="M293">
            <v>0.24160650000000003</v>
          </cell>
          <cell r="N293">
            <v>0.28487800000000002</v>
          </cell>
          <cell r="O293">
            <v>0.351352</v>
          </cell>
          <cell r="P293">
            <v>0.23721600000000001</v>
          </cell>
          <cell r="Q293">
            <v>0.34496500000000002</v>
          </cell>
        </row>
        <row r="294">
          <cell r="B294">
            <v>0.26020568000000055</v>
          </cell>
          <cell r="C294">
            <v>0.1679055518518513</v>
          </cell>
          <cell r="D294">
            <v>0.26896402325581548</v>
          </cell>
          <cell r="E294">
            <v>0.22611782999999996</v>
          </cell>
          <cell r="F294">
            <v>0.19298487083333127</v>
          </cell>
          <cell r="G294">
            <v>0.36264999999999986</v>
          </cell>
          <cell r="H294">
            <v>0.26842727272727268</v>
          </cell>
          <cell r="I294">
            <v>0.19192727272727272</v>
          </cell>
          <cell r="J294">
            <v>0.23429090909090908</v>
          </cell>
          <cell r="K294">
            <v>0.21163333333333267</v>
          </cell>
          <cell r="L294">
            <v>0.2661862307692307</v>
          </cell>
          <cell r="M294">
            <v>0.24809500000000001</v>
          </cell>
          <cell r="N294">
            <v>0.337476</v>
          </cell>
          <cell r="O294">
            <v>0.34511585714285714</v>
          </cell>
          <cell r="P294">
            <v>0.232796</v>
          </cell>
          <cell r="Q294">
            <v>0.28850799999999999</v>
          </cell>
        </row>
        <row r="295">
          <cell r="B295">
            <v>0.25471079000000052</v>
          </cell>
          <cell r="C295">
            <v>0.16840098148148086</v>
          </cell>
          <cell r="D295">
            <v>0.26767703255814101</v>
          </cell>
          <cell r="E295">
            <v>0.22510165999999976</v>
          </cell>
          <cell r="F295">
            <v>0.19082341666666447</v>
          </cell>
          <cell r="G295">
            <v>0.36626666666666652</v>
          </cell>
          <cell r="H295">
            <v>0.26829090909090902</v>
          </cell>
          <cell r="I295">
            <v>0.19171818181818182</v>
          </cell>
          <cell r="J295">
            <v>0.23213636363636361</v>
          </cell>
          <cell r="K295">
            <v>0.20639999999999933</v>
          </cell>
          <cell r="L295">
            <v>0.2658693076923076</v>
          </cell>
          <cell r="M295">
            <v>0.22472900000000001</v>
          </cell>
          <cell r="N295">
            <v>0.30081799999999997</v>
          </cell>
          <cell r="O295">
            <v>0.33887971428571428</v>
          </cell>
          <cell r="P295">
            <v>0.24784</v>
          </cell>
          <cell r="Q295">
            <v>0.32179999999999997</v>
          </cell>
        </row>
        <row r="296">
          <cell r="B296">
            <v>0.24921589999999982</v>
          </cell>
          <cell r="C296">
            <v>0.16889641111111042</v>
          </cell>
          <cell r="D296">
            <v>0.26639004186046678</v>
          </cell>
          <cell r="E296">
            <v>0.22408548999999978</v>
          </cell>
          <cell r="F296">
            <v>0.18866196249999789</v>
          </cell>
          <cell r="G296">
            <v>0.36988333333333318</v>
          </cell>
          <cell r="H296">
            <v>0.26815454545454537</v>
          </cell>
          <cell r="I296">
            <v>0.19150909090909091</v>
          </cell>
          <cell r="J296">
            <v>0.22998181818181815</v>
          </cell>
          <cell r="K296">
            <v>0.20116666666666599</v>
          </cell>
          <cell r="L296">
            <v>0.2655523846153845</v>
          </cell>
          <cell r="M296">
            <v>0.2269814</v>
          </cell>
          <cell r="N296">
            <v>0.44465199999999999</v>
          </cell>
          <cell r="O296">
            <v>0.33264357142857143</v>
          </cell>
          <cell r="P296">
            <v>0.210535</v>
          </cell>
          <cell r="Q296">
            <v>0.31581949999999998</v>
          </cell>
        </row>
        <row r="297">
          <cell r="B297">
            <v>0.2481702684210525</v>
          </cell>
          <cell r="C297">
            <v>0.16939184074073999</v>
          </cell>
          <cell r="D297">
            <v>0.26510305116279231</v>
          </cell>
          <cell r="E297">
            <v>0.22306931999999957</v>
          </cell>
          <cell r="F297">
            <v>0.18650050833333109</v>
          </cell>
          <cell r="G297">
            <v>0.24329999999999999</v>
          </cell>
          <cell r="H297">
            <v>0.26801818181818171</v>
          </cell>
          <cell r="I297">
            <v>0.1913</v>
          </cell>
          <cell r="J297">
            <v>0.22782727272727268</v>
          </cell>
          <cell r="K297">
            <v>0.19593333333333265</v>
          </cell>
          <cell r="L297">
            <v>0.26523546153846139</v>
          </cell>
          <cell r="M297">
            <v>0.22923379999999999</v>
          </cell>
          <cell r="N297">
            <v>0.23921200000000001</v>
          </cell>
          <cell r="O297">
            <v>0.32640742857142857</v>
          </cell>
          <cell r="P297">
            <v>0.211642</v>
          </cell>
          <cell r="Q297">
            <v>0.30983899999999998</v>
          </cell>
        </row>
        <row r="298">
          <cell r="B298">
            <v>0.24712463684210495</v>
          </cell>
          <cell r="C298">
            <v>0.16988727037036955</v>
          </cell>
          <cell r="D298">
            <v>0.26381606046511807</v>
          </cell>
          <cell r="E298">
            <v>0.22205314999999959</v>
          </cell>
          <cell r="F298">
            <v>0.1843390541666643</v>
          </cell>
          <cell r="G298">
            <v>0.24207391304347825</v>
          </cell>
          <cell r="H298">
            <v>0.26788181818181805</v>
          </cell>
          <cell r="I298">
            <v>0.19062000000000001</v>
          </cell>
          <cell r="J298">
            <v>0.22567272727272722</v>
          </cell>
          <cell r="K298">
            <v>0.19069999999999998</v>
          </cell>
          <cell r="L298">
            <v>0.26491853846153829</v>
          </cell>
          <cell r="M298">
            <v>0.23148619999999998</v>
          </cell>
          <cell r="N298">
            <v>0.37594899999999998</v>
          </cell>
          <cell r="O298">
            <v>0.32017128571428571</v>
          </cell>
          <cell r="P298">
            <v>0.21274899999999999</v>
          </cell>
          <cell r="Q298">
            <v>0.347945</v>
          </cell>
        </row>
        <row r="299">
          <cell r="B299">
            <v>0.24607900526315762</v>
          </cell>
          <cell r="C299">
            <v>0.17038270000000022</v>
          </cell>
          <cell r="D299">
            <v>0.26252906976744361</v>
          </cell>
          <cell r="E299">
            <v>0.22103697999999938</v>
          </cell>
          <cell r="F299">
            <v>0.18217759999999994</v>
          </cell>
          <cell r="G299">
            <v>0.24084782608695651</v>
          </cell>
          <cell r="H299">
            <v>0.2677454545454544</v>
          </cell>
          <cell r="I299">
            <v>0.18994000000000003</v>
          </cell>
          <cell r="J299">
            <v>0.22351818181818175</v>
          </cell>
          <cell r="K299">
            <v>0.18985333333333265</v>
          </cell>
          <cell r="L299">
            <v>0.26460161538461519</v>
          </cell>
          <cell r="M299">
            <v>0.23373859999999996</v>
          </cell>
          <cell r="N299">
            <v>0.33043899999999998</v>
          </cell>
          <cell r="O299">
            <v>0.31393514285714286</v>
          </cell>
          <cell r="P299">
            <v>0.21484700000000001</v>
          </cell>
          <cell r="Q299">
            <v>0.29402400000000001</v>
          </cell>
        </row>
        <row r="300">
          <cell r="B300">
            <v>0.24503337368421008</v>
          </cell>
          <cell r="C300">
            <v>0.17101406800000007</v>
          </cell>
          <cell r="D300">
            <v>0.26124207906976915</v>
          </cell>
          <cell r="E300">
            <v>0.2200208099999994</v>
          </cell>
          <cell r="F300">
            <v>0.18309880526315792</v>
          </cell>
          <cell r="G300">
            <v>0.23962173913043477</v>
          </cell>
          <cell r="H300">
            <v>0.26760909090909074</v>
          </cell>
          <cell r="I300">
            <v>0.18926000000000004</v>
          </cell>
          <cell r="J300">
            <v>0.22136363636363629</v>
          </cell>
          <cell r="K300">
            <v>0.18900666666666599</v>
          </cell>
          <cell r="L300">
            <v>0.26428469230769208</v>
          </cell>
          <cell r="M300">
            <v>0.23599100000000001</v>
          </cell>
          <cell r="N300">
            <v>0.232159</v>
          </cell>
          <cell r="O300">
            <v>0.307699</v>
          </cell>
          <cell r="P300">
            <v>0.216945</v>
          </cell>
          <cell r="Q300">
            <v>0.35808699999999999</v>
          </cell>
        </row>
        <row r="301">
          <cell r="B301">
            <v>0.24398774210526275</v>
          </cell>
          <cell r="C301">
            <v>0.17164543600000015</v>
          </cell>
          <cell r="D301">
            <v>0.25995508837209491</v>
          </cell>
          <cell r="E301">
            <v>0.2190046399999992</v>
          </cell>
          <cell r="F301">
            <v>0.18402001052631567</v>
          </cell>
          <cell r="G301">
            <v>0.23839565217391304</v>
          </cell>
          <cell r="H301">
            <v>0.26747272727272708</v>
          </cell>
          <cell r="I301">
            <v>0.18858000000000005</v>
          </cell>
          <cell r="J301">
            <v>0.21920909090909083</v>
          </cell>
          <cell r="K301">
            <v>0.18815999999999933</v>
          </cell>
          <cell r="L301">
            <v>0.26396776923076898</v>
          </cell>
          <cell r="M301">
            <v>0.22747149999999999</v>
          </cell>
          <cell r="N301">
            <v>0.47067700000000001</v>
          </cell>
          <cell r="O301">
            <v>0.31070474999999997</v>
          </cell>
          <cell r="P301">
            <v>0.22772999999999999</v>
          </cell>
          <cell r="Q301">
            <v>0.32561400000000001</v>
          </cell>
        </row>
        <row r="302">
          <cell r="B302">
            <v>0.2429421105263152</v>
          </cell>
          <cell r="C302">
            <v>0.17227680400000023</v>
          </cell>
          <cell r="D302">
            <v>0.25866809767442045</v>
          </cell>
          <cell r="E302">
            <v>0.21798846999999899</v>
          </cell>
          <cell r="F302">
            <v>0.18494121578947342</v>
          </cell>
          <cell r="G302">
            <v>0.2371695652173913</v>
          </cell>
          <cell r="H302">
            <v>0.26733636363636343</v>
          </cell>
          <cell r="I302">
            <v>0.18790000000000001</v>
          </cell>
          <cell r="J302">
            <v>0.21705454545454536</v>
          </cell>
          <cell r="K302">
            <v>0.18731333333333267</v>
          </cell>
          <cell r="L302">
            <v>0.26365084615384587</v>
          </cell>
          <cell r="M302">
            <v>0.21895200000000001</v>
          </cell>
          <cell r="N302">
            <v>0.21156700000000001</v>
          </cell>
          <cell r="O302">
            <v>0.3137105</v>
          </cell>
          <cell r="P302">
            <v>0.22869999999999999</v>
          </cell>
          <cell r="Q302">
            <v>0.31215500000000002</v>
          </cell>
        </row>
        <row r="303">
          <cell r="B303">
            <v>0.24189647894736788</v>
          </cell>
          <cell r="C303">
            <v>0.1729081720000003</v>
          </cell>
          <cell r="D303">
            <v>0.25738110697674621</v>
          </cell>
          <cell r="E303">
            <v>0.21697229999999901</v>
          </cell>
          <cell r="F303">
            <v>0.1858624210526314</v>
          </cell>
          <cell r="G303">
            <v>0.23594347826086956</v>
          </cell>
          <cell r="H303">
            <v>0.26719999999999999</v>
          </cell>
          <cell r="I303">
            <v>0.18737222222222225</v>
          </cell>
          <cell r="J303">
            <v>0.21490000000000001</v>
          </cell>
          <cell r="K303">
            <v>0.186466666666666</v>
          </cell>
          <cell r="L303">
            <v>0.26333392307692277</v>
          </cell>
          <cell r="M303">
            <v>0.22323480000000001</v>
          </cell>
          <cell r="N303">
            <v>0.43690400000000001</v>
          </cell>
          <cell r="O303">
            <v>0.31671625000000003</v>
          </cell>
          <cell r="P303">
            <v>0.20927100000000001</v>
          </cell>
          <cell r="Q303">
            <v>0.29869600000000002</v>
          </cell>
        </row>
        <row r="304">
          <cell r="B304">
            <v>0.24085084736842033</v>
          </cell>
          <cell r="C304">
            <v>0.17353954000000038</v>
          </cell>
          <cell r="D304">
            <v>0.25609411627907175</v>
          </cell>
          <cell r="E304">
            <v>0.2159561299999988</v>
          </cell>
          <cell r="F304">
            <v>0.18678362631578915</v>
          </cell>
          <cell r="G304">
            <v>0.23471739130434782</v>
          </cell>
          <cell r="H304">
            <v>0.26295714285714283</v>
          </cell>
          <cell r="I304">
            <v>0.18684444444444448</v>
          </cell>
          <cell r="J304">
            <v>0.2104</v>
          </cell>
          <cell r="K304">
            <v>0.18561999999999934</v>
          </cell>
          <cell r="L304">
            <v>0.263017</v>
          </cell>
          <cell r="M304">
            <v>0.22751760000000001</v>
          </cell>
          <cell r="N304">
            <v>0.22737099999999999</v>
          </cell>
          <cell r="O304">
            <v>0.31972200000000001</v>
          </cell>
          <cell r="P304">
            <v>0.20789099999999999</v>
          </cell>
          <cell r="Q304">
            <v>0.30223800000000001</v>
          </cell>
        </row>
        <row r="305">
          <cell r="B305">
            <v>0.23980521578947278</v>
          </cell>
          <cell r="C305">
            <v>0.17417090800000046</v>
          </cell>
          <cell r="D305">
            <v>0.25480712558139751</v>
          </cell>
          <cell r="E305">
            <v>0.21493995999999882</v>
          </cell>
          <cell r="F305">
            <v>0.18770483157894713</v>
          </cell>
          <cell r="G305">
            <v>0.23349130434782608</v>
          </cell>
          <cell r="H305">
            <v>0.25871428571428567</v>
          </cell>
          <cell r="I305">
            <v>0.18631666666666671</v>
          </cell>
          <cell r="J305">
            <v>0.2059</v>
          </cell>
          <cell r="K305">
            <v>0.18477333333333268</v>
          </cell>
          <cell r="L305">
            <v>0.24344399999999999</v>
          </cell>
          <cell r="M305">
            <v>0.23180040000000002</v>
          </cell>
          <cell r="N305">
            <v>0.40433200000000002</v>
          </cell>
          <cell r="O305">
            <v>0.31432292307692311</v>
          </cell>
          <cell r="P305">
            <v>0.206511</v>
          </cell>
          <cell r="Q305">
            <v>0.31456699999999999</v>
          </cell>
        </row>
        <row r="306">
          <cell r="B306">
            <v>0.23875958421052546</v>
          </cell>
          <cell r="C306">
            <v>0.17480227600000053</v>
          </cell>
          <cell r="D306">
            <v>0.25352013488372305</v>
          </cell>
          <cell r="E306">
            <v>0.21392378999999861</v>
          </cell>
          <cell r="F306">
            <v>0.18862603684210488</v>
          </cell>
          <cell r="G306">
            <v>0.23226521739130435</v>
          </cell>
          <cell r="H306">
            <v>0.25447142857142852</v>
          </cell>
          <cell r="I306">
            <v>0.18578888888888895</v>
          </cell>
          <cell r="J306">
            <v>0.2041</v>
          </cell>
          <cell r="K306">
            <v>0.18392666666666602</v>
          </cell>
          <cell r="L306">
            <v>0.22387099999999999</v>
          </cell>
          <cell r="M306">
            <v>0.23608320000000002</v>
          </cell>
          <cell r="N306">
            <v>0.24790400000000001</v>
          </cell>
          <cell r="O306">
            <v>0.30892384615384616</v>
          </cell>
          <cell r="P306">
            <v>0.208092</v>
          </cell>
          <cell r="Q306">
            <v>0.28171299999999999</v>
          </cell>
        </row>
        <row r="307">
          <cell r="B307">
            <v>0.23771395263157791</v>
          </cell>
          <cell r="C307">
            <v>0.17543364400000061</v>
          </cell>
          <cell r="D307">
            <v>0.25223314418604881</v>
          </cell>
          <cell r="E307">
            <v>0.21290761999999863</v>
          </cell>
          <cell r="F307">
            <v>0.18954724210526264</v>
          </cell>
          <cell r="G307">
            <v>0.23103913043478261</v>
          </cell>
          <cell r="H307">
            <v>0.25022857142857136</v>
          </cell>
          <cell r="I307">
            <v>0.18526111111111118</v>
          </cell>
          <cell r="J307">
            <v>0.20230000000000001</v>
          </cell>
          <cell r="K307">
            <v>0.18307999999999935</v>
          </cell>
          <cell r="L307">
            <v>0.20429799999999998</v>
          </cell>
          <cell r="M307">
            <v>0.240366</v>
          </cell>
          <cell r="N307">
            <v>0.21265000000000001</v>
          </cell>
          <cell r="O307">
            <v>0.30352476923076921</v>
          </cell>
          <cell r="P307">
            <v>0.209673</v>
          </cell>
          <cell r="Q307">
            <v>0.33813500000000002</v>
          </cell>
        </row>
        <row r="308">
          <cell r="B308">
            <v>0.23666832105263058</v>
          </cell>
          <cell r="C308">
            <v>0.17606501200000069</v>
          </cell>
          <cell r="D308">
            <v>0.25094615348837435</v>
          </cell>
          <cell r="E308">
            <v>0.21189144999999843</v>
          </cell>
          <cell r="F308">
            <v>0.19046844736842061</v>
          </cell>
          <cell r="G308">
            <v>0.22981304347826087</v>
          </cell>
          <cell r="H308">
            <v>0.24598571428571422</v>
          </cell>
          <cell r="I308">
            <v>0.18473333333333342</v>
          </cell>
          <cell r="J308">
            <v>0.20145714285714286</v>
          </cell>
          <cell r="K308">
            <v>0.18223333333333269</v>
          </cell>
          <cell r="L308">
            <v>0.18472499999999997</v>
          </cell>
          <cell r="M308">
            <v>0.23369716666666668</v>
          </cell>
          <cell r="N308">
            <v>0.22104033333333334</v>
          </cell>
          <cell r="O308">
            <v>0.29812569230769226</v>
          </cell>
          <cell r="P308">
            <v>0.219668</v>
          </cell>
          <cell r="Q308">
            <v>0.26040099999999999</v>
          </cell>
        </row>
        <row r="309">
          <cell r="B309">
            <v>0.23562268947368303</v>
          </cell>
          <cell r="C309">
            <v>0.17669638000000076</v>
          </cell>
          <cell r="D309">
            <v>0.24965916279070011</v>
          </cell>
          <cell r="E309">
            <v>0.21087527999999844</v>
          </cell>
          <cell r="F309">
            <v>0.19138965263157837</v>
          </cell>
          <cell r="G309">
            <v>0.22858695652173913</v>
          </cell>
          <cell r="H309">
            <v>0.24174285714285709</v>
          </cell>
          <cell r="I309">
            <v>0.18420555555555565</v>
          </cell>
          <cell r="J309">
            <v>0.20061428571428572</v>
          </cell>
          <cell r="K309">
            <v>0.18138666666666603</v>
          </cell>
          <cell r="L309">
            <v>0.16515199999999997</v>
          </cell>
          <cell r="M309">
            <v>0.22702833333333333</v>
          </cell>
          <cell r="N309">
            <v>0.22943066666666667</v>
          </cell>
          <cell r="O309">
            <v>0.29272661538461531</v>
          </cell>
          <cell r="P309">
            <v>0.195156</v>
          </cell>
          <cell r="Q309">
            <v>0.25036900000000001</v>
          </cell>
        </row>
        <row r="310">
          <cell r="B310">
            <v>0.23457705789473571</v>
          </cell>
          <cell r="C310">
            <v>0.17732774800000084</v>
          </cell>
          <cell r="D310">
            <v>0.24837217209302564</v>
          </cell>
          <cell r="E310">
            <v>0.20985910999999824</v>
          </cell>
          <cell r="F310">
            <v>0.19231085789473634</v>
          </cell>
          <cell r="G310">
            <v>0.22736086956521739</v>
          </cell>
          <cell r="H310">
            <v>0.23749999999999999</v>
          </cell>
          <cell r="I310">
            <v>0.18367777777777788</v>
          </cell>
          <cell r="J310">
            <v>0.19977142857142857</v>
          </cell>
          <cell r="K310">
            <v>0.18053999999999937</v>
          </cell>
          <cell r="L310">
            <v>0.14557899999999996</v>
          </cell>
          <cell r="M310">
            <v>0.22035949999999999</v>
          </cell>
          <cell r="N310">
            <v>0.237821</v>
          </cell>
          <cell r="O310">
            <v>0.28732753846153836</v>
          </cell>
          <cell r="P310">
            <v>0.21441199999999999</v>
          </cell>
          <cell r="Q310">
            <v>0.240337</v>
          </cell>
        </row>
        <row r="311">
          <cell r="B311">
            <v>0.23353142631578816</v>
          </cell>
          <cell r="C311">
            <v>0.17795911600000092</v>
          </cell>
          <cell r="D311">
            <v>0.24708518139535141</v>
          </cell>
          <cell r="E311">
            <v>0.20884293999999826</v>
          </cell>
          <cell r="F311">
            <v>0.1932320631578941</v>
          </cell>
          <cell r="G311">
            <v>0.22613478260869566</v>
          </cell>
          <cell r="H311">
            <v>0.23821999999999999</v>
          </cell>
          <cell r="I311">
            <v>0.18315000000000012</v>
          </cell>
          <cell r="J311">
            <v>0.19892857142857143</v>
          </cell>
          <cell r="K311">
            <v>0.17969333333333271</v>
          </cell>
          <cell r="L311">
            <v>0.12600599999999995</v>
          </cell>
          <cell r="M311">
            <v>0.21369066666666664</v>
          </cell>
          <cell r="N311">
            <v>0.237821</v>
          </cell>
          <cell r="O311">
            <v>0.28192846153846141</v>
          </cell>
          <cell r="P311">
            <v>0.2126015</v>
          </cell>
          <cell r="Q311">
            <v>0.23943800000000001</v>
          </cell>
        </row>
        <row r="312">
          <cell r="B312">
            <v>0.23248579473684061</v>
          </cell>
          <cell r="C312">
            <v>0.17859048400000099</v>
          </cell>
          <cell r="D312">
            <v>0.24579819069767694</v>
          </cell>
          <cell r="E312">
            <v>0.20782676999999805</v>
          </cell>
          <cell r="F312">
            <v>0.19415326842105207</v>
          </cell>
          <cell r="G312">
            <v>0.22490869565217392</v>
          </cell>
          <cell r="H312">
            <v>0.23893999999999999</v>
          </cell>
          <cell r="I312">
            <v>0.18262222222222235</v>
          </cell>
          <cell r="J312">
            <v>0.19808571428571428</v>
          </cell>
          <cell r="K312">
            <v>0.17884666666666604</v>
          </cell>
          <cell r="L312">
            <v>0.10643299999999994</v>
          </cell>
          <cell r="M312">
            <v>0.20702183333333329</v>
          </cell>
          <cell r="N312">
            <v>0.390152</v>
          </cell>
          <cell r="O312">
            <v>0.27652938461538445</v>
          </cell>
          <cell r="P312">
            <v>0.21079100000000001</v>
          </cell>
          <cell r="Q312">
            <v>0.28541800000000001</v>
          </cell>
        </row>
        <row r="313">
          <cell r="B313">
            <v>0.23144016315789329</v>
          </cell>
          <cell r="C313">
            <v>0.17922185200000107</v>
          </cell>
          <cell r="D313">
            <v>0.24451119999999982</v>
          </cell>
          <cell r="E313">
            <v>0.20681059999999807</v>
          </cell>
          <cell r="F313">
            <v>0.19507447368420983</v>
          </cell>
          <cell r="G313">
            <v>0.22368260869565218</v>
          </cell>
          <cell r="H313">
            <v>0.23965999999999998</v>
          </cell>
          <cell r="I313">
            <v>0.18209444444444459</v>
          </cell>
          <cell r="J313">
            <v>0.19724285714285714</v>
          </cell>
          <cell r="K313">
            <v>0.17799999999999999</v>
          </cell>
          <cell r="L313">
            <v>0.24344399999999999</v>
          </cell>
          <cell r="M313">
            <v>0.200353</v>
          </cell>
          <cell r="N313">
            <v>0.35267366666666666</v>
          </cell>
          <cell r="O313">
            <v>0.2711303076923075</v>
          </cell>
          <cell r="P313">
            <v>0.20493650000000002</v>
          </cell>
          <cell r="Q313">
            <v>0.28541800000000001</v>
          </cell>
        </row>
        <row r="314">
          <cell r="B314">
            <v>0.23039453157894574</v>
          </cell>
          <cell r="C314">
            <v>0.17985322000000115</v>
          </cell>
          <cell r="D314">
            <v>0.24177096666666653</v>
          </cell>
          <cell r="E314">
            <v>0.20579442999999786</v>
          </cell>
          <cell r="F314">
            <v>0.19599567894736758</v>
          </cell>
          <cell r="G314">
            <v>0.22245652173913044</v>
          </cell>
          <cell r="H314">
            <v>0.24037999999999998</v>
          </cell>
          <cell r="I314">
            <v>0.18156666666666682</v>
          </cell>
          <cell r="J314">
            <v>0.19639999999999999</v>
          </cell>
          <cell r="K314">
            <v>0.17084999999999939</v>
          </cell>
          <cell r="L314">
            <v>0.22292400000000001</v>
          </cell>
          <cell r="M314">
            <v>0.20188083333333334</v>
          </cell>
          <cell r="N314">
            <v>0.31519533333333333</v>
          </cell>
          <cell r="O314">
            <v>0.26573123076923055</v>
          </cell>
          <cell r="P314">
            <v>0.19908200000000001</v>
          </cell>
          <cell r="Q314">
            <v>0.28541800000000001</v>
          </cell>
        </row>
      </sheetData>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hs_011006"/>
    </sheetNames>
    <sheetDataSet>
      <sheetData sheetId="0">
        <row r="52">
          <cell r="B52">
            <v>52655</v>
          </cell>
          <cell r="G52">
            <v>0.20979999999999999</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hs_051006"/>
    </sheetNames>
    <sheetDataSet>
      <sheetData sheetId="0">
        <row r="54">
          <cell r="B54">
            <v>52697</v>
          </cell>
          <cell r="G54">
            <v>0.21029999999999999</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hs_081006"/>
    </sheetNames>
    <sheetDataSet>
      <sheetData sheetId="0">
        <row r="54">
          <cell r="B54">
            <v>52654</v>
          </cell>
          <cell r="G54">
            <v>0.2084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B050"/>
  </sheetPr>
  <dimension ref="A10:BA70"/>
  <sheetViews>
    <sheetView topLeftCell="A57" zoomScaleNormal="100" workbookViewId="0">
      <selection activeCell="A70" sqref="A70:B70"/>
    </sheetView>
  </sheetViews>
  <sheetFormatPr baseColWidth="10" defaultRowHeight="12.75"/>
  <cols>
    <col min="1" max="1" width="16" customWidth="1"/>
    <col min="2" max="2" width="7.7109375" bestFit="1" customWidth="1"/>
    <col min="3" max="16" width="8.5703125" bestFit="1" customWidth="1"/>
    <col min="17" max="17" width="10.85546875" bestFit="1" customWidth="1"/>
    <col min="18" max="18" width="10.85546875" customWidth="1"/>
    <col min="19" max="19" width="15.42578125" customWidth="1"/>
    <col min="20" max="20" width="12.28515625" bestFit="1" customWidth="1"/>
    <col min="21" max="21" width="14.5703125" bestFit="1" customWidth="1"/>
    <col min="22" max="22" width="13.7109375" bestFit="1" customWidth="1"/>
    <col min="23" max="48" width="13.7109375" customWidth="1"/>
  </cols>
  <sheetData>
    <row r="10" spans="1:53">
      <c r="A10" s="33" t="s">
        <v>104</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5"/>
    </row>
    <row r="11" spans="1:53">
      <c r="A11" s="36" t="s">
        <v>3</v>
      </c>
      <c r="B11" s="37" t="s">
        <v>10</v>
      </c>
      <c r="C11" s="37" t="s">
        <v>11</v>
      </c>
      <c r="D11" s="37" t="s">
        <v>12</v>
      </c>
      <c r="E11" s="37" t="s">
        <v>13</v>
      </c>
      <c r="F11" s="30">
        <v>37257</v>
      </c>
      <c r="G11" s="30">
        <v>37654</v>
      </c>
      <c r="H11" s="29" t="s">
        <v>14</v>
      </c>
      <c r="I11" s="29" t="s">
        <v>15</v>
      </c>
      <c r="J11" s="29" t="s">
        <v>16</v>
      </c>
      <c r="K11" s="29" t="s">
        <v>17</v>
      </c>
      <c r="L11" s="29" t="s">
        <v>18</v>
      </c>
      <c r="M11" s="29" t="s">
        <v>19</v>
      </c>
      <c r="N11" s="29" t="s">
        <v>25</v>
      </c>
      <c r="O11" s="29" t="s">
        <v>26</v>
      </c>
      <c r="P11" s="29" t="s">
        <v>27</v>
      </c>
      <c r="Q11" s="29" t="s">
        <v>94</v>
      </c>
      <c r="R11" s="29" t="s">
        <v>97</v>
      </c>
      <c r="S11" s="29" t="s">
        <v>98</v>
      </c>
      <c r="T11" s="29" t="s">
        <v>99</v>
      </c>
      <c r="U11" s="29" t="s">
        <v>100</v>
      </c>
      <c r="V11" s="28" t="s">
        <v>54</v>
      </c>
      <c r="W11" s="38" t="s">
        <v>67</v>
      </c>
      <c r="X11" s="29" t="s">
        <v>55</v>
      </c>
      <c r="Y11" s="38" t="s">
        <v>68</v>
      </c>
      <c r="Z11" s="29" t="s">
        <v>56</v>
      </c>
      <c r="AA11" s="29" t="s">
        <v>69</v>
      </c>
      <c r="AB11" s="29" t="s">
        <v>57</v>
      </c>
      <c r="AC11" s="29" t="s">
        <v>70</v>
      </c>
      <c r="AD11" s="29" t="s">
        <v>58</v>
      </c>
      <c r="AE11" s="29" t="s">
        <v>71</v>
      </c>
      <c r="AF11" s="29" t="s">
        <v>59</v>
      </c>
      <c r="AG11" s="29" t="s">
        <v>72</v>
      </c>
      <c r="AH11" s="29" t="s">
        <v>60</v>
      </c>
      <c r="AI11" s="29" t="s">
        <v>73</v>
      </c>
      <c r="AJ11" s="29" t="s">
        <v>61</v>
      </c>
      <c r="AK11" s="29" t="s">
        <v>74</v>
      </c>
      <c r="AL11" s="29" t="s">
        <v>62</v>
      </c>
      <c r="AM11" s="29" t="s">
        <v>75</v>
      </c>
      <c r="AN11" s="29" t="s">
        <v>63</v>
      </c>
      <c r="AO11" s="29" t="s">
        <v>76</v>
      </c>
      <c r="AP11" s="29" t="s">
        <v>64</v>
      </c>
      <c r="AQ11" s="29" t="s">
        <v>77</v>
      </c>
      <c r="AR11" s="29" t="s">
        <v>65</v>
      </c>
      <c r="AS11" s="29" t="s">
        <v>78</v>
      </c>
      <c r="AT11" s="29" t="s">
        <v>66</v>
      </c>
      <c r="AU11" s="29" t="s">
        <v>79</v>
      </c>
      <c r="AV11" s="29" t="s">
        <v>52</v>
      </c>
      <c r="AW11" s="29" t="s">
        <v>53</v>
      </c>
      <c r="AX11" s="29" t="s">
        <v>80</v>
      </c>
      <c r="AY11" s="29" t="s">
        <v>81</v>
      </c>
      <c r="AZ11" s="29" t="s">
        <v>95</v>
      </c>
      <c r="BA11" s="31" t="s">
        <v>96</v>
      </c>
    </row>
    <row r="12" spans="1:53">
      <c r="A12" s="39" t="s">
        <v>28</v>
      </c>
      <c r="B12" s="51">
        <f>SUM([1]Medio_Secano!B71:B80)</f>
        <v>2.431543365671649</v>
      </c>
      <c r="C12" s="51">
        <f>SUM([1]Medio_Secano!C71:C80)</f>
        <v>2.0457631194029897</v>
      </c>
      <c r="D12" s="51">
        <f>SUM([1]Medio_Secano!D71:D80)</f>
        <v>2.6756053636363522</v>
      </c>
      <c r="E12" s="51">
        <f>SUM([1]Medio_Secano!E71:E80)</f>
        <v>2.4972217500000093</v>
      </c>
      <c r="F12" s="51">
        <f>SUM([1]Medio_Secano!F71:F80)</f>
        <v>2.3814685978260899</v>
      </c>
      <c r="G12" s="51">
        <f>SUM([1]Medio_Secano!G71:G80)</f>
        <v>2.3026675000000258</v>
      </c>
      <c r="H12" s="51">
        <f>SUM([1]Medio_Secano!H71:H80)</f>
        <v>2.7207700000000057</v>
      </c>
      <c r="I12" s="51">
        <f>SUM([1]Medio_Secano!I71:I80)</f>
        <v>2.5380909090909105</v>
      </c>
      <c r="J12" s="51">
        <f>SUM([1]Medio_Secano!J71:J80)</f>
        <v>3.9677083333333307</v>
      </c>
      <c r="K12" s="51">
        <f>SUM([1]Medio_Secano!K71:K80)</f>
        <v>2.621099999999998</v>
      </c>
      <c r="L12" s="51">
        <f>SUM([1]Medio_Secano!L71:L80)</f>
        <v>2.3174714999999999</v>
      </c>
      <c r="M12" s="51">
        <f>SUM([1]Medio_Secano!M71:M80)</f>
        <v>2.6591323684210555</v>
      </c>
      <c r="N12" s="51">
        <f>SUM([1]Medio_Secano!N71:N80)</f>
        <v>2.3592765000000004</v>
      </c>
      <c r="O12" s="51">
        <f>SUM([1]Medio_Secano!O71:O80)</f>
        <v>2.9429189999999998</v>
      </c>
      <c r="P12" s="51">
        <f>SUM([1]Medio_Secano!P71:P80)</f>
        <v>2.8562478947368422</v>
      </c>
      <c r="Q12" s="51">
        <f>SUM([1]Medio_Secano!Q71:Q80)</f>
        <v>3.0940789999999994</v>
      </c>
      <c r="R12" s="51">
        <f t="shared" ref="R12:R32" si="0">MAX(B12:Q12)</f>
        <v>3.9677083333333307</v>
      </c>
      <c r="S12" s="51">
        <f t="shared" ref="S12:S32" si="1">MIN(B12:Q12)</f>
        <v>2.0457631194029897</v>
      </c>
      <c r="T12" s="51">
        <f t="shared" ref="T12:T32" si="2">AVERAGE(B12:Q12)</f>
        <v>2.6506915751324533</v>
      </c>
      <c r="U12" s="40">
        <f t="shared" ref="U12:U32" si="3">MEDIAN(B12:Q12)</f>
        <v>2.579595454545454</v>
      </c>
      <c r="V12" s="26">
        <f t="shared" ref="V12:V35" si="4">(B12-U12)/U12</f>
        <v>-5.7393529909089198E-2</v>
      </c>
      <c r="W12" s="41">
        <f>V12*50</f>
        <v>-2.8696764954544598</v>
      </c>
      <c r="X12" s="40">
        <f t="shared" ref="X12:X35" si="5">(C12-U12)/U12</f>
        <v>-0.20694420677544959</v>
      </c>
      <c r="Y12" s="41">
        <f>X12*50</f>
        <v>-10.347210338772479</v>
      </c>
      <c r="Z12" s="40">
        <f t="shared" ref="Z12:Z35" si="6">(D12-U12)/U12</f>
        <v>3.7218979015380481E-2</v>
      </c>
      <c r="AA12" s="41">
        <f>Z12*50</f>
        <v>1.860948950769024</v>
      </c>
      <c r="AB12" s="40">
        <f t="shared" ref="AB12:AB35" si="7">(E12-U12)/U12</f>
        <v>-3.1932799540445617E-2</v>
      </c>
      <c r="AC12" s="41">
        <f>AB12*50</f>
        <v>-1.5966399770222808</v>
      </c>
      <c r="AD12" s="40">
        <f t="shared" ref="AD12:AD35" si="8">(F12-U12)/U12</f>
        <v>-7.6805398447360701E-2</v>
      </c>
      <c r="AE12" s="41">
        <f>AD12*50</f>
        <v>-3.840269922368035</v>
      </c>
      <c r="AF12" s="40">
        <f t="shared" ref="AF12:AF35" si="9">(G12-U12)/U12</f>
        <v>-0.10735324954052734</v>
      </c>
      <c r="AG12" s="41">
        <f>AF12*50</f>
        <v>-5.367662477026367</v>
      </c>
      <c r="AH12" s="40">
        <f t="shared" ref="AH12:AH35" si="10">(H12-U12)/U12</f>
        <v>5.4727397354414932E-2</v>
      </c>
      <c r="AI12" s="41">
        <f>AH12*50</f>
        <v>2.7363698677207466</v>
      </c>
      <c r="AJ12" s="40">
        <f t="shared" ref="AJ12:AJ35" si="11">(I12-U12)/U12</f>
        <v>-1.6089555973363645E-2</v>
      </c>
      <c r="AK12" s="41">
        <f>AJ12*50</f>
        <v>-0.80447779866818225</v>
      </c>
      <c r="AL12" s="40">
        <f t="shared" ref="AL12:AL35" si="12">(J12-U12)/U12</f>
        <v>0.53811262395501225</v>
      </c>
      <c r="AM12" s="41">
        <f>AL12*50</f>
        <v>26.905631197750612</v>
      </c>
      <c r="AN12" s="40">
        <f t="shared" ref="AN12:AN35" si="13">(K12-U12)/U12</f>
        <v>1.6089555973363819E-2</v>
      </c>
      <c r="AO12" s="41">
        <f>AN12*50</f>
        <v>0.80447779866819091</v>
      </c>
      <c r="AP12" s="40">
        <f t="shared" ref="AP12:AP35" si="14">(L12-U12)/U12</f>
        <v>-0.10161436518411082</v>
      </c>
      <c r="AQ12" s="41">
        <f>AP12*50</f>
        <v>-5.0807182592055415</v>
      </c>
      <c r="AR12" s="40">
        <f t="shared" ref="AR12:AR35" si="15">(M12-U12)/U12</f>
        <v>3.0833095838904138E-2</v>
      </c>
      <c r="AS12" s="41">
        <f>AR12*50</f>
        <v>1.5416547919452068</v>
      </c>
      <c r="AT12" s="40">
        <f t="shared" ref="AT12:AT35" si="16">(N12-U12)/U12</f>
        <v>-8.5408335697457496E-2</v>
      </c>
      <c r="AU12" s="41">
        <f>AT12*50</f>
        <v>-4.2704167848728751</v>
      </c>
      <c r="AV12" s="40">
        <f t="shared" ref="AV12:AV35" si="17">(O12-U12)/U12</f>
        <v>0.14084516423470222</v>
      </c>
      <c r="AW12" s="41">
        <f>AV12*50</f>
        <v>7.0422582117351116</v>
      </c>
      <c r="AX12" s="40">
        <f t="shared" ref="AX12:AX35" si="18">(P12-U12)/U12</f>
        <v>0.10724644428408507</v>
      </c>
      <c r="AY12" s="41">
        <f>AX12*50</f>
        <v>5.3623222142042533</v>
      </c>
      <c r="AZ12" s="40">
        <f>(Q12-U12)/U12</f>
        <v>0.19944349977357267</v>
      </c>
      <c r="BA12" s="42">
        <f>AZ12*50</f>
        <v>9.9721749886786331</v>
      </c>
    </row>
    <row r="13" spans="1:53">
      <c r="A13" s="39" t="s">
        <v>29</v>
      </c>
      <c r="B13" s="51">
        <f>SUM([1]Medio_Secano!B81:B90)</f>
        <v>2.5193751567164266</v>
      </c>
      <c r="C13" s="51">
        <f>SUM([1]Medio_Secano!C81:C90)</f>
        <v>2.0948171492537435</v>
      </c>
      <c r="D13" s="51">
        <f>SUM([1]Medio_Secano!D81:D90)</f>
        <v>2.9565104642857083</v>
      </c>
      <c r="E13" s="51">
        <f>SUM([1]Medio_Secano!E81:E90)</f>
        <v>2.7413511140553064</v>
      </c>
      <c r="F13" s="51">
        <f>SUM([1]Medio_Secano!F81:F90)</f>
        <v>2.4651666413043518</v>
      </c>
      <c r="G13" s="51">
        <f>SUM([1]Medio_Secano!G81:G90)</f>
        <v>2.4616241666667036</v>
      </c>
      <c r="H13" s="51">
        <f>SUM([1]Medio_Secano!H81:H90)</f>
        <v>2.8121700000000081</v>
      </c>
      <c r="I13" s="51">
        <f>SUM([1]Medio_Secano!I81:I90)</f>
        <v>2.616474747474749</v>
      </c>
      <c r="J13" s="51">
        <f>SUM([1]Medio_Secano!J81:J90)</f>
        <v>4.1578273809523782</v>
      </c>
      <c r="K13" s="51">
        <f>SUM([1]Medio_Secano!K81:K90)</f>
        <v>2.5804999999999993</v>
      </c>
      <c r="L13" s="51">
        <f>SUM([1]Medio_Secano!L81:L90)</f>
        <v>2.6567193749999998</v>
      </c>
      <c r="M13" s="51">
        <f>SUM([1]Medio_Secano!M81:M90)</f>
        <v>2.8002571875000011</v>
      </c>
      <c r="N13" s="51">
        <f>SUM([1]Medio_Secano!N81:N90)</f>
        <v>2.6044985</v>
      </c>
      <c r="O13" s="51">
        <f>SUM([1]Medio_Secano!O81:O90)</f>
        <v>2.9897261363636365</v>
      </c>
      <c r="P13" s="51">
        <f>SUM([1]Medio_Secano!P81:P90)</f>
        <v>3.0418251184210532</v>
      </c>
      <c r="Q13" s="51">
        <f>SUM([1]Medio_Secano!Q81:Q90)</f>
        <v>2.9480564999999999</v>
      </c>
      <c r="R13" s="51">
        <f t="shared" si="0"/>
        <v>4.1578273809523782</v>
      </c>
      <c r="S13" s="51">
        <f t="shared" si="1"/>
        <v>2.0948171492537435</v>
      </c>
      <c r="T13" s="51">
        <f t="shared" si="2"/>
        <v>2.7779312273746291</v>
      </c>
      <c r="U13" s="40">
        <f t="shared" si="3"/>
        <v>2.6990352445276531</v>
      </c>
      <c r="V13" s="26">
        <f t="shared" si="4"/>
        <v>-6.6564557901009555E-2</v>
      </c>
      <c r="W13" s="41">
        <f t="shared" ref="W13:W35" si="19">V13*50</f>
        <v>-3.3282278950504778</v>
      </c>
      <c r="X13" s="40">
        <f t="shared" si="5"/>
        <v>-0.22386447027654552</v>
      </c>
      <c r="Y13" s="41">
        <f t="shared" ref="Y13:Y35" si="20">X13*50</f>
        <v>-11.193223513827276</v>
      </c>
      <c r="Z13" s="40">
        <f t="shared" si="6"/>
        <v>9.5395278842723988E-2</v>
      </c>
      <c r="AA13" s="41">
        <f t="shared" ref="AA13:AA35" si="21">Z13*50</f>
        <v>4.7697639421361995</v>
      </c>
      <c r="AB13" s="40">
        <f t="shared" si="7"/>
        <v>1.5678146335232034E-2</v>
      </c>
      <c r="AC13" s="41">
        <f t="shared" ref="AC13:AC35" si="22">AB13*50</f>
        <v>0.78390731676160164</v>
      </c>
      <c r="AD13" s="40">
        <f t="shared" si="8"/>
        <v>-8.6648962327362883E-2</v>
      </c>
      <c r="AE13" s="41">
        <f t="shared" ref="AE13:AE35" si="23">AD13*50</f>
        <v>-4.3324481163681439</v>
      </c>
      <c r="AF13" s="40">
        <f t="shared" si="9"/>
        <v>-8.7961458948083437E-2</v>
      </c>
      <c r="AG13" s="41">
        <f t="shared" ref="AG13:AG35" si="24">AF13*50</f>
        <v>-4.398072947404172</v>
      </c>
      <c r="AH13" s="40">
        <f t="shared" si="10"/>
        <v>4.191673884279129E-2</v>
      </c>
      <c r="AI13" s="41">
        <f t="shared" ref="AI13:AI35" si="25">AH13*50</f>
        <v>2.0958369421395644</v>
      </c>
      <c r="AJ13" s="40">
        <f t="shared" si="11"/>
        <v>-3.0588891797651462E-2</v>
      </c>
      <c r="AK13" s="41">
        <f t="shared" ref="AK13:AK35" si="26">AJ13*50</f>
        <v>-1.529444589882573</v>
      </c>
      <c r="AL13" s="40">
        <f t="shared" si="12"/>
        <v>0.5404865087932641</v>
      </c>
      <c r="AM13" s="41">
        <f t="shared" ref="AM13:AM35" si="27">AL13*50</f>
        <v>27.024325439663205</v>
      </c>
      <c r="AN13" s="40">
        <f t="shared" si="13"/>
        <v>-4.3917634928253076E-2</v>
      </c>
      <c r="AO13" s="41">
        <f t="shared" ref="AO13:AO35" si="28">AN13*50</f>
        <v>-2.1958817464126539</v>
      </c>
      <c r="AP13" s="40">
        <f t="shared" si="14"/>
        <v>-1.5678146335232034E-2</v>
      </c>
      <c r="AQ13" s="41">
        <f t="shared" ref="AQ13:AQ35" si="29">AP13*50</f>
        <v>-0.78390731676160164</v>
      </c>
      <c r="AR13" s="40">
        <f t="shared" si="15"/>
        <v>3.7503008964991272E-2</v>
      </c>
      <c r="AS13" s="41">
        <f t="shared" ref="AS13:AS35" si="30">AR13*50</f>
        <v>1.8751504482495636</v>
      </c>
      <c r="AT13" s="40">
        <f t="shared" si="16"/>
        <v>-3.5026124508499151E-2</v>
      </c>
      <c r="AU13" s="41">
        <f t="shared" ref="AU13:AU35" si="31">AT13*50</f>
        <v>-1.7513062254249576</v>
      </c>
      <c r="AV13" s="40">
        <f t="shared" si="17"/>
        <v>0.10770177693135534</v>
      </c>
      <c r="AW13" s="41">
        <f t="shared" ref="AW13:AW35" si="32">AV13*50</f>
        <v>5.3850888465677667</v>
      </c>
      <c r="AX13" s="40">
        <f t="shared" si="18"/>
        <v>0.1270045934333067</v>
      </c>
      <c r="AY13" s="41">
        <f t="shared" ref="AY13:AY35" si="33">AX13*50</f>
        <v>6.3502296716653346</v>
      </c>
      <c r="AZ13" s="40">
        <f>(Q13-U13)/U13</f>
        <v>9.2263061765214899E-2</v>
      </c>
      <c r="BA13" s="42">
        <f t="shared" ref="BA13:BA35" si="34">AZ13*50</f>
        <v>4.613153088260745</v>
      </c>
    </row>
    <row r="14" spans="1:53">
      <c r="A14" s="39" t="s">
        <v>30</v>
      </c>
      <c r="B14" s="51">
        <f>SUM([1]Medio_Secano!B91:B101)</f>
        <v>2.9259470014410702</v>
      </c>
      <c r="C14" s="51">
        <f>SUM([1]Medio_Secano!C91:C101)</f>
        <v>2.3609562686567394</v>
      </c>
      <c r="D14" s="51">
        <f>SUM([1]Medio_Secano!D91:D101)</f>
        <v>3.5771941857142671</v>
      </c>
      <c r="E14" s="51">
        <f>SUM([1]Medio_Secano!E91:E101)</f>
        <v>3.2849259903225869</v>
      </c>
      <c r="F14" s="51">
        <f>SUM([1]Medio_Secano!F91:F101)</f>
        <v>2.8197233510144963</v>
      </c>
      <c r="G14" s="51">
        <f>SUM([1]Medio_Secano!G91:G101)</f>
        <v>2.8913815333333854</v>
      </c>
      <c r="H14" s="51">
        <f>SUM([1]Medio_Secano!H91:H101)</f>
        <v>3.2370600000000049</v>
      </c>
      <c r="I14" s="51">
        <f>SUM([1]Medio_Secano!I91:I101)</f>
        <v>2.9686555555555576</v>
      </c>
      <c r="J14" s="51">
        <f>SUM([1]Medio_Secano!J91:J101)</f>
        <v>4.7931976190476151</v>
      </c>
      <c r="K14" s="51">
        <f>SUM([1]Medio_Secano!K91:K101)</f>
        <v>2.7017699999999993</v>
      </c>
      <c r="L14" s="51">
        <f>SUM([1]Medio_Secano!L91:L101)</f>
        <v>3.4958481250000002</v>
      </c>
      <c r="M14" s="51">
        <f>SUM([1]Medio_Secano!M91:M101)</f>
        <v>3.2636896875000039</v>
      </c>
      <c r="N14" s="51">
        <f>SUM([1]Medio_Secano!N91:N101)</f>
        <v>2.6938354999999996</v>
      </c>
      <c r="O14" s="51">
        <f>SUM([1]Medio_Secano!O91:O101)</f>
        <v>3.4084769636363639</v>
      </c>
      <c r="P14" s="51">
        <f>SUM([1]Medio_Secano!P91:P101)</f>
        <v>3.753960750000001</v>
      </c>
      <c r="Q14" s="51">
        <f>SUM([1]Medio_Secano!Q91:Q101)</f>
        <v>4.6088485000000006</v>
      </c>
      <c r="R14" s="51">
        <f t="shared" si="0"/>
        <v>4.7931976190476151</v>
      </c>
      <c r="S14" s="51">
        <f t="shared" si="1"/>
        <v>2.3609562686567394</v>
      </c>
      <c r="T14" s="51">
        <f t="shared" si="2"/>
        <v>3.2990919394513809</v>
      </c>
      <c r="U14" s="40">
        <f t="shared" si="3"/>
        <v>3.2503748437500044</v>
      </c>
      <c r="V14" s="26">
        <f t="shared" si="4"/>
        <v>-9.9812439458409383E-2</v>
      </c>
      <c r="W14" s="41">
        <f t="shared" si="19"/>
        <v>-4.9906219729204695</v>
      </c>
      <c r="X14" s="40">
        <f t="shared" si="5"/>
        <v>-0.27363569368114171</v>
      </c>
      <c r="Y14" s="41">
        <f t="shared" si="20"/>
        <v>-13.681784684057085</v>
      </c>
      <c r="Z14" s="40">
        <f t="shared" si="6"/>
        <v>0.10054820064605424</v>
      </c>
      <c r="AA14" s="41">
        <f t="shared" si="21"/>
        <v>5.0274100323027122</v>
      </c>
      <c r="AB14" s="40">
        <f t="shared" si="7"/>
        <v>1.0629896006923422E-2</v>
      </c>
      <c r="AC14" s="41">
        <f t="shared" si="22"/>
        <v>0.53149480034617114</v>
      </c>
      <c r="AD14" s="40">
        <f t="shared" si="8"/>
        <v>-0.13249287034188931</v>
      </c>
      <c r="AE14" s="41">
        <f t="shared" si="23"/>
        <v>-6.6246435170944658</v>
      </c>
      <c r="AF14" s="40">
        <f t="shared" si="9"/>
        <v>-0.11044674158333173</v>
      </c>
      <c r="AG14" s="41">
        <f t="shared" si="24"/>
        <v>-5.5223370791665864</v>
      </c>
      <c r="AH14" s="40">
        <f t="shared" si="10"/>
        <v>-4.0964025351112876E-3</v>
      </c>
      <c r="AI14" s="41">
        <f t="shared" si="25"/>
        <v>-0.20482012675556438</v>
      </c>
      <c r="AJ14" s="40">
        <f t="shared" si="11"/>
        <v>-8.6672861358175909E-2</v>
      </c>
      <c r="AK14" s="41">
        <f t="shared" si="26"/>
        <v>-4.3336430679087954</v>
      </c>
      <c r="AL14" s="40">
        <f t="shared" si="12"/>
        <v>0.47465995445547865</v>
      </c>
      <c r="AM14" s="41">
        <f t="shared" si="27"/>
        <v>23.732997722773934</v>
      </c>
      <c r="AN14" s="40">
        <f t="shared" si="13"/>
        <v>-0.16878202365025435</v>
      </c>
      <c r="AO14" s="41">
        <f t="shared" si="28"/>
        <v>-8.4391011825127169</v>
      </c>
      <c r="AP14" s="40">
        <f t="shared" si="14"/>
        <v>7.5521529992765304E-2</v>
      </c>
      <c r="AQ14" s="41">
        <f t="shared" si="29"/>
        <v>3.7760764996382652</v>
      </c>
      <c r="AR14" s="40">
        <f t="shared" si="15"/>
        <v>4.0964025351112876E-3</v>
      </c>
      <c r="AS14" s="41">
        <f t="shared" si="30"/>
        <v>0.20482012675556438</v>
      </c>
      <c r="AT14" s="40">
        <f t="shared" si="16"/>
        <v>-0.17122312671726111</v>
      </c>
      <c r="AU14" s="41">
        <f t="shared" si="31"/>
        <v>-8.5611563358630551</v>
      </c>
      <c r="AV14" s="40">
        <f t="shared" si="17"/>
        <v>4.8641196011705155E-2</v>
      </c>
      <c r="AW14" s="41">
        <f t="shared" si="32"/>
        <v>2.4320598005852578</v>
      </c>
      <c r="AX14" s="40">
        <f t="shared" si="18"/>
        <v>0.15493164033628878</v>
      </c>
      <c r="AY14" s="41">
        <f t="shared" si="33"/>
        <v>7.7465820168144388</v>
      </c>
      <c r="AZ14" s="40">
        <f>(Q14-U14)/U14</f>
        <v>0.41794369005228499</v>
      </c>
      <c r="BA14" s="42">
        <f t="shared" si="34"/>
        <v>20.897184502614248</v>
      </c>
    </row>
    <row r="15" spans="1:53">
      <c r="A15" s="39" t="s">
        <v>31</v>
      </c>
      <c r="B15" s="51">
        <f>SUM([1]Medio_Secano!B102:B111)</f>
        <v>2.9032792068965501</v>
      </c>
      <c r="C15" s="51">
        <f>SUM([1]Medio_Secano!C102:C111)</f>
        <v>2.197830611940327</v>
      </c>
      <c r="D15" s="51">
        <f>SUM([1]Medio_Secano!D102:D111)</f>
        <v>3.5488509136363482</v>
      </c>
      <c r="E15" s="51">
        <f>SUM([1]Medio_Secano!E102:E111)</f>
        <v>3.2290924274193675</v>
      </c>
      <c r="F15" s="51">
        <f>SUM([1]Medio_Secano!F102:F111)</f>
        <v>2.9251526666666634</v>
      </c>
      <c r="G15" s="51">
        <f>SUM([1]Medio_Secano!G102:G111)</f>
        <v>2.795433166666724</v>
      </c>
      <c r="H15" s="51">
        <f>SUM([1]Medio_Secano!H102:H111)</f>
        <v>3.2174062500000002</v>
      </c>
      <c r="I15" s="51">
        <f>SUM([1]Medio_Secano!I102:I111)</f>
        <v>2.7372424242424254</v>
      </c>
      <c r="J15" s="51">
        <f>SUM([1]Medio_Secano!J102:J111)</f>
        <v>4.5570773809523768</v>
      </c>
      <c r="K15" s="51">
        <f>SUM([1]Medio_Secano!K102:K111)</f>
        <v>2.7405799999999987</v>
      </c>
      <c r="L15" s="51">
        <f>SUM([1]Medio_Secano!L102:L111)</f>
        <v>3.5600241666666683</v>
      </c>
      <c r="M15" s="51">
        <f>SUM([1]Medio_Secano!M102:M111)</f>
        <v>3.1337240625000065</v>
      </c>
      <c r="N15" s="51">
        <f>SUM([1]Medio_Secano!N102:N111)</f>
        <v>2.9052575000000003</v>
      </c>
      <c r="O15" s="51">
        <f>SUM([1]Medio_Secano!O102:O111)</f>
        <v>3.4351250000000011</v>
      </c>
      <c r="P15" s="51">
        <f>SUM([1]Medio_Secano!P102:P111)</f>
        <v>3.6602473999999998</v>
      </c>
      <c r="Q15" s="51">
        <f>SUM([1]Medio_Secano!Q102:Q111)</f>
        <v>4.3298932857142862</v>
      </c>
      <c r="R15" s="51">
        <f t="shared" si="0"/>
        <v>4.5570773809523768</v>
      </c>
      <c r="S15" s="51">
        <f t="shared" si="1"/>
        <v>2.197830611940327</v>
      </c>
      <c r="T15" s="51">
        <f t="shared" si="2"/>
        <v>3.2422635289563586</v>
      </c>
      <c r="U15" s="40">
        <f t="shared" si="3"/>
        <v>3.1755651562500034</v>
      </c>
      <c r="V15" s="26">
        <f t="shared" si="4"/>
        <v>-8.5744091509995457E-2</v>
      </c>
      <c r="W15" s="41">
        <f t="shared" si="19"/>
        <v>-4.2872045754997732</v>
      </c>
      <c r="X15" s="40">
        <f t="shared" si="5"/>
        <v>-0.30789308239679591</v>
      </c>
      <c r="Y15" s="41">
        <f t="shared" si="20"/>
        <v>-15.394654119839796</v>
      </c>
      <c r="Z15" s="40">
        <f t="shared" si="6"/>
        <v>0.11754939326364025</v>
      </c>
      <c r="AA15" s="41">
        <f t="shared" si="21"/>
        <v>5.8774696631820129</v>
      </c>
      <c r="AB15" s="40">
        <f t="shared" si="7"/>
        <v>1.6855982647376713E-2</v>
      </c>
      <c r="AC15" s="41">
        <f t="shared" si="22"/>
        <v>0.84279913236883564</v>
      </c>
      <c r="AD15" s="40">
        <f t="shared" si="8"/>
        <v>-7.8856038929161765E-2</v>
      </c>
      <c r="AE15" s="41">
        <f t="shared" si="23"/>
        <v>-3.9428019464580881</v>
      </c>
      <c r="AF15" s="40">
        <f t="shared" si="9"/>
        <v>-0.11970530311277688</v>
      </c>
      <c r="AG15" s="41">
        <f t="shared" si="24"/>
        <v>-5.9852651556388441</v>
      </c>
      <c r="AH15" s="40">
        <f t="shared" si="10"/>
        <v>1.3175951898718612E-2</v>
      </c>
      <c r="AI15" s="41">
        <f t="shared" si="25"/>
        <v>0.6587975949359306</v>
      </c>
      <c r="AJ15" s="40">
        <f t="shared" si="11"/>
        <v>-0.13802983419971435</v>
      </c>
      <c r="AK15" s="41">
        <f t="shared" si="26"/>
        <v>-6.9014917099857174</v>
      </c>
      <c r="AL15" s="40">
        <f t="shared" si="12"/>
        <v>0.43504452175492092</v>
      </c>
      <c r="AM15" s="41">
        <f t="shared" si="27"/>
        <v>21.752226087746045</v>
      </c>
      <c r="AN15" s="40">
        <f t="shared" si="13"/>
        <v>-0.13697881631995068</v>
      </c>
      <c r="AO15" s="41">
        <f t="shared" si="28"/>
        <v>-6.8489408159975342</v>
      </c>
      <c r="AP15" s="40">
        <f t="shared" si="14"/>
        <v>0.1210679017748983</v>
      </c>
      <c r="AQ15" s="41">
        <f t="shared" si="29"/>
        <v>6.0533950887449155</v>
      </c>
      <c r="AR15" s="40">
        <f t="shared" si="15"/>
        <v>-1.3175951898718612E-2</v>
      </c>
      <c r="AS15" s="41">
        <f t="shared" si="30"/>
        <v>-0.6587975949359306</v>
      </c>
      <c r="AT15" s="40">
        <f t="shared" si="16"/>
        <v>-8.5121117958482387E-2</v>
      </c>
      <c r="AU15" s="41">
        <f t="shared" si="31"/>
        <v>-4.256055897924119</v>
      </c>
      <c r="AV15" s="40">
        <f t="shared" si="17"/>
        <v>8.173658261715834E-2</v>
      </c>
      <c r="AW15" s="41">
        <f t="shared" si="32"/>
        <v>4.0868291308579172</v>
      </c>
      <c r="AX15" s="40">
        <f t="shared" si="18"/>
        <v>0.15262865660182309</v>
      </c>
      <c r="AY15" s="41">
        <f t="shared" si="33"/>
        <v>7.6314328300911543</v>
      </c>
      <c r="AZ15" s="40">
        <f t="shared" ref="AZ15:AZ35" si="35">(Q15-U15)/U15</f>
        <v>0.36350321050487239</v>
      </c>
      <c r="BA15" s="42">
        <f t="shared" si="34"/>
        <v>18.175160525243619</v>
      </c>
    </row>
    <row r="16" spans="1:53">
      <c r="A16" s="39" t="s">
        <v>32</v>
      </c>
      <c r="B16" s="51">
        <f>SUM([1]Medio_Secano!B112:B121)</f>
        <v>3.1388571379310308</v>
      </c>
      <c r="C16" s="51">
        <f>SUM([1]Medio_Secano!C112:C121)</f>
        <v>2.2468846417910813</v>
      </c>
      <c r="D16" s="51">
        <f>SUM([1]Medio_Secano!D112:D121)</f>
        <v>3.8483284848484862</v>
      </c>
      <c r="E16" s="51">
        <f>SUM([1]Medio_Secano!E112:E121)</f>
        <v>3.4603267822580834</v>
      </c>
      <c r="F16" s="51">
        <f>SUM([1]Medio_Secano!F112:F121)</f>
        <v>3.3878108888888798</v>
      </c>
      <c r="G16" s="51">
        <f>SUM([1]Medio_Secano!G112:G121)</f>
        <v>2.9543898333334009</v>
      </c>
      <c r="H16" s="51">
        <f>SUM([1]Medio_Secano!H112:H121)</f>
        <v>3.5127937500000002</v>
      </c>
      <c r="I16" s="51">
        <f>SUM([1]Medio_Secano!I112:I121)</f>
        <v>2.9180714285714293</v>
      </c>
      <c r="J16" s="51">
        <f>SUM([1]Medio_Secano!J112:J121)</f>
        <v>4.7471964285714252</v>
      </c>
      <c r="K16" s="51">
        <f>SUM([1]Medio_Secano!K112:K121)</f>
        <v>3.0920060975609744</v>
      </c>
      <c r="L16" s="51">
        <f>SUM([1]Medio_Secano!L112:L121)</f>
        <v>4.0417528333333319</v>
      </c>
      <c r="M16" s="51">
        <f>SUM([1]Medio_Secano!M112:M121)</f>
        <v>3.3672236624999998</v>
      </c>
      <c r="N16" s="51">
        <f>SUM([1]Medio_Secano!N112:N121)</f>
        <v>2.5766014999999993</v>
      </c>
      <c r="O16" s="51">
        <f>SUM([1]Medio_Secano!O112:O121)</f>
        <v>3.7052892888888893</v>
      </c>
      <c r="P16" s="51">
        <f>SUM([1]Medio_Secano!P112:P121)</f>
        <v>3.9657440999999993</v>
      </c>
      <c r="Q16" s="51">
        <f>SUM([1]Medio_Secano!Q112:Q121)</f>
        <v>4.3195917142857132</v>
      </c>
      <c r="R16" s="51">
        <f t="shared" si="0"/>
        <v>4.7471964285714252</v>
      </c>
      <c r="S16" s="51">
        <f t="shared" si="1"/>
        <v>2.2468846417910813</v>
      </c>
      <c r="T16" s="51">
        <f t="shared" si="2"/>
        <v>3.4551792857976711</v>
      </c>
      <c r="U16" s="40">
        <f t="shared" si="3"/>
        <v>3.4240688355734816</v>
      </c>
      <c r="V16" s="26">
        <f t="shared" si="4"/>
        <v>-8.3296134318129739E-2</v>
      </c>
      <c r="W16" s="41">
        <f t="shared" si="19"/>
        <v>-4.1648067159064865</v>
      </c>
      <c r="X16" s="40">
        <f t="shared" si="5"/>
        <v>-0.34379688327300789</v>
      </c>
      <c r="Y16" s="41">
        <f t="shared" si="20"/>
        <v>-17.189844163650395</v>
      </c>
      <c r="Z16" s="40">
        <f t="shared" si="6"/>
        <v>0.12390511687944711</v>
      </c>
      <c r="AA16" s="41">
        <f t="shared" si="21"/>
        <v>6.1952558439723555</v>
      </c>
      <c r="AB16" s="40">
        <f t="shared" si="7"/>
        <v>1.0589140705323796E-2</v>
      </c>
      <c r="AC16" s="41">
        <f t="shared" si="22"/>
        <v>0.52945703526618981</v>
      </c>
      <c r="AD16" s="40">
        <f t="shared" si="8"/>
        <v>-1.0589140705323796E-2</v>
      </c>
      <c r="AE16" s="41">
        <f t="shared" si="23"/>
        <v>-0.52945703526618981</v>
      </c>
      <c r="AF16" s="40">
        <f t="shared" si="9"/>
        <v>-0.1371698481527216</v>
      </c>
      <c r="AG16" s="41">
        <f t="shared" si="24"/>
        <v>-6.8584924076360796</v>
      </c>
      <c r="AH16" s="40">
        <f t="shared" si="10"/>
        <v>2.5912129307896464E-2</v>
      </c>
      <c r="AI16" s="41">
        <f t="shared" si="25"/>
        <v>1.2956064653948232</v>
      </c>
      <c r="AJ16" s="40">
        <f t="shared" si="11"/>
        <v>-0.14777664565184045</v>
      </c>
      <c r="AK16" s="41">
        <f t="shared" si="26"/>
        <v>-7.3888322825920225</v>
      </c>
      <c r="AL16" s="40">
        <f t="shared" si="12"/>
        <v>0.3864196827037033</v>
      </c>
      <c r="AM16" s="41">
        <f t="shared" si="27"/>
        <v>19.320984135185164</v>
      </c>
      <c r="AN16" s="40">
        <f t="shared" si="13"/>
        <v>-9.6978990189282077E-2</v>
      </c>
      <c r="AO16" s="41">
        <f t="shared" si="28"/>
        <v>-4.848949509464104</v>
      </c>
      <c r="AP16" s="40">
        <f t="shared" si="14"/>
        <v>0.1803947372034643</v>
      </c>
      <c r="AQ16" s="41">
        <f t="shared" si="29"/>
        <v>9.0197368601732144</v>
      </c>
      <c r="AR16" s="40">
        <f t="shared" si="15"/>
        <v>-1.6601644360330469E-2</v>
      </c>
      <c r="AS16" s="41">
        <f t="shared" si="30"/>
        <v>-0.83008221801652349</v>
      </c>
      <c r="AT16" s="40">
        <f t="shared" si="16"/>
        <v>-0.24750300775759487</v>
      </c>
      <c r="AU16" s="41">
        <f t="shared" si="31"/>
        <v>-12.375150387879744</v>
      </c>
      <c r="AV16" s="40">
        <f t="shared" si="17"/>
        <v>8.2130490600463457E-2</v>
      </c>
      <c r="AW16" s="41">
        <f t="shared" si="32"/>
        <v>4.1065245300231732</v>
      </c>
      <c r="AX16" s="40">
        <f t="shared" si="18"/>
        <v>0.15819637117073174</v>
      </c>
      <c r="AY16" s="41">
        <f t="shared" si="33"/>
        <v>7.9098185585365872</v>
      </c>
      <c r="AZ16" s="40">
        <f>(Q16-U16)/U16</f>
        <v>0.26153763890738035</v>
      </c>
      <c r="BA16" s="42">
        <f t="shared" si="34"/>
        <v>13.076881945369017</v>
      </c>
    </row>
    <row r="17" spans="1:53">
      <c r="A17" s="39" t="s">
        <v>33</v>
      </c>
      <c r="B17" s="51">
        <f>SUM([1]Medio_Secano!B122:B132)</f>
        <v>3.6617349999999966</v>
      </c>
      <c r="C17" s="51">
        <f>SUM([1]Medio_Secano!C122:C132)</f>
        <v>2.52823051044781</v>
      </c>
      <c r="D17" s="51">
        <f>SUM([1]Medio_Secano!D122:D132)</f>
        <v>4.5846040333333393</v>
      </c>
      <c r="E17" s="51">
        <f>SUM([1]Medio_Secano!E122:E132)</f>
        <v>4.0734351403226094</v>
      </c>
      <c r="F17" s="51">
        <f>SUM([1]Medio_Secano!F122:F132)</f>
        <v>4.2609622244444285</v>
      </c>
      <c r="G17" s="51">
        <f>SUM([1]Medio_Secano!G122:G132)</f>
        <v>3.4355723702703411</v>
      </c>
      <c r="H17" s="51">
        <f>SUM([1]Medio_Secano!H122:H132)</f>
        <v>4.379925000000001</v>
      </c>
      <c r="I17" s="51">
        <f>SUM([1]Medio_Secano!I122:I132)</f>
        <v>3.6827910714285723</v>
      </c>
      <c r="J17" s="51">
        <f>SUM([1]Medio_Secano!J122:J132)</f>
        <v>5.4415035714285667</v>
      </c>
      <c r="K17" s="51">
        <f>SUM([1]Medio_Secano!K122:K132)</f>
        <v>3.9383756097560947</v>
      </c>
      <c r="L17" s="51">
        <f>SUM([1]Medio_Secano!L122:L132)</f>
        <v>4.7098872142857147</v>
      </c>
      <c r="M17" s="51">
        <f>SUM([1]Medio_Secano!M122:M132)</f>
        <v>4.1247513999999956</v>
      </c>
      <c r="N17" s="51">
        <f>SUM([1]Medio_Secano!N122:N132)</f>
        <v>3.6670563333333335</v>
      </c>
      <c r="O17" s="51">
        <f>SUM([1]Medio_Secano!O122:O132)</f>
        <v>4.0213127777777773</v>
      </c>
      <c r="P17" s="51">
        <f>SUM([1]Medio_Secano!P122:P132)</f>
        <v>4.4317854999999993</v>
      </c>
      <c r="Q17" s="51">
        <f>SUM([1]Medio_Secano!Q122:Q132)</f>
        <v>4.7404890000000002</v>
      </c>
      <c r="R17" s="51">
        <f t="shared" si="0"/>
        <v>5.4415035714285667</v>
      </c>
      <c r="S17" s="51">
        <f t="shared" si="1"/>
        <v>2.52823051044781</v>
      </c>
      <c r="T17" s="51">
        <f t="shared" si="2"/>
        <v>4.1051510473017858</v>
      </c>
      <c r="U17" s="40">
        <f t="shared" si="3"/>
        <v>4.099093270161303</v>
      </c>
      <c r="V17" s="26">
        <f t="shared" si="4"/>
        <v>-0.10669634510270509</v>
      </c>
      <c r="W17" s="41">
        <f t="shared" si="19"/>
        <v>-5.3348172551352544</v>
      </c>
      <c r="X17" s="40">
        <f t="shared" si="5"/>
        <v>-0.38322200940103962</v>
      </c>
      <c r="Y17" s="41">
        <f t="shared" si="20"/>
        <v>-19.161100470051981</v>
      </c>
      <c r="Z17" s="40">
        <f t="shared" si="6"/>
        <v>0.11844345350866609</v>
      </c>
      <c r="AA17" s="41">
        <f t="shared" si="21"/>
        <v>5.9221726754333046</v>
      </c>
      <c r="AB17" s="40">
        <f t="shared" si="7"/>
        <v>-6.2594647517459053E-3</v>
      </c>
      <c r="AC17" s="41">
        <f t="shared" si="22"/>
        <v>-0.31297323758729528</v>
      </c>
      <c r="AD17" s="40">
        <f t="shared" si="8"/>
        <v>3.948896587970438E-2</v>
      </c>
      <c r="AE17" s="41">
        <f t="shared" si="23"/>
        <v>1.974448293985219</v>
      </c>
      <c r="AF17" s="40">
        <f t="shared" si="9"/>
        <v>-0.161870163999672</v>
      </c>
      <c r="AG17" s="41">
        <f t="shared" si="24"/>
        <v>-8.0935081999835994</v>
      </c>
      <c r="AH17" s="40">
        <f t="shared" si="10"/>
        <v>6.8510695251305417E-2</v>
      </c>
      <c r="AI17" s="41">
        <f t="shared" si="25"/>
        <v>3.4255347625652708</v>
      </c>
      <c r="AJ17" s="40">
        <f t="shared" si="11"/>
        <v>-0.10155958191123297</v>
      </c>
      <c r="AK17" s="41">
        <f t="shared" si="26"/>
        <v>-5.0779790955616484</v>
      </c>
      <c r="AL17" s="40">
        <f t="shared" si="12"/>
        <v>0.32748957215468255</v>
      </c>
      <c r="AM17" s="41">
        <f t="shared" si="27"/>
        <v>16.374478607734126</v>
      </c>
      <c r="AN17" s="40">
        <f t="shared" si="13"/>
        <v>-3.920810038042484E-2</v>
      </c>
      <c r="AO17" s="41">
        <f t="shared" si="28"/>
        <v>-1.9604050190212421</v>
      </c>
      <c r="AP17" s="40">
        <f t="shared" si="14"/>
        <v>0.14900708616966318</v>
      </c>
      <c r="AQ17" s="41">
        <f t="shared" si="29"/>
        <v>7.4503543084831589</v>
      </c>
      <c r="AR17" s="40">
        <f t="shared" si="15"/>
        <v>6.2594647517456893E-3</v>
      </c>
      <c r="AS17" s="41">
        <f t="shared" si="30"/>
        <v>0.31297323758728446</v>
      </c>
      <c r="AT17" s="40">
        <f t="shared" si="16"/>
        <v>-0.10539817182812443</v>
      </c>
      <c r="AU17" s="41">
        <f t="shared" si="31"/>
        <v>-5.2699085914062218</v>
      </c>
      <c r="AV17" s="40">
        <f t="shared" si="17"/>
        <v>-1.8975048201444061E-2</v>
      </c>
      <c r="AW17" s="41">
        <f t="shared" si="32"/>
        <v>-0.94875241007220301</v>
      </c>
      <c r="AX17" s="40">
        <f t="shared" si="18"/>
        <v>8.1162395659663669E-2</v>
      </c>
      <c r="AY17" s="41">
        <f t="shared" si="33"/>
        <v>4.0581197829831837</v>
      </c>
      <c r="AZ17" s="40">
        <f>(Q17-U17)/U17</f>
        <v>0.15647258736648792</v>
      </c>
      <c r="BA17" s="42">
        <f t="shared" si="34"/>
        <v>7.8236293683243963</v>
      </c>
    </row>
    <row r="18" spans="1:53">
      <c r="A18" s="39" t="s">
        <v>34</v>
      </c>
      <c r="B18" s="51">
        <f>SUM([1]Medio_Secano!B133:B142)</f>
        <v>3.4557424999999928</v>
      </c>
      <c r="C18" s="51">
        <f>SUM([1]Medio_Secano!C133:C142)</f>
        <v>2.3718524266300216</v>
      </c>
      <c r="D18" s="51">
        <f>SUM([1]Medio_Secano!D133:D142)</f>
        <v>4.482731407655506</v>
      </c>
      <c r="E18" s="51">
        <f>SUM([1]Medio_Secano!E133:E142)</f>
        <v>3.9459189274193882</v>
      </c>
      <c r="F18" s="51">
        <f>SUM([1]Medio_Secano!F133:F142)</f>
        <v>4.3593931555555354</v>
      </c>
      <c r="G18" s="51">
        <f>SUM([1]Medio_Secano!G133:G142)</f>
        <v>3.4278580675675685</v>
      </c>
      <c r="H18" s="51">
        <f>SUM([1]Medio_Secano!H133:H142)</f>
        <v>4.3518749999999997</v>
      </c>
      <c r="I18" s="51">
        <f>SUM([1]Medio_Secano!I133:I142)</f>
        <v>2.9193051470588243</v>
      </c>
      <c r="J18" s="51">
        <f>SUM([1]Medio_Secano!J133:J142)</f>
        <v>5.0964464285714284</v>
      </c>
      <c r="K18" s="51">
        <f>SUM([1]Medio_Secano!K133:K142)</f>
        <v>4.0940731707317033</v>
      </c>
      <c r="L18" s="51">
        <f>SUM([1]Medio_Secano!L133:L142)</f>
        <v>4.7356703968253973</v>
      </c>
      <c r="M18" s="51">
        <f>SUM([1]Medio_Secano!M133:M142)</f>
        <v>4.1343994999999936</v>
      </c>
      <c r="N18" s="51">
        <f>SUM([1]Medio_Secano!N133:N142)</f>
        <v>3.6100576666666662</v>
      </c>
      <c r="O18" s="51">
        <f>SUM([1]Medio_Secano!O133:O142)</f>
        <v>3.8226211333333331</v>
      </c>
      <c r="P18" s="51">
        <f>SUM([1]Medio_Secano!P133:P142)</f>
        <v>4.2110874999999997</v>
      </c>
      <c r="Q18" s="51">
        <f>SUM([1]Medio_Secano!Q133:Q142)</f>
        <v>4.9953462000000002</v>
      </c>
      <c r="R18" s="51">
        <f t="shared" si="0"/>
        <v>5.0964464285714284</v>
      </c>
      <c r="S18" s="51">
        <f t="shared" si="1"/>
        <v>2.3718524266300216</v>
      </c>
      <c r="T18" s="51">
        <f t="shared" si="2"/>
        <v>4.0008986642509603</v>
      </c>
      <c r="U18" s="40">
        <f t="shared" si="3"/>
        <v>4.1142363353658489</v>
      </c>
      <c r="V18" s="26">
        <f t="shared" si="4"/>
        <v>-0.16005250590625125</v>
      </c>
      <c r="W18" s="41">
        <f t="shared" si="19"/>
        <v>-8.0026252953125621</v>
      </c>
      <c r="X18" s="40">
        <f t="shared" si="5"/>
        <v>-0.42350117171401869</v>
      </c>
      <c r="Y18" s="41">
        <f t="shared" si="20"/>
        <v>-21.175058585700935</v>
      </c>
      <c r="Z18" s="40">
        <f t="shared" si="6"/>
        <v>8.9565849468122405E-2</v>
      </c>
      <c r="AA18" s="41">
        <f t="shared" si="21"/>
        <v>4.4782924734061202</v>
      </c>
      <c r="AB18" s="40">
        <f t="shared" si="7"/>
        <v>-4.0910972104254054E-2</v>
      </c>
      <c r="AC18" s="41">
        <f t="shared" si="22"/>
        <v>-2.0455486052127028</v>
      </c>
      <c r="AD18" s="40">
        <f t="shared" si="8"/>
        <v>5.9587442287241998E-2</v>
      </c>
      <c r="AE18" s="41">
        <f t="shared" si="23"/>
        <v>2.9793721143620999</v>
      </c>
      <c r="AF18" s="40">
        <f t="shared" si="9"/>
        <v>-0.16683005346537677</v>
      </c>
      <c r="AG18" s="41">
        <f t="shared" si="24"/>
        <v>-8.3415026732688382</v>
      </c>
      <c r="AH18" s="40">
        <f t="shared" si="10"/>
        <v>5.7760090880394056E-2</v>
      </c>
      <c r="AI18" s="41">
        <f t="shared" si="25"/>
        <v>2.8880045440197026</v>
      </c>
      <c r="AJ18" s="40">
        <f t="shared" si="11"/>
        <v>-0.29043814961124931</v>
      </c>
      <c r="AK18" s="41">
        <f t="shared" si="26"/>
        <v>-14.521907480562465</v>
      </c>
      <c r="AL18" s="40">
        <f t="shared" si="12"/>
        <v>0.23873448512486553</v>
      </c>
      <c r="AM18" s="41">
        <f t="shared" si="27"/>
        <v>11.936724256243277</v>
      </c>
      <c r="AN18" s="40">
        <f t="shared" si="13"/>
        <v>-4.9008280007698237E-3</v>
      </c>
      <c r="AO18" s="41">
        <f t="shared" si="28"/>
        <v>-0.24504140003849118</v>
      </c>
      <c r="AP18" s="40">
        <f t="shared" si="14"/>
        <v>0.15104481386198462</v>
      </c>
      <c r="AQ18" s="41">
        <f t="shared" si="29"/>
        <v>7.5522406930992307</v>
      </c>
      <c r="AR18" s="40">
        <f t="shared" si="15"/>
        <v>4.9008280007696078E-3</v>
      </c>
      <c r="AS18" s="41">
        <f t="shared" si="30"/>
        <v>0.24504140003848038</v>
      </c>
      <c r="AT18" s="40">
        <f t="shared" si="16"/>
        <v>-0.12254489718183625</v>
      </c>
      <c r="AU18" s="41">
        <f t="shared" si="31"/>
        <v>-6.1272448590918129</v>
      </c>
      <c r="AV18" s="40">
        <f t="shared" si="17"/>
        <v>-7.087954562206368E-2</v>
      </c>
      <c r="AW18" s="41">
        <f t="shared" si="32"/>
        <v>-3.5439772811031842</v>
      </c>
      <c r="AX18" s="40">
        <f t="shared" si="18"/>
        <v>2.3540496155172504E-2</v>
      </c>
      <c r="AY18" s="41">
        <f t="shared" si="33"/>
        <v>1.1770248077586252</v>
      </c>
      <c r="AZ18" s="40">
        <f t="shared" si="35"/>
        <v>0.21416121797869461</v>
      </c>
      <c r="BA18" s="42">
        <f t="shared" si="34"/>
        <v>10.708060898934731</v>
      </c>
    </row>
    <row r="19" spans="1:53">
      <c r="A19" s="39" t="s">
        <v>35</v>
      </c>
      <c r="B19" s="51">
        <f>SUM([1]Medio_Secano!B143:B152)</f>
        <v>3.5765924999999887</v>
      </c>
      <c r="C19" s="51">
        <f>SUM([1]Medio_Secano!C143:C152)</f>
        <v>2.5191781842105225</v>
      </c>
      <c r="D19" s="51">
        <f>SUM([1]Medio_Secano!D143:D152)</f>
        <v>4.4936473157894694</v>
      </c>
      <c r="E19" s="51">
        <f>SUM([1]Medio_Secano!E143:E152)</f>
        <v>4.1357796801075466</v>
      </c>
      <c r="F19" s="51">
        <f>SUM([1]Medio_Secano!F143:F152)</f>
        <v>4.6763167230409337</v>
      </c>
      <c r="G19" s="51">
        <f>SUM([1]Medio_Secano!G143:G152)</f>
        <v>3.8016750945945978</v>
      </c>
      <c r="H19" s="51">
        <f>SUM([1]Medio_Secano!H143:H152)</f>
        <v>4.4430749999999986</v>
      </c>
      <c r="I19" s="51">
        <f>SUM([1]Medio_Secano!I143:I152)</f>
        <v>3.0058131221719484</v>
      </c>
      <c r="J19" s="51">
        <f>SUM([1]Medio_Secano!J143:J152)</f>
        <v>4.7235000000000023</v>
      </c>
      <c r="K19" s="51">
        <f>SUM([1]Medio_Secano!K143:K152)</f>
        <v>4.5833414634146301</v>
      </c>
      <c r="L19" s="51">
        <f>SUM([1]Medio_Secano!L143:L152)</f>
        <v>4.9182172222222222</v>
      </c>
      <c r="M19" s="51">
        <f>SUM([1]Medio_Secano!M143:M152)</f>
        <v>4.4122720999999991</v>
      </c>
      <c r="N19" s="51">
        <f>SUM([1]Medio_Secano!N143:N152)</f>
        <v>4.5238629999999995</v>
      </c>
      <c r="O19" s="51">
        <f>SUM([1]Medio_Secano!O143:O152)</f>
        <v>4.1504157454545458</v>
      </c>
      <c r="P19" s="51">
        <f>SUM([1]Medio_Secano!P143:P152)</f>
        <v>4.2060824999999991</v>
      </c>
      <c r="Q19" s="51">
        <f>SUM([1]Medio_Secano!Q143:Q152)</f>
        <v>5.021822499999999</v>
      </c>
      <c r="R19" s="51">
        <f t="shared" si="0"/>
        <v>5.021822499999999</v>
      </c>
      <c r="S19" s="51">
        <f t="shared" si="1"/>
        <v>2.5191781842105225</v>
      </c>
      <c r="T19" s="51">
        <f t="shared" si="2"/>
        <v>4.1994745094379002</v>
      </c>
      <c r="U19" s="40">
        <f t="shared" si="3"/>
        <v>4.4276735499999988</v>
      </c>
      <c r="V19" s="26">
        <f t="shared" si="4"/>
        <v>-0.19221856362920214</v>
      </c>
      <c r="W19" s="41">
        <f t="shared" si="19"/>
        <v>-9.6109281814601069</v>
      </c>
      <c r="X19" s="40">
        <f t="shared" si="5"/>
        <v>-0.43103795802413591</v>
      </c>
      <c r="Y19" s="41">
        <f t="shared" si="20"/>
        <v>-21.551897901206797</v>
      </c>
      <c r="Z19" s="40">
        <f t="shared" si="6"/>
        <v>1.4900322944872613E-2</v>
      </c>
      <c r="AA19" s="41">
        <f t="shared" si="21"/>
        <v>0.74501614724363063</v>
      </c>
      <c r="AB19" s="40">
        <f t="shared" si="7"/>
        <v>-6.5924885065759276E-2</v>
      </c>
      <c r="AC19" s="41">
        <f t="shared" si="22"/>
        <v>-3.2962442532879637</v>
      </c>
      <c r="AD19" s="40">
        <f t="shared" si="8"/>
        <v>5.6156618195335316E-2</v>
      </c>
      <c r="AE19" s="41">
        <f t="shared" si="23"/>
        <v>2.807830909766766</v>
      </c>
      <c r="AF19" s="40">
        <f t="shared" si="9"/>
        <v>-0.14138315490883493</v>
      </c>
      <c r="AG19" s="41">
        <f t="shared" si="24"/>
        <v>-7.0691577454417471</v>
      </c>
      <c r="AH19" s="40">
        <f t="shared" si="10"/>
        <v>3.4784520191195462E-3</v>
      </c>
      <c r="AI19" s="41">
        <f t="shared" si="25"/>
        <v>0.17392260095597731</v>
      </c>
      <c r="AJ19" s="40">
        <f t="shared" si="11"/>
        <v>-0.32113036604246736</v>
      </c>
      <c r="AK19" s="41">
        <f t="shared" si="26"/>
        <v>-16.056518302123369</v>
      </c>
      <c r="AL19" s="40">
        <f t="shared" si="12"/>
        <v>6.6813067101571547E-2</v>
      </c>
      <c r="AM19" s="41">
        <f t="shared" si="27"/>
        <v>3.3406533550785773</v>
      </c>
      <c r="AN19" s="40">
        <f t="shared" si="13"/>
        <v>3.5157947318548655E-2</v>
      </c>
      <c r="AO19" s="41">
        <f t="shared" si="28"/>
        <v>1.7578973659274326</v>
      </c>
      <c r="AP19" s="40">
        <f t="shared" si="14"/>
        <v>0.11079038837951898</v>
      </c>
      <c r="AQ19" s="41">
        <f t="shared" si="29"/>
        <v>5.5395194189759485</v>
      </c>
      <c r="AR19" s="40">
        <f t="shared" si="15"/>
        <v>-3.4784520191195462E-3</v>
      </c>
      <c r="AS19" s="41">
        <f t="shared" si="30"/>
        <v>-0.17392260095597731</v>
      </c>
      <c r="AT19" s="40">
        <f t="shared" si="16"/>
        <v>2.1724602980271818E-2</v>
      </c>
      <c r="AU19" s="41">
        <f t="shared" si="31"/>
        <v>1.0862301490135908</v>
      </c>
      <c r="AV19" s="40">
        <f t="shared" si="17"/>
        <v>-6.2619296886838705E-2</v>
      </c>
      <c r="AW19" s="41">
        <f t="shared" si="32"/>
        <v>-3.1309648443419351</v>
      </c>
      <c r="AX19" s="40">
        <f t="shared" si="18"/>
        <v>-5.0046835544142555E-2</v>
      </c>
      <c r="AY19" s="41">
        <f t="shared" si="33"/>
        <v>-2.5023417772071279</v>
      </c>
      <c r="AZ19" s="40">
        <f t="shared" si="35"/>
        <v>0.13418987269285024</v>
      </c>
      <c r="BA19" s="42">
        <f t="shared" si="34"/>
        <v>6.709493634642512</v>
      </c>
    </row>
    <row r="20" spans="1:53">
      <c r="A20" s="39" t="s">
        <v>36</v>
      </c>
      <c r="B20" s="51">
        <f>SUM([1]Medio_Secano!B153:B161)</f>
        <v>2.9580096749999978</v>
      </c>
      <c r="C20" s="51">
        <f>SUM([1]Medio_Secano!C153:C161)</f>
        <v>2.1076225297213593</v>
      </c>
      <c r="D20" s="51">
        <f>SUM([1]Medio_Secano!D153:D161)</f>
        <v>3.9125261842105168</v>
      </c>
      <c r="E20" s="51">
        <f>SUM([1]Medio_Secano!E153:E161)</f>
        <v>3.2881732008771944</v>
      </c>
      <c r="F20" s="51">
        <f>SUM([1]Medio_Secano!F153:F161)</f>
        <v>3.7859365368421063</v>
      </c>
      <c r="G20" s="51">
        <f>SUM([1]Medio_Secano!G153:G161)</f>
        <v>3.3104883351351386</v>
      </c>
      <c r="H20" s="51">
        <f>SUM([1]Medio_Secano!H153:H161)</f>
        <v>3.9485249999999983</v>
      </c>
      <c r="I20" s="51">
        <f>SUM([1]Medio_Secano!I153:I161)</f>
        <v>2.4897538461538469</v>
      </c>
      <c r="J20" s="51">
        <f>SUM([1]Medio_Secano!J153:J161)</f>
        <v>4.0920000000000005</v>
      </c>
      <c r="K20" s="51">
        <f>SUM([1]Medio_Secano!K153:K161)</f>
        <v>4.0012536585365828</v>
      </c>
      <c r="L20" s="51">
        <f>SUM([1]Medio_Secano!L153:L161)</f>
        <v>4.6873431666666674</v>
      </c>
      <c r="M20" s="51">
        <f>SUM([1]Medio_Secano!M153:M161)</f>
        <v>4.0922896352941178</v>
      </c>
      <c r="N20" s="51">
        <f>SUM([1]Medio_Secano!N153:N161)</f>
        <v>3.772681</v>
      </c>
      <c r="O20" s="51">
        <f>SUM([1]Medio_Secano!O153:O161)</f>
        <v>3.368953154545455</v>
      </c>
      <c r="P20" s="51">
        <f>SUM([1]Medio_Secano!P153:P161)</f>
        <v>3.7240163571428568</v>
      </c>
      <c r="Q20" s="51">
        <f>SUM([1]Medio_Secano!Q153:Q160)</f>
        <v>3.7803728800000007</v>
      </c>
      <c r="R20" s="51">
        <f t="shared" si="0"/>
        <v>4.6873431666666674</v>
      </c>
      <c r="S20" s="51">
        <f t="shared" si="1"/>
        <v>2.1076225297213593</v>
      </c>
      <c r="T20" s="51">
        <f t="shared" si="2"/>
        <v>3.5824965725078641</v>
      </c>
      <c r="U20" s="40">
        <f t="shared" si="3"/>
        <v>3.7765269400000001</v>
      </c>
      <c r="V20" s="26">
        <f t="shared" si="4"/>
        <v>-0.21673809772955102</v>
      </c>
      <c r="W20" s="41">
        <f t="shared" si="19"/>
        <v>-10.836904886477551</v>
      </c>
      <c r="X20" s="40">
        <f t="shared" si="5"/>
        <v>-0.44191513440617497</v>
      </c>
      <c r="Y20" s="41">
        <f t="shared" si="20"/>
        <v>-22.095756720308749</v>
      </c>
      <c r="Z20" s="40">
        <f t="shared" si="6"/>
        <v>3.6011723568034885E-2</v>
      </c>
      <c r="AA20" s="41">
        <f t="shared" si="21"/>
        <v>1.8005861784017443</v>
      </c>
      <c r="AB20" s="40">
        <f t="shared" si="7"/>
        <v>-0.12931292345628168</v>
      </c>
      <c r="AC20" s="41">
        <f t="shared" si="22"/>
        <v>-6.4656461728140835</v>
      </c>
      <c r="AD20" s="40">
        <f t="shared" si="8"/>
        <v>2.4916006138979594E-3</v>
      </c>
      <c r="AE20" s="41">
        <f t="shared" si="23"/>
        <v>0.12458003069489797</v>
      </c>
      <c r="AF20" s="40">
        <f t="shared" si="9"/>
        <v>-0.12340401969034052</v>
      </c>
      <c r="AG20" s="41">
        <f t="shared" si="24"/>
        <v>-6.1702009845170265</v>
      </c>
      <c r="AH20" s="40">
        <f t="shared" si="10"/>
        <v>4.5543978033954706E-2</v>
      </c>
      <c r="AI20" s="41">
        <f t="shared" si="25"/>
        <v>2.2771989016977354</v>
      </c>
      <c r="AJ20" s="40">
        <f t="shared" si="11"/>
        <v>-0.34072922404365352</v>
      </c>
      <c r="AK20" s="41">
        <f t="shared" si="26"/>
        <v>-17.036461202182675</v>
      </c>
      <c r="AL20" s="40">
        <f t="shared" si="12"/>
        <v>8.3535233565684666E-2</v>
      </c>
      <c r="AM20" s="41">
        <f t="shared" si="27"/>
        <v>4.1767616782842332</v>
      </c>
      <c r="AN20" s="40">
        <f t="shared" si="13"/>
        <v>5.9506187062068901E-2</v>
      </c>
      <c r="AO20" s="41">
        <f t="shared" si="28"/>
        <v>2.9753093531034449</v>
      </c>
      <c r="AP20" s="40">
        <f t="shared" si="14"/>
        <v>0.2411782680588179</v>
      </c>
      <c r="AQ20" s="41">
        <f t="shared" si="29"/>
        <v>12.058913402940895</v>
      </c>
      <c r="AR20" s="40">
        <f t="shared" si="15"/>
        <v>8.3611927125327931E-2</v>
      </c>
      <c r="AS20" s="41">
        <f t="shared" si="30"/>
        <v>4.1805963562663964</v>
      </c>
      <c r="AT20" s="40">
        <f t="shared" si="16"/>
        <v>-1.018380131031227E-3</v>
      </c>
      <c r="AU20" s="41">
        <f t="shared" si="31"/>
        <v>-5.0919006551561355E-2</v>
      </c>
      <c r="AV20" s="40">
        <f t="shared" si="17"/>
        <v>-0.10792291222329931</v>
      </c>
      <c r="AW20" s="41">
        <f t="shared" si="32"/>
        <v>-5.3961456111649655</v>
      </c>
      <c r="AX20" s="40">
        <f t="shared" si="18"/>
        <v>-1.3904463993349209E-2</v>
      </c>
      <c r="AY20" s="41">
        <f t="shared" si="33"/>
        <v>-0.69522319966746049</v>
      </c>
      <c r="AZ20" s="40">
        <f t="shared" si="35"/>
        <v>1.0183801310313446E-3</v>
      </c>
      <c r="BA20" s="42">
        <f t="shared" si="34"/>
        <v>5.0919006551567225E-2</v>
      </c>
    </row>
    <row r="21" spans="1:53">
      <c r="A21" s="39" t="s">
        <v>37</v>
      </c>
      <c r="B21" s="51">
        <f>SUM([1]Medio_Secano!B162:B171)</f>
        <v>3.8621882250000046</v>
      </c>
      <c r="C21" s="51">
        <f>SUM([1]Medio_Secano!C162:C171)</f>
        <v>2.6674791764705814</v>
      </c>
      <c r="D21" s="51">
        <f>SUM([1]Medio_Secano!D162:D171)</f>
        <v>4.2008553157894566</v>
      </c>
      <c r="E21" s="51">
        <f>SUM([1]Medio_Secano!E162:E171)</f>
        <v>4.2050403421052724</v>
      </c>
      <c r="F21" s="51">
        <f>SUM([1]Medio_Secano!F162:F171)</f>
        <v>4.7844764342105277</v>
      </c>
      <c r="G21" s="51">
        <f>SUM([1]Medio_Secano!G162:G171)</f>
        <v>4.4641937324324363</v>
      </c>
      <c r="H21" s="51">
        <f>SUM([1]Medio_Secano!H162:H171)</f>
        <v>4.3330312499999986</v>
      </c>
      <c r="I21" s="51">
        <f>SUM([1]Medio_Secano!I162:I171)</f>
        <v>3.2319615384615408</v>
      </c>
      <c r="J21" s="51">
        <f>SUM([1]Medio_Secano!J162:J171)</f>
        <v>5.7240000000000011</v>
      </c>
      <c r="K21" s="51">
        <f>SUM([1]Medio_Secano!K162:K171)</f>
        <v>4.6958769230769191</v>
      </c>
      <c r="L21" s="51">
        <f>SUM([1]Medio_Secano!L162:L171)</f>
        <v>5.6286061000000007</v>
      </c>
      <c r="M21" s="51">
        <f>SUM([1]Medio_Secano!M162:M171)</f>
        <v>5.2078276470588225</v>
      </c>
      <c r="N21" s="51">
        <f>SUM([1]Medio_Secano!N162:N171)</f>
        <v>3.7192189999999998</v>
      </c>
      <c r="O21" s="51">
        <f>SUM([1]Medio_Secano!O162:O171)</f>
        <v>4.2536674999999988</v>
      </c>
      <c r="P21" s="51">
        <f>SUM([1]Medio_Secano!P162:P171)</f>
        <v>3.6570036428571422</v>
      </c>
      <c r="Q21" s="51">
        <f>SUM([1]Medio_Secano!Q162:Q171)</f>
        <v>4.8239603000000013</v>
      </c>
      <c r="R21" s="51">
        <f t="shared" si="0"/>
        <v>5.7240000000000011</v>
      </c>
      <c r="S21" s="51">
        <f t="shared" si="1"/>
        <v>2.6674791764705814</v>
      </c>
      <c r="T21" s="51">
        <f t="shared" si="2"/>
        <v>4.3412116954664191</v>
      </c>
      <c r="U21" s="40">
        <f t="shared" si="3"/>
        <v>4.2933493749999982</v>
      </c>
      <c r="V21" s="26">
        <f t="shared" si="4"/>
        <v>-0.10042535846503148</v>
      </c>
      <c r="W21" s="41">
        <f t="shared" si="19"/>
        <v>-5.0212679232515738</v>
      </c>
      <c r="X21" s="40">
        <f t="shared" si="5"/>
        <v>-0.37869505985159141</v>
      </c>
      <c r="Y21" s="41">
        <f t="shared" si="20"/>
        <v>-18.934752992579572</v>
      </c>
      <c r="Z21" s="40">
        <f t="shared" si="6"/>
        <v>-2.1543566835983782E-2</v>
      </c>
      <c r="AA21" s="41">
        <f t="shared" si="21"/>
        <v>-1.0771783417991891</v>
      </c>
      <c r="AB21" s="40">
        <f t="shared" si="7"/>
        <v>-2.0568797267919953E-2</v>
      </c>
      <c r="AC21" s="41">
        <f t="shared" si="22"/>
        <v>-1.0284398633959977</v>
      </c>
      <c r="AD21" s="40">
        <f t="shared" si="8"/>
        <v>0.114392521156173</v>
      </c>
      <c r="AE21" s="41">
        <f t="shared" si="23"/>
        <v>5.7196260578086502</v>
      </c>
      <c r="AF21" s="40">
        <f t="shared" si="9"/>
        <v>3.9792791713448232E-2</v>
      </c>
      <c r="AG21" s="41">
        <f t="shared" si="24"/>
        <v>1.9896395856724116</v>
      </c>
      <c r="AH21" s="40">
        <f t="shared" si="10"/>
        <v>9.2426382141333023E-3</v>
      </c>
      <c r="AI21" s="41">
        <f t="shared" si="25"/>
        <v>0.46213191070666509</v>
      </c>
      <c r="AJ21" s="40">
        <f t="shared" si="11"/>
        <v>-0.24721674008616126</v>
      </c>
      <c r="AK21" s="41">
        <f t="shared" si="26"/>
        <v>-12.360837004308063</v>
      </c>
      <c r="AL21" s="40">
        <f t="shared" si="12"/>
        <v>0.33322483218594418</v>
      </c>
      <c r="AM21" s="41">
        <f t="shared" si="27"/>
        <v>16.66124160929721</v>
      </c>
      <c r="AN21" s="40">
        <f t="shared" si="13"/>
        <v>9.3756066166155172E-2</v>
      </c>
      <c r="AO21" s="41">
        <f t="shared" si="28"/>
        <v>4.6878033083077586</v>
      </c>
      <c r="AP21" s="40">
        <f t="shared" si="14"/>
        <v>0.31100583911832308</v>
      </c>
      <c r="AQ21" s="41">
        <f t="shared" si="29"/>
        <v>15.550291955916155</v>
      </c>
      <c r="AR21" s="40">
        <f t="shared" si="15"/>
        <v>0.2129988016777285</v>
      </c>
      <c r="AS21" s="41">
        <f t="shared" si="30"/>
        <v>10.649940083886426</v>
      </c>
      <c r="AT21" s="40">
        <f t="shared" si="16"/>
        <v>-0.13372551936796401</v>
      </c>
      <c r="AU21" s="41">
        <f t="shared" si="31"/>
        <v>-6.6862759683982</v>
      </c>
      <c r="AV21" s="40">
        <f t="shared" si="17"/>
        <v>-9.2426382141330941E-3</v>
      </c>
      <c r="AW21" s="41">
        <f t="shared" si="32"/>
        <v>-0.46213191070665471</v>
      </c>
      <c r="AX21" s="40">
        <f t="shared" si="18"/>
        <v>-0.14821661983724685</v>
      </c>
      <c r="AY21" s="41">
        <f t="shared" si="33"/>
        <v>-7.4108309918623423</v>
      </c>
      <c r="AZ21" s="40">
        <f t="shared" si="35"/>
        <v>0.12358903938489825</v>
      </c>
      <c r="BA21" s="42">
        <f t="shared" si="34"/>
        <v>6.1794519692449121</v>
      </c>
    </row>
    <row r="22" spans="1:53">
      <c r="A22" s="39" t="s">
        <v>38</v>
      </c>
      <c r="B22" s="51">
        <f>SUM([1]Medio_Secano!B172:B181)</f>
        <v>3.9959259982758661</v>
      </c>
      <c r="C22" s="51">
        <f>SUM([1]Medio_Secano!C172:C181)</f>
        <v>2.6990050588235155</v>
      </c>
      <c r="D22" s="51">
        <f>SUM([1]Medio_Secano!D172:D181)</f>
        <v>4.0522838780701589</v>
      </c>
      <c r="E22" s="51">
        <f>SUM([1]Medio_Secano!E172:E181)</f>
        <v>4.1921196052631613</v>
      </c>
      <c r="F22" s="51">
        <f>SUM([1]Medio_Secano!F172:F181)</f>
        <v>4.8423161710526337</v>
      </c>
      <c r="G22" s="51">
        <f>SUM([1]Medio_Secano!G172:G181)</f>
        <v>4.5895624999999995</v>
      </c>
      <c r="H22" s="51">
        <f>SUM([1]Medio_Secano!H172:H181)</f>
        <v>4.5834687500000024</v>
      </c>
      <c r="I22" s="51">
        <f>SUM([1]Medio_Secano!I172:I181)</f>
        <v>3.3542938461538485</v>
      </c>
      <c r="J22" s="51">
        <f>SUM([1]Medio_Secano!J172:J181)</f>
        <v>5.9290000000000003</v>
      </c>
      <c r="K22" s="51">
        <f>SUM([1]Medio_Secano!K172:K181)</f>
        <v>4.7427087912087895</v>
      </c>
      <c r="L22" s="51">
        <f>SUM([1]Medio_Secano!L172:L181)</f>
        <v>5.5529793999999981</v>
      </c>
      <c r="M22" s="51">
        <f>SUM([1]Medio_Secano!M172:M181)</f>
        <v>5.3350831176470583</v>
      </c>
      <c r="N22" s="51">
        <f>SUM([1]Medio_Secano!N172:N181)</f>
        <v>5.5710889999999997</v>
      </c>
      <c r="O22" s="51">
        <f>SUM([1]Medio_Secano!O172:O181)</f>
        <v>4.7860650499999986</v>
      </c>
      <c r="P22" s="51">
        <f>SUM([1]Medio_Secano!P172:P181)</f>
        <v>4.3045863333333338</v>
      </c>
      <c r="Q22" s="51">
        <f>SUM([1]Medio_Secano!Q172:Q181)</f>
        <v>4.9333983000000021</v>
      </c>
      <c r="R22" s="51">
        <f t="shared" si="0"/>
        <v>5.9290000000000003</v>
      </c>
      <c r="S22" s="51">
        <f t="shared" si="1"/>
        <v>2.6990050588235155</v>
      </c>
      <c r="T22" s="51">
        <f t="shared" si="2"/>
        <v>4.5914928624892735</v>
      </c>
      <c r="U22" s="40">
        <f t="shared" si="3"/>
        <v>4.6661356456043945</v>
      </c>
      <c r="V22" s="26">
        <f t="shared" si="4"/>
        <v>-0.14363269699625664</v>
      </c>
      <c r="W22" s="41">
        <f t="shared" si="19"/>
        <v>-7.1816348498128315</v>
      </c>
      <c r="X22" s="40">
        <f t="shared" si="5"/>
        <v>-0.42157595410539783</v>
      </c>
      <c r="Y22" s="41">
        <f t="shared" si="20"/>
        <v>-21.078797705269892</v>
      </c>
      <c r="Z22" s="40">
        <f t="shared" si="6"/>
        <v>-0.13155463410338231</v>
      </c>
      <c r="AA22" s="41">
        <f t="shared" si="21"/>
        <v>-6.5777317051691151</v>
      </c>
      <c r="AB22" s="40">
        <f t="shared" si="7"/>
        <v>-0.1015864253298695</v>
      </c>
      <c r="AC22" s="41">
        <f t="shared" si="22"/>
        <v>-5.0793212664934746</v>
      </c>
      <c r="AD22" s="40">
        <f t="shared" si="8"/>
        <v>3.775726614681791E-2</v>
      </c>
      <c r="AE22" s="41">
        <f t="shared" si="23"/>
        <v>1.8878633073408955</v>
      </c>
      <c r="AF22" s="40">
        <f t="shared" si="9"/>
        <v>-1.641039854392759E-2</v>
      </c>
      <c r="AG22" s="41">
        <f t="shared" si="24"/>
        <v>-0.82051992719637945</v>
      </c>
      <c r="AH22" s="40">
        <f t="shared" si="10"/>
        <v>-1.7716350719950931E-2</v>
      </c>
      <c r="AI22" s="41">
        <f t="shared" si="25"/>
        <v>-0.88581753599754653</v>
      </c>
      <c r="AJ22" s="40">
        <f t="shared" si="11"/>
        <v>-0.28114094811759932</v>
      </c>
      <c r="AK22" s="41">
        <f t="shared" si="26"/>
        <v>-14.057047405879967</v>
      </c>
      <c r="AL22" s="40">
        <f t="shared" si="12"/>
        <v>0.27064458693678412</v>
      </c>
      <c r="AM22" s="41">
        <f t="shared" si="27"/>
        <v>13.532229346839205</v>
      </c>
      <c r="AN22" s="40">
        <f t="shared" si="13"/>
        <v>1.641039854392759E-2</v>
      </c>
      <c r="AO22" s="41">
        <f t="shared" si="28"/>
        <v>0.82051992719637945</v>
      </c>
      <c r="AP22" s="40">
        <f t="shared" si="14"/>
        <v>0.19005957429270845</v>
      </c>
      <c r="AQ22" s="41">
        <f t="shared" si="29"/>
        <v>9.5029787146354217</v>
      </c>
      <c r="AR22" s="40">
        <f t="shared" si="15"/>
        <v>0.14336220008366612</v>
      </c>
      <c r="AS22" s="41">
        <f t="shared" si="30"/>
        <v>7.1681100041833066</v>
      </c>
      <c r="AT22" s="40">
        <f t="shared" si="16"/>
        <v>0.1939406444919988</v>
      </c>
      <c r="AU22" s="41">
        <f t="shared" si="31"/>
        <v>9.6970322245999405</v>
      </c>
      <c r="AV22" s="40">
        <f t="shared" si="17"/>
        <v>2.5702082730616777E-2</v>
      </c>
      <c r="AW22" s="41">
        <f t="shared" si="32"/>
        <v>1.2851041365308389</v>
      </c>
      <c r="AX22" s="40">
        <f t="shared" si="18"/>
        <v>-7.7483669513904577E-2</v>
      </c>
      <c r="AY22" s="41">
        <f t="shared" si="33"/>
        <v>-3.8741834756952289</v>
      </c>
      <c r="AZ22" s="40">
        <f t="shared" si="35"/>
        <v>5.7277086371754979E-2</v>
      </c>
      <c r="BA22" s="42">
        <f t="shared" si="34"/>
        <v>2.863854318587749</v>
      </c>
    </row>
    <row r="23" spans="1:53">
      <c r="A23" s="39" t="s">
        <v>39</v>
      </c>
      <c r="B23" s="51">
        <f>SUM([1]Medio_Secano!B182:B192)</f>
        <v>4.2481467827586288</v>
      </c>
      <c r="C23" s="51">
        <f>SUM([1]Medio_Secano!C182:C192)</f>
        <v>2.9949605573529254</v>
      </c>
      <c r="D23" s="51">
        <f>SUM([1]Medio_Secano!D182:D192)</f>
        <v>4.4356450111111121</v>
      </c>
      <c r="E23" s="51">
        <f>SUM([1]Medio_Secano!E182:E192)</f>
        <v>4.2474913684210556</v>
      </c>
      <c r="F23" s="51">
        <f>SUM([1]Medio_Secano!F182:F192)</f>
        <v>5.2092207164246833</v>
      </c>
      <c r="G23" s="51">
        <f>SUM([1]Medio_Secano!G182:G192)</f>
        <v>5.0817249999999987</v>
      </c>
      <c r="H23" s="51">
        <f>SUM([1]Medio_Secano!H182:H192)</f>
        <v>5.5234882352941188</v>
      </c>
      <c r="I23" s="51">
        <f>SUM([1]Medio_Secano!I182:I192)</f>
        <v>3.6779599999999992</v>
      </c>
      <c r="J23" s="51">
        <f>SUM([1]Medio_Secano!J182:J192)</f>
        <v>6.4360999999999988</v>
      </c>
      <c r="K23" s="51">
        <f>SUM([1]Medio_Secano!K182:K192)</f>
        <v>5.3213182857142822</v>
      </c>
      <c r="L23" s="51">
        <f>SUM([1]Medio_Secano!L182:L192)</f>
        <v>6.6082474999999992</v>
      </c>
      <c r="M23" s="51">
        <f>SUM([1]Medio_Secano!M182:M192)</f>
        <v>5.7593379999999996</v>
      </c>
      <c r="N23" s="51">
        <f>SUM([1]Medio_Secano!N182:N192)</f>
        <v>5.572337000000001</v>
      </c>
      <c r="O23" s="51">
        <f>SUM([1]Medio_Secano!O182:O192)</f>
        <v>5.9881772500000015</v>
      </c>
      <c r="P23" s="51">
        <f>SUM([1]Medio_Secano!P182:P192)</f>
        <v>4.3914873030303028</v>
      </c>
      <c r="Q23" s="51">
        <f>SUM([1]Medio_Secano!Q182:Q192)</f>
        <v>5.5531390200000006</v>
      </c>
      <c r="R23" s="51">
        <f t="shared" si="0"/>
        <v>6.6082474999999992</v>
      </c>
      <c r="S23" s="51">
        <f t="shared" si="1"/>
        <v>2.9949605573529254</v>
      </c>
      <c r="T23" s="51">
        <f t="shared" si="2"/>
        <v>5.0655488768816941</v>
      </c>
      <c r="U23" s="40">
        <f t="shared" si="3"/>
        <v>5.2652695010694828</v>
      </c>
      <c r="V23" s="26">
        <f t="shared" si="4"/>
        <v>-0.19317581333761849</v>
      </c>
      <c r="W23" s="41">
        <f t="shared" si="19"/>
        <v>-9.6587906668809254</v>
      </c>
      <c r="X23" s="40">
        <f t="shared" si="5"/>
        <v>-0.43118570535761019</v>
      </c>
      <c r="Y23" s="41">
        <f t="shared" si="20"/>
        <v>-21.559285267880508</v>
      </c>
      <c r="Z23" s="40">
        <f t="shared" si="6"/>
        <v>-0.15756543701891368</v>
      </c>
      <c r="AA23" s="41">
        <f t="shared" si="21"/>
        <v>-7.8782718509456835</v>
      </c>
      <c r="AB23" s="40">
        <f t="shared" si="7"/>
        <v>-0.19330029212022212</v>
      </c>
      <c r="AC23" s="41">
        <f t="shared" si="22"/>
        <v>-9.6650146060111055</v>
      </c>
      <c r="AD23" s="40">
        <f t="shared" si="8"/>
        <v>-1.0644998253824388E-2</v>
      </c>
      <c r="AE23" s="41">
        <f t="shared" si="23"/>
        <v>-0.53224991269121935</v>
      </c>
      <c r="AF23" s="40">
        <f t="shared" si="9"/>
        <v>-3.4859469402696755E-2</v>
      </c>
      <c r="AG23" s="41">
        <f t="shared" si="24"/>
        <v>-1.7429734701348378</v>
      </c>
      <c r="AH23" s="40">
        <f t="shared" si="10"/>
        <v>4.9041883643788142E-2</v>
      </c>
      <c r="AI23" s="41">
        <f t="shared" si="25"/>
        <v>2.4520941821894073</v>
      </c>
      <c r="AJ23" s="40">
        <f t="shared" si="11"/>
        <v>-0.30146785473128562</v>
      </c>
      <c r="AK23" s="41">
        <f t="shared" si="26"/>
        <v>-15.073392736564282</v>
      </c>
      <c r="AL23" s="40">
        <f t="shared" si="12"/>
        <v>0.22236857936572793</v>
      </c>
      <c r="AM23" s="41">
        <f t="shared" si="27"/>
        <v>11.118428968286397</v>
      </c>
      <c r="AN23" s="40">
        <f t="shared" si="13"/>
        <v>1.0644998253824388E-2</v>
      </c>
      <c r="AO23" s="41">
        <f t="shared" si="28"/>
        <v>0.53224991269121935</v>
      </c>
      <c r="AP23" s="40">
        <f t="shared" si="14"/>
        <v>0.25506348699866749</v>
      </c>
      <c r="AQ23" s="41">
        <f t="shared" si="29"/>
        <v>12.753174349933374</v>
      </c>
      <c r="AR23" s="40">
        <f t="shared" si="15"/>
        <v>9.3835367559089153E-2</v>
      </c>
      <c r="AS23" s="41">
        <f t="shared" si="30"/>
        <v>4.6917683779544577</v>
      </c>
      <c r="AT23" s="40">
        <f t="shared" si="16"/>
        <v>5.8319426739342893E-2</v>
      </c>
      <c r="AU23" s="41">
        <f t="shared" si="31"/>
        <v>2.9159713369671447</v>
      </c>
      <c r="AV23" s="40">
        <f t="shared" si="17"/>
        <v>0.13729738787039894</v>
      </c>
      <c r="AW23" s="41">
        <f t="shared" si="32"/>
        <v>6.864869393519947</v>
      </c>
      <c r="AX23" s="40">
        <f t="shared" si="18"/>
        <v>-0.16595203680679538</v>
      </c>
      <c r="AY23" s="41">
        <f t="shared" si="33"/>
        <v>-8.2976018403397696</v>
      </c>
      <c r="AZ23" s="40">
        <f t="shared" si="35"/>
        <v>5.4673273395036227E-2</v>
      </c>
      <c r="BA23" s="42">
        <f t="shared" si="34"/>
        <v>2.7336636697518113</v>
      </c>
    </row>
    <row r="24" spans="1:53">
      <c r="A24" s="39" t="s">
        <v>40</v>
      </c>
      <c r="B24" s="51">
        <f>SUM([1]Medio_Secano!B193:B202)</f>
        <v>3.6933527586207049</v>
      </c>
      <c r="C24" s="51">
        <f>SUM([1]Medio_Secano!C193:C202)</f>
        <v>2.5062743750000012</v>
      </c>
      <c r="D24" s="51">
        <f>SUM([1]Medio_Secano!D193:D202)</f>
        <v>4.0641349722222255</v>
      </c>
      <c r="E24" s="51">
        <f>SUM([1]Medio_Secano!E193:E202)</f>
        <v>3.582516100000003</v>
      </c>
      <c r="F24" s="51">
        <f>SUM([1]Medio_Secano!F193:F202)</f>
        <v>4.3704655000000052</v>
      </c>
      <c r="G24" s="51">
        <f>SUM([1]Medio_Secano!G193:G202)</f>
        <v>4.6499374999999992</v>
      </c>
      <c r="H24" s="51">
        <f>SUM([1]Medio_Secano!H193:H202)</f>
        <v>5.5240117647058851</v>
      </c>
      <c r="I24" s="51">
        <f>SUM([1]Medio_Secano!I193:I202)</f>
        <v>3.2952999999999975</v>
      </c>
      <c r="J24" s="51">
        <f>SUM([1]Medio_Secano!J193:J202)</f>
        <v>5.8979500000000025</v>
      </c>
      <c r="K24" s="51">
        <f>SUM([1]Medio_Secano!K193:K202)</f>
        <v>4.8781399999999939</v>
      </c>
      <c r="L24" s="51">
        <f>SUM([1]Medio_Secano!L193:L202)</f>
        <v>5.4605772000000021</v>
      </c>
      <c r="M24" s="51">
        <f>SUM([1]Medio_Secano!M193:M202)</f>
        <v>5.3295742857142869</v>
      </c>
      <c r="N24" s="51">
        <f>SUM([1]Medio_Secano!N193:N202)</f>
        <v>5.2364980000000001</v>
      </c>
      <c r="O24" s="51">
        <f>SUM([1]Medio_Secano!O193:O202)</f>
        <v>4.5095629999999991</v>
      </c>
      <c r="P24" s="51">
        <f>SUM([1]Medio_Secano!P193:P202)</f>
        <v>3.9863798636363645</v>
      </c>
      <c r="Q24" s="51">
        <f>SUM([1]Medio_Secano!Q193:Q202)</f>
        <v>5.0817828714285698</v>
      </c>
      <c r="R24" s="51">
        <f t="shared" si="0"/>
        <v>5.8979500000000025</v>
      </c>
      <c r="S24" s="51">
        <f t="shared" si="1"/>
        <v>2.5062743750000012</v>
      </c>
      <c r="T24" s="51">
        <f t="shared" si="2"/>
        <v>4.5041536369580024</v>
      </c>
      <c r="U24" s="40">
        <f t="shared" si="3"/>
        <v>4.5797502499999991</v>
      </c>
      <c r="V24" s="26">
        <f t="shared" si="4"/>
        <v>-0.19354712440471933</v>
      </c>
      <c r="W24" s="41">
        <f t="shared" si="19"/>
        <v>-9.677356220235966</v>
      </c>
      <c r="X24" s="40">
        <f t="shared" si="5"/>
        <v>-0.45274867881714692</v>
      </c>
      <c r="Y24" s="41">
        <f t="shared" si="20"/>
        <v>-22.637433940857346</v>
      </c>
      <c r="Z24" s="40">
        <f t="shared" si="6"/>
        <v>-0.11258589434604512</v>
      </c>
      <c r="AA24" s="41">
        <f t="shared" si="21"/>
        <v>-5.6292947173022556</v>
      </c>
      <c r="AB24" s="40">
        <f t="shared" si="7"/>
        <v>-0.21774858792791077</v>
      </c>
      <c r="AC24" s="41">
        <f t="shared" si="22"/>
        <v>-10.887429396395538</v>
      </c>
      <c r="AD24" s="40">
        <f t="shared" si="8"/>
        <v>-4.5697852191829445E-2</v>
      </c>
      <c r="AE24" s="41">
        <f t="shared" si="23"/>
        <v>-2.2848926095914721</v>
      </c>
      <c r="AF24" s="40">
        <f t="shared" si="9"/>
        <v>1.5325562785874634E-2</v>
      </c>
      <c r="AG24" s="41">
        <f t="shared" si="24"/>
        <v>0.76627813929373167</v>
      </c>
      <c r="AH24" s="40">
        <f t="shared" si="10"/>
        <v>0.2061818796136069</v>
      </c>
      <c r="AI24" s="41">
        <f t="shared" si="25"/>
        <v>10.309093980680345</v>
      </c>
      <c r="AJ24" s="40">
        <f t="shared" si="11"/>
        <v>-0.28046294664212351</v>
      </c>
      <c r="AK24" s="41">
        <f t="shared" si="26"/>
        <v>-14.023147332106175</v>
      </c>
      <c r="AL24" s="40">
        <f t="shared" si="12"/>
        <v>0.28783223495648119</v>
      </c>
      <c r="AM24" s="41">
        <f t="shared" si="27"/>
        <v>14.39161174782406</v>
      </c>
      <c r="AN24" s="40">
        <f t="shared" si="13"/>
        <v>6.5154153329648232E-2</v>
      </c>
      <c r="AO24" s="41">
        <f t="shared" si="28"/>
        <v>3.2577076664824114</v>
      </c>
      <c r="AP24" s="40">
        <f t="shared" si="14"/>
        <v>0.19233078266658823</v>
      </c>
      <c r="AQ24" s="41">
        <f t="shared" si="29"/>
        <v>9.616539133329411</v>
      </c>
      <c r="AR24" s="40">
        <f t="shared" si="15"/>
        <v>0.16372596643545964</v>
      </c>
      <c r="AS24" s="41">
        <f t="shared" si="30"/>
        <v>8.1862983217729823</v>
      </c>
      <c r="AT24" s="40">
        <f t="shared" si="16"/>
        <v>0.14340252506127404</v>
      </c>
      <c r="AU24" s="41">
        <f t="shared" si="31"/>
        <v>7.1701262530637022</v>
      </c>
      <c r="AV24" s="40">
        <f t="shared" si="17"/>
        <v>-1.5325562785874634E-2</v>
      </c>
      <c r="AW24" s="41">
        <f t="shared" si="32"/>
        <v>-0.76627813929373167</v>
      </c>
      <c r="AX24" s="40">
        <f t="shared" si="18"/>
        <v>-0.12956391811183038</v>
      </c>
      <c r="AY24" s="41">
        <f t="shared" si="33"/>
        <v>-6.4781959055915186</v>
      </c>
      <c r="AZ24" s="40">
        <f t="shared" si="35"/>
        <v>0.10962008712780151</v>
      </c>
      <c r="BA24" s="42">
        <f t="shared" si="34"/>
        <v>5.4810043563900752</v>
      </c>
    </row>
    <row r="25" spans="1:53">
      <c r="A25" s="39" t="s">
        <v>41</v>
      </c>
      <c r="B25" s="51">
        <f>SUM([1]Medio_Secano!B203:B212)</f>
        <v>3.5829414668665693</v>
      </c>
      <c r="C25" s="51">
        <f>SUM([1]Medio_Secano!C203:C212)</f>
        <v>2.3383883750000045</v>
      </c>
      <c r="D25" s="51">
        <f>SUM([1]Medio_Secano!D203:D212)</f>
        <v>4.0943544166666719</v>
      </c>
      <c r="E25" s="51">
        <f>SUM([1]Medio_Secano!E203:E212)</f>
        <v>3.4045262069767479</v>
      </c>
      <c r="F25" s="51">
        <f>SUM([1]Medio_Secano!F203:F212)</f>
        <v>4.0191230862069043</v>
      </c>
      <c r="G25" s="51">
        <f>SUM([1]Medio_Secano!G203:G212)</f>
        <v>4.6786874999999979</v>
      </c>
      <c r="H25" s="51">
        <f>SUM([1]Medio_Secano!H203:H212)</f>
        <v>5.1470500000000001</v>
      </c>
      <c r="I25" s="51">
        <f>SUM([1]Medio_Secano!I203:I212)</f>
        <v>3.2492999999999959</v>
      </c>
      <c r="J25" s="51">
        <f>SUM([1]Medio_Secano!J203:J212)</f>
        <v>5.9585000000000008</v>
      </c>
      <c r="K25" s="51">
        <f>SUM([1]Medio_Secano!K203:K212)</f>
        <v>4.9011559999999923</v>
      </c>
      <c r="L25" s="51">
        <f>SUM([1]Medio_Secano!L203:L212)</f>
        <v>5.2092725727272748</v>
      </c>
      <c r="M25" s="51">
        <f>SUM([1]Medio_Secano!M203:M212)</f>
        <v>5.2742032142857118</v>
      </c>
      <c r="N25" s="51">
        <f>SUM([1]Medio_Secano!N203:N212)</f>
        <v>4.9486525000000006</v>
      </c>
      <c r="O25" s="51">
        <f>SUM([1]Medio_Secano!O203:O212)</f>
        <v>4.4313140000000004</v>
      </c>
      <c r="P25" s="51">
        <f>SUM([1]Medio_Secano!P203:P212)</f>
        <v>3.2102710714285707</v>
      </c>
      <c r="Q25" s="51">
        <f>SUM([1]Medio_Secano!Q203:Q212)</f>
        <v>5.0217639285714295</v>
      </c>
      <c r="R25" s="51">
        <f t="shared" si="0"/>
        <v>5.9585000000000008</v>
      </c>
      <c r="S25" s="51">
        <f t="shared" si="1"/>
        <v>2.3383883750000045</v>
      </c>
      <c r="T25" s="51">
        <f t="shared" si="2"/>
        <v>4.3418440211706173</v>
      </c>
      <c r="U25" s="40">
        <f t="shared" si="3"/>
        <v>4.5550007499999996</v>
      </c>
      <c r="V25" s="26">
        <f t="shared" si="4"/>
        <v>-0.21340485687810926</v>
      </c>
      <c r="W25" s="41">
        <f t="shared" si="19"/>
        <v>-10.670242843905463</v>
      </c>
      <c r="X25" s="40">
        <f t="shared" si="5"/>
        <v>-0.48663271350723603</v>
      </c>
      <c r="Y25" s="41">
        <f t="shared" si="20"/>
        <v>-24.331635675361802</v>
      </c>
      <c r="Z25" s="40">
        <f t="shared" si="6"/>
        <v>-0.10112980405839181</v>
      </c>
      <c r="AA25" s="41">
        <f t="shared" si="21"/>
        <v>-5.0564902029195906</v>
      </c>
      <c r="AB25" s="40">
        <f t="shared" si="7"/>
        <v>-0.25257395249018383</v>
      </c>
      <c r="AC25" s="41">
        <f t="shared" si="22"/>
        <v>-12.628697624509192</v>
      </c>
      <c r="AD25" s="40">
        <f t="shared" si="8"/>
        <v>-0.11764601000188538</v>
      </c>
      <c r="AE25" s="41">
        <f t="shared" si="23"/>
        <v>-5.882300500094269</v>
      </c>
      <c r="AF25" s="40">
        <f t="shared" si="9"/>
        <v>2.7154056999880473E-2</v>
      </c>
      <c r="AG25" s="41">
        <f t="shared" si="24"/>
        <v>1.3577028499940236</v>
      </c>
      <c r="AH25" s="40">
        <f t="shared" si="10"/>
        <v>0.12997786004755335</v>
      </c>
      <c r="AI25" s="41">
        <f t="shared" si="25"/>
        <v>6.4988930023776676</v>
      </c>
      <c r="AJ25" s="40">
        <f t="shared" si="11"/>
        <v>-0.28665214819119489</v>
      </c>
      <c r="AK25" s="41">
        <f t="shared" si="26"/>
        <v>-14.332607409559744</v>
      </c>
      <c r="AL25" s="40">
        <f t="shared" si="12"/>
        <v>0.30812272643423855</v>
      </c>
      <c r="AM25" s="41">
        <f t="shared" si="27"/>
        <v>15.406136321711926</v>
      </c>
      <c r="AN25" s="40">
        <f t="shared" si="13"/>
        <v>7.5994553897711814E-2</v>
      </c>
      <c r="AO25" s="41">
        <f t="shared" si="28"/>
        <v>3.7997276948855907</v>
      </c>
      <c r="AP25" s="40">
        <f t="shared" si="14"/>
        <v>0.14363813721156365</v>
      </c>
      <c r="AQ25" s="41">
        <f t="shared" si="29"/>
        <v>7.1819068605781826</v>
      </c>
      <c r="AR25" s="40">
        <f t="shared" si="15"/>
        <v>0.15789294091460079</v>
      </c>
      <c r="AS25" s="41">
        <f t="shared" si="30"/>
        <v>7.8946470457300393</v>
      </c>
      <c r="AT25" s="40">
        <f t="shared" si="16"/>
        <v>8.6421884782346303E-2</v>
      </c>
      <c r="AU25" s="41">
        <f t="shared" si="31"/>
        <v>4.3210942391173148</v>
      </c>
      <c r="AV25" s="40">
        <f t="shared" si="17"/>
        <v>-2.7154056999880667E-2</v>
      </c>
      <c r="AW25" s="41">
        <f t="shared" si="32"/>
        <v>-1.3577028499940333</v>
      </c>
      <c r="AX25" s="40">
        <f t="shared" si="18"/>
        <v>-0.29522051748760503</v>
      </c>
      <c r="AY25" s="41">
        <f t="shared" si="33"/>
        <v>-14.761025874380252</v>
      </c>
      <c r="AZ25" s="40">
        <f t="shared" si="35"/>
        <v>0.10247268972928927</v>
      </c>
      <c r="BA25" s="42">
        <f t="shared" si="34"/>
        <v>5.1236344864644634</v>
      </c>
    </row>
    <row r="26" spans="1:53">
      <c r="A26" s="39" t="s">
        <v>42</v>
      </c>
      <c r="B26" s="51">
        <f>SUM([1]Medio_Secano!B213:B222)</f>
        <v>3.5961364130434692</v>
      </c>
      <c r="C26" s="51">
        <f>SUM([1]Medio_Secano!C213:C222)</f>
        <v>2.2898217840909236</v>
      </c>
      <c r="D26" s="51">
        <f>SUM([1]Medio_Secano!D213:D222)</f>
        <v>4.1245738611111182</v>
      </c>
      <c r="E26" s="51">
        <f>SUM([1]Medio_Secano!E213:E222)</f>
        <v>3.2639771162790607</v>
      </c>
      <c r="F26" s="51">
        <f>SUM([1]Medio_Secano!F213:F222)</f>
        <v>3.4986757939999982</v>
      </c>
      <c r="G26" s="51">
        <f>SUM([1]Medio_Secano!G213:G222)</f>
        <v>4.6739821428571418</v>
      </c>
      <c r="H26" s="51">
        <f>SUM([1]Medio_Secano!H213:H222)</f>
        <v>4.7992200000000009</v>
      </c>
      <c r="I26" s="51">
        <f>SUM([1]Medio_Secano!I213:I222)</f>
        <v>3.2032999999999943</v>
      </c>
      <c r="J26" s="51">
        <f>SUM([1]Medio_Secano!J213:J222)</f>
        <v>5.6279999999999992</v>
      </c>
      <c r="K26" s="51">
        <f>SUM([1]Medio_Secano!K213:K222)</f>
        <v>4.6756222222222146</v>
      </c>
      <c r="L26" s="51">
        <f>SUM([1]Medio_Secano!L213:L222)</f>
        <v>4.5360027272727281</v>
      </c>
      <c r="M26" s="51">
        <f>SUM([1]Medio_Secano!M213:M222)</f>
        <v>4.8563528636363635</v>
      </c>
      <c r="N26" s="51">
        <f>SUM([1]Medio_Secano!N213:N222)</f>
        <v>4.9828764999999997</v>
      </c>
      <c r="O26" s="51">
        <f>SUM([1]Medio_Secano!O213:O222)</f>
        <v>4.1797249999999977</v>
      </c>
      <c r="P26" s="51">
        <f>SUM([1]Medio_Secano!P213:P222)</f>
        <v>2.8322814285714282</v>
      </c>
      <c r="Q26" s="51">
        <f>SUM([1]Medio_Secano!Q213:Q222)</f>
        <v>3.6722319999999997</v>
      </c>
      <c r="R26" s="51">
        <f t="shared" si="0"/>
        <v>5.6279999999999992</v>
      </c>
      <c r="S26" s="51">
        <f t="shared" si="1"/>
        <v>2.2898217840909236</v>
      </c>
      <c r="T26" s="51">
        <f t="shared" si="2"/>
        <v>4.0507987408177772</v>
      </c>
      <c r="U26" s="40">
        <f t="shared" si="3"/>
        <v>4.152149430555558</v>
      </c>
      <c r="V26" s="26">
        <f t="shared" si="4"/>
        <v>-0.13390968384239826</v>
      </c>
      <c r="W26" s="41">
        <f t="shared" si="19"/>
        <v>-6.6954841921199133</v>
      </c>
      <c r="X26" s="40">
        <f t="shared" si="5"/>
        <v>-0.44852134481476374</v>
      </c>
      <c r="Y26" s="41">
        <f t="shared" si="20"/>
        <v>-22.426067240738188</v>
      </c>
      <c r="Z26" s="40">
        <f t="shared" si="6"/>
        <v>-6.6412757791210119E-3</v>
      </c>
      <c r="AA26" s="41">
        <f t="shared" si="21"/>
        <v>-0.3320637889560506</v>
      </c>
      <c r="AB26" s="40">
        <f t="shared" si="7"/>
        <v>-0.21390663537792273</v>
      </c>
      <c r="AC26" s="41">
        <f t="shared" si="22"/>
        <v>-10.695331768896137</v>
      </c>
      <c r="AD26" s="40">
        <f t="shared" si="8"/>
        <v>-0.15738201321625483</v>
      </c>
      <c r="AE26" s="41">
        <f t="shared" si="23"/>
        <v>-7.8691006608127418</v>
      </c>
      <c r="AF26" s="40">
        <f t="shared" si="9"/>
        <v>0.12567772933734769</v>
      </c>
      <c r="AG26" s="41">
        <f t="shared" si="24"/>
        <v>6.2838864668673846</v>
      </c>
      <c r="AH26" s="40">
        <f t="shared" si="10"/>
        <v>0.15583990419098787</v>
      </c>
      <c r="AI26" s="41">
        <f t="shared" si="25"/>
        <v>7.791995209549393</v>
      </c>
      <c r="AJ26" s="40">
        <f t="shared" si="11"/>
        <v>-0.2285200584480428</v>
      </c>
      <c r="AK26" s="41">
        <f t="shared" si="26"/>
        <v>-11.426002922402139</v>
      </c>
      <c r="AL26" s="40">
        <f t="shared" si="12"/>
        <v>0.35544254707783296</v>
      </c>
      <c r="AM26" s="41">
        <f t="shared" si="27"/>
        <v>17.772127353891648</v>
      </c>
      <c r="AN26" s="40">
        <f t="shared" si="13"/>
        <v>0.12607272460245147</v>
      </c>
      <c r="AO26" s="41">
        <f t="shared" si="28"/>
        <v>6.3036362301225735</v>
      </c>
      <c r="AP26" s="40">
        <f t="shared" si="14"/>
        <v>9.2446888807132976E-2</v>
      </c>
      <c r="AQ26" s="41">
        <f t="shared" si="29"/>
        <v>4.6223444403566489</v>
      </c>
      <c r="AR26" s="40">
        <f t="shared" si="15"/>
        <v>0.16959973258635422</v>
      </c>
      <c r="AS26" s="41">
        <f t="shared" si="30"/>
        <v>8.4799866293177111</v>
      </c>
      <c r="AT26" s="40">
        <f t="shared" si="16"/>
        <v>0.20007157337140691</v>
      </c>
      <c r="AU26" s="41">
        <f t="shared" si="31"/>
        <v>10.003578668570345</v>
      </c>
      <c r="AV26" s="40">
        <f t="shared" si="17"/>
        <v>6.6412757791210119E-3</v>
      </c>
      <c r="AW26" s="41">
        <f t="shared" si="32"/>
        <v>0.3320637889560506</v>
      </c>
      <c r="AX26" s="40">
        <f t="shared" si="18"/>
        <v>-0.31787584335748037</v>
      </c>
      <c r="AY26" s="41">
        <f t="shared" si="33"/>
        <v>-15.893792167874018</v>
      </c>
      <c r="AZ26" s="40">
        <f>(Q26-U26)/U26</f>
        <v>-0.11558288991813699</v>
      </c>
      <c r="BA26" s="42">
        <f t="shared" si="34"/>
        <v>-5.7791444959068494</v>
      </c>
    </row>
    <row r="27" spans="1:53" s="2" customFormat="1">
      <c r="A27" s="43" t="s">
        <v>43</v>
      </c>
      <c r="B27" s="52">
        <f>SUM([1]Medio_Secano!B223:B232)</f>
        <v>3.619979924552422</v>
      </c>
      <c r="C27" s="52">
        <f>SUM([1]Medio_Secano!C223:C232)</f>
        <v>2.2412551931818432</v>
      </c>
      <c r="D27" s="52">
        <f>SUM([1]Medio_Secano!D223:D232)</f>
        <v>4.1547933055555646</v>
      </c>
      <c r="E27" s="52">
        <f>SUM([1]Medio_Secano!E223:E232)</f>
        <v>3.1309161860464925</v>
      </c>
      <c r="F27" s="52">
        <f>SUM([1]Medio_Secano!F223:F232)</f>
        <v>3.3367153599999941</v>
      </c>
      <c r="G27" s="52">
        <f>SUM([1]Medio_Secano!G223:G232)</f>
        <v>4.5001678571428565</v>
      </c>
      <c r="H27" s="52">
        <f>SUM([1]Medio_Secano!H223:H232)</f>
        <v>4.6540750000000015</v>
      </c>
      <c r="I27" s="52">
        <f>SUM([1]Medio_Secano!I223:I232)</f>
        <v>3.138899999999996</v>
      </c>
      <c r="J27" s="52">
        <f>SUM([1]Medio_Secano!J223:J232)</f>
        <v>4.8879500000000009</v>
      </c>
      <c r="K27" s="52">
        <f>SUM([1]Medio_Secano!K223:K232)</f>
        <v>4.1920277777777706</v>
      </c>
      <c r="L27" s="52">
        <f>SUM([1]Medio_Secano!L223:L232)</f>
        <v>4.4298534000000016</v>
      </c>
      <c r="M27" s="52">
        <f>SUM([1]Medio_Secano!M223:M232)</f>
        <v>4.5948733030303028</v>
      </c>
      <c r="N27" s="52">
        <f>SUM([1]Medio_Secano!N223:N232)</f>
        <v>4.2156539999999998</v>
      </c>
      <c r="O27" s="52">
        <f>SUM([1]Medio_Secano!O223:O232)</f>
        <v>3.9386799999999975</v>
      </c>
      <c r="P27" s="52">
        <f>SUM([1]Medio_Secano!P223:P232)</f>
        <v>2.8197364999999981</v>
      </c>
      <c r="Q27" s="51">
        <f>SUM([1]Medio_Secano!Q223:Q232)</f>
        <v>4.4552590000000007</v>
      </c>
      <c r="R27" s="52">
        <f t="shared" si="0"/>
        <v>4.8879500000000009</v>
      </c>
      <c r="S27" s="52">
        <f t="shared" si="1"/>
        <v>2.2412551931818432</v>
      </c>
      <c r="T27" s="52">
        <f t="shared" si="2"/>
        <v>3.8944273004554524</v>
      </c>
      <c r="U27" s="44">
        <f t="shared" si="3"/>
        <v>4.1734105416666676</v>
      </c>
      <c r="V27" s="27">
        <f t="shared" si="4"/>
        <v>-0.13260871692082105</v>
      </c>
      <c r="W27" s="41">
        <f t="shared" si="19"/>
        <v>-6.6304358460410526</v>
      </c>
      <c r="X27" s="44">
        <f t="shared" si="5"/>
        <v>-0.46296795611035446</v>
      </c>
      <c r="Y27" s="41">
        <f t="shared" si="20"/>
        <v>-23.148397805517725</v>
      </c>
      <c r="Z27" s="44">
        <f t="shared" si="6"/>
        <v>-4.4609165394181739E-3</v>
      </c>
      <c r="AA27" s="41">
        <f t="shared" si="21"/>
        <v>-0.22304582697090869</v>
      </c>
      <c r="AB27" s="44">
        <f t="shared" si="7"/>
        <v>-0.24979434570648565</v>
      </c>
      <c r="AC27" s="41">
        <f t="shared" si="22"/>
        <v>-12.489717285324282</v>
      </c>
      <c r="AD27" s="44">
        <f t="shared" si="8"/>
        <v>-0.20048235689090296</v>
      </c>
      <c r="AE27" s="41">
        <f t="shared" si="23"/>
        <v>-10.024117844545149</v>
      </c>
      <c r="AF27" s="44">
        <f t="shared" si="9"/>
        <v>7.8295032854758903E-2</v>
      </c>
      <c r="AG27" s="41">
        <f t="shared" si="24"/>
        <v>3.914751642737945</v>
      </c>
      <c r="AH27" s="44">
        <f t="shared" si="10"/>
        <v>0.11517305894889955</v>
      </c>
      <c r="AI27" s="41">
        <f t="shared" si="25"/>
        <v>5.7586529474449772</v>
      </c>
      <c r="AJ27" s="44">
        <f t="shared" si="11"/>
        <v>-0.24788132663640031</v>
      </c>
      <c r="AK27" s="41">
        <f t="shared" si="26"/>
        <v>-12.394066331820015</v>
      </c>
      <c r="AL27" s="44">
        <f t="shared" si="12"/>
        <v>0.17121235766275206</v>
      </c>
      <c r="AM27" s="41">
        <f t="shared" si="27"/>
        <v>8.5606178831376027</v>
      </c>
      <c r="AN27" s="44">
        <f t="shared" si="13"/>
        <v>4.4609165394181739E-3</v>
      </c>
      <c r="AO27" s="41">
        <f t="shared" si="28"/>
        <v>0.22304582697090869</v>
      </c>
      <c r="AP27" s="44">
        <f t="shared" si="14"/>
        <v>6.1446832458261484E-2</v>
      </c>
      <c r="AQ27" s="41">
        <f t="shared" si="29"/>
        <v>3.0723416229130742</v>
      </c>
      <c r="AR27" s="44">
        <f t="shared" si="15"/>
        <v>0.10098761124883786</v>
      </c>
      <c r="AS27" s="41">
        <f t="shared" si="30"/>
        <v>5.0493805624418933</v>
      </c>
      <c r="AT27" s="44">
        <f t="shared" si="16"/>
        <v>1.0122047163004988E-2</v>
      </c>
      <c r="AU27" s="41">
        <f t="shared" si="31"/>
        <v>0.5061023581502494</v>
      </c>
      <c r="AV27" s="44">
        <f t="shared" si="17"/>
        <v>-5.6244296918109934E-2</v>
      </c>
      <c r="AW27" s="41">
        <f t="shared" si="32"/>
        <v>-2.8122148459054968</v>
      </c>
      <c r="AX27" s="44">
        <f t="shared" si="18"/>
        <v>-0.32435678880661345</v>
      </c>
      <c r="AY27" s="41">
        <f t="shared" si="33"/>
        <v>-16.217839440330671</v>
      </c>
      <c r="AZ27" s="40">
        <f t="shared" si="35"/>
        <v>6.7534323671108551E-2</v>
      </c>
      <c r="BA27" s="42">
        <f t="shared" si="34"/>
        <v>3.3767161835554274</v>
      </c>
    </row>
    <row r="28" spans="1:53" s="2" customFormat="1">
      <c r="A28" s="43" t="s">
        <v>44</v>
      </c>
      <c r="B28" s="52">
        <f>SUM([1]Medio_Secano!B233:B242)</f>
        <v>3.683381294117638</v>
      </c>
      <c r="C28" s="52">
        <f>SUM([1]Medio_Secano!C233:C242)</f>
        <v>2.192688602272761</v>
      </c>
      <c r="D28" s="52">
        <f>SUM([1]Medio_Secano!D233:D242)</f>
        <v>4.1850127500000127</v>
      </c>
      <c r="E28" s="52">
        <f>SUM([1]Medio_Secano!E233:E242)</f>
        <v>2.9978552558139246</v>
      </c>
      <c r="F28" s="52">
        <f>SUM([1]Medio_Secano!F233:F242)</f>
        <v>3.2267483459999919</v>
      </c>
      <c r="G28" s="52">
        <f>SUM([1]Medio_Secano!G233:G242)</f>
        <v>4.2911916666666654</v>
      </c>
      <c r="H28" s="52">
        <f>SUM([1]Medio_Secano!H233:H242)</f>
        <v>4.5376550000000018</v>
      </c>
      <c r="I28" s="52">
        <f>SUM([1]Medio_Secano!I233:I242)</f>
        <v>2.87317</v>
      </c>
      <c r="J28" s="52">
        <f>SUM([1]Medio_Secano!J233:J242)</f>
        <v>4.4595000000000002</v>
      </c>
      <c r="K28" s="52">
        <f>SUM([1]Medio_Secano!K233:K242)</f>
        <v>3.5036785714285665</v>
      </c>
      <c r="L28" s="52">
        <f>SUM([1]Medio_Secano!L233:L242)</f>
        <v>4.2613852500000036</v>
      </c>
      <c r="M28" s="52">
        <f>SUM([1]Medio_Secano!M233:M242)</f>
        <v>4.1194531904761913</v>
      </c>
      <c r="N28" s="52">
        <f>SUM([1]Medio_Secano!N233:N242)</f>
        <v>3.8682189999999999</v>
      </c>
      <c r="O28" s="52">
        <f>SUM([1]Medio_Secano!O233:O242)</f>
        <v>3.9125294999999998</v>
      </c>
      <c r="P28" s="52">
        <f>SUM([1]Medio_Secano!P233:P242)</f>
        <v>2.7925041666666663</v>
      </c>
      <c r="Q28" s="51">
        <f>SUM([1]Medio_Secano!Q233:Q242)</f>
        <v>3.430739</v>
      </c>
      <c r="R28" s="52">
        <f t="shared" si="0"/>
        <v>4.5376550000000018</v>
      </c>
      <c r="S28" s="52">
        <f t="shared" si="1"/>
        <v>2.192688602272761</v>
      </c>
      <c r="T28" s="52">
        <f t="shared" si="2"/>
        <v>3.6459819745901516</v>
      </c>
      <c r="U28" s="44">
        <f t="shared" si="3"/>
        <v>3.7758001470588187</v>
      </c>
      <c r="V28" s="27">
        <f t="shared" si="4"/>
        <v>-2.4476627295321993E-2</v>
      </c>
      <c r="W28" s="41">
        <f t="shared" si="19"/>
        <v>-1.2238313647660997</v>
      </c>
      <c r="X28" s="44">
        <f t="shared" si="5"/>
        <v>-0.41927842659236919</v>
      </c>
      <c r="Y28" s="41">
        <f t="shared" si="20"/>
        <v>-20.963921329618458</v>
      </c>
      <c r="Z28" s="44">
        <f t="shared" si="6"/>
        <v>0.10837771783550369</v>
      </c>
      <c r="AA28" s="41">
        <f t="shared" si="21"/>
        <v>5.4188858917751848</v>
      </c>
      <c r="AB28" s="44">
        <f t="shared" si="7"/>
        <v>-0.20603444593085224</v>
      </c>
      <c r="AC28" s="41">
        <f t="shared" si="22"/>
        <v>-10.301722296542613</v>
      </c>
      <c r="AD28" s="44">
        <f t="shared" si="8"/>
        <v>-0.1454133639690951</v>
      </c>
      <c r="AE28" s="41">
        <f t="shared" si="23"/>
        <v>-7.2706681984547554</v>
      </c>
      <c r="AF28" s="44">
        <f t="shared" si="9"/>
        <v>0.13649862268513174</v>
      </c>
      <c r="AG28" s="41">
        <f t="shared" si="24"/>
        <v>6.8249311342565875</v>
      </c>
      <c r="AH28" s="44">
        <f t="shared" si="10"/>
        <v>0.20177308736391525</v>
      </c>
      <c r="AI28" s="41">
        <f t="shared" si="25"/>
        <v>10.088654368195762</v>
      </c>
      <c r="AJ28" s="44">
        <f t="shared" si="11"/>
        <v>-0.23905665339886373</v>
      </c>
      <c r="AK28" s="41">
        <f t="shared" si="26"/>
        <v>-11.952832669943186</v>
      </c>
      <c r="AL28" s="44">
        <f t="shared" si="12"/>
        <v>0.18107416343890803</v>
      </c>
      <c r="AM28" s="41">
        <f t="shared" si="27"/>
        <v>9.0537081719454022</v>
      </c>
      <c r="AN28" s="44">
        <f t="shared" si="13"/>
        <v>-7.2069909696418355E-2</v>
      </c>
      <c r="AO28" s="41">
        <f t="shared" si="28"/>
        <v>-3.6034954848209177</v>
      </c>
      <c r="AP28" s="44">
        <f t="shared" si="14"/>
        <v>0.12860455639301624</v>
      </c>
      <c r="AQ28" s="41">
        <f t="shared" si="29"/>
        <v>6.4302278196508116</v>
      </c>
      <c r="AR28" s="44">
        <f t="shared" si="15"/>
        <v>9.1014627372442661E-2</v>
      </c>
      <c r="AS28" s="41">
        <f t="shared" si="30"/>
        <v>4.5507313686221327</v>
      </c>
      <c r="AT28" s="44">
        <f t="shared" si="16"/>
        <v>2.4476627295322111E-2</v>
      </c>
      <c r="AU28" s="41">
        <f t="shared" si="31"/>
        <v>1.2238313647661057</v>
      </c>
      <c r="AV28" s="44">
        <f t="shared" si="17"/>
        <v>3.6212020662080638E-2</v>
      </c>
      <c r="AW28" s="41">
        <f t="shared" si="32"/>
        <v>1.8106010331040319</v>
      </c>
      <c r="AX28" s="44">
        <f t="shared" si="18"/>
        <v>-0.26042055778775697</v>
      </c>
      <c r="AY28" s="41">
        <f t="shared" si="33"/>
        <v>-13.021027889387849</v>
      </c>
      <c r="AZ28" s="40">
        <f t="shared" si="35"/>
        <v>-9.1387555913838847E-2</v>
      </c>
      <c r="BA28" s="42">
        <f t="shared" si="34"/>
        <v>-4.5693777956919419</v>
      </c>
    </row>
    <row r="29" spans="1:53" s="2" customFormat="1">
      <c r="A29" s="43" t="s">
        <v>45</v>
      </c>
      <c r="B29" s="52">
        <f>SUM([1]Medio_Secano!B243:B253)</f>
        <v>4.1340858705882146</v>
      </c>
      <c r="C29" s="52">
        <f>SUM([1]Medio_Secano!C243:C253)</f>
        <v>2.3068552031468679</v>
      </c>
      <c r="D29" s="52">
        <f>SUM([1]Medio_Secano!D243:D253)</f>
        <v>4.6181326210526432</v>
      </c>
      <c r="E29" s="52">
        <f>SUM([1]Medio_Secano!E243:E253)</f>
        <v>3.1480574454100063</v>
      </c>
      <c r="F29" s="52">
        <f>SUM([1]Medio_Secano!F243:F253)</f>
        <v>3.3167656500000078</v>
      </c>
      <c r="G29" s="52">
        <f>SUM([1]Medio_Secano!G243:G253)</f>
        <v>4.2629190476190475</v>
      </c>
      <c r="H29" s="52">
        <f>SUM([1]Medio_Secano!H243:H253)</f>
        <v>4.4994100000000019</v>
      </c>
      <c r="I29" s="52">
        <f>SUM([1]Medio_Secano!I243:I253)</f>
        <v>2.8516000000000008</v>
      </c>
      <c r="J29" s="52">
        <f>SUM([1]Medio_Secano!J243:J253)</f>
        <v>4.3279499999999995</v>
      </c>
      <c r="K29" s="52">
        <f>SUM([1]Medio_Secano!K243:K253)</f>
        <v>3.5412999999999917</v>
      </c>
      <c r="L29" s="52">
        <f>SUM([1]Medio_Secano!L243:L253)</f>
        <v>4.3807778500000003</v>
      </c>
      <c r="M29" s="52">
        <f>SUM([1]Medio_Secano!M243:M253)</f>
        <v>4.1505121428571448</v>
      </c>
      <c r="N29" s="52">
        <f>SUM([1]Medio_Secano!N243:N253)</f>
        <v>4.1866874999999997</v>
      </c>
      <c r="O29" s="52">
        <f>SUM([1]Medio_Secano!O243:O253)</f>
        <v>4.3960210000000002</v>
      </c>
      <c r="P29" s="52">
        <f>SUM([1]Medio_Secano!P243:P253)</f>
        <v>2.8301453333333333</v>
      </c>
      <c r="Q29" s="51">
        <f>SUM([1]Medio_Secano!Q243:Q253)</f>
        <v>3.7621999999999995</v>
      </c>
      <c r="R29" s="52">
        <f t="shared" si="0"/>
        <v>4.6181326210526432</v>
      </c>
      <c r="S29" s="52">
        <f t="shared" si="1"/>
        <v>2.3068552031468679</v>
      </c>
      <c r="T29" s="52">
        <f t="shared" si="2"/>
        <v>3.7945887290004534</v>
      </c>
      <c r="U29" s="44">
        <f t="shared" si="3"/>
        <v>4.1422990067226797</v>
      </c>
      <c r="V29" s="27">
        <f t="shared" si="4"/>
        <v>-1.9827482567375456E-3</v>
      </c>
      <c r="W29" s="41">
        <f t="shared" si="19"/>
        <v>-9.9137412836877284E-2</v>
      </c>
      <c r="X29" s="44">
        <f t="shared" si="5"/>
        <v>-0.44309785474129387</v>
      </c>
      <c r="Y29" s="41">
        <f t="shared" si="20"/>
        <v>-22.154892737064692</v>
      </c>
      <c r="Z29" s="44">
        <f t="shared" si="6"/>
        <v>0.11487186549249988</v>
      </c>
      <c r="AA29" s="41">
        <f t="shared" si="21"/>
        <v>5.7435932746249936</v>
      </c>
      <c r="AB29" s="44">
        <f t="shared" si="7"/>
        <v>-0.24002167871007973</v>
      </c>
      <c r="AC29" s="41">
        <f t="shared" si="22"/>
        <v>-12.001083935503987</v>
      </c>
      <c r="AD29" s="44">
        <f t="shared" si="8"/>
        <v>-0.19929352163687011</v>
      </c>
      <c r="AE29" s="41">
        <f t="shared" si="23"/>
        <v>-9.9646760818435052</v>
      </c>
      <c r="AF29" s="44">
        <f t="shared" si="9"/>
        <v>2.9119105284434895E-2</v>
      </c>
      <c r="AG29" s="41">
        <f t="shared" si="24"/>
        <v>1.4559552642217448</v>
      </c>
      <c r="AH29" s="44">
        <f t="shared" si="10"/>
        <v>8.6210819812320275E-2</v>
      </c>
      <c r="AI29" s="41">
        <f t="shared" si="25"/>
        <v>4.3105409906160137</v>
      </c>
      <c r="AJ29" s="44">
        <f t="shared" si="11"/>
        <v>-0.3115900142959161</v>
      </c>
      <c r="AK29" s="41">
        <f t="shared" si="26"/>
        <v>-15.579500714795804</v>
      </c>
      <c r="AL29" s="44">
        <f t="shared" si="12"/>
        <v>4.4818346762515317E-2</v>
      </c>
      <c r="AM29" s="41">
        <f t="shared" si="27"/>
        <v>2.2409173381257657</v>
      </c>
      <c r="AN29" s="44">
        <f t="shared" si="13"/>
        <v>-0.14508827241763717</v>
      </c>
      <c r="AO29" s="41">
        <f t="shared" si="28"/>
        <v>-7.2544136208818584</v>
      </c>
      <c r="AP29" s="44">
        <f t="shared" si="14"/>
        <v>5.7571614914878208E-2</v>
      </c>
      <c r="AQ29" s="41">
        <f t="shared" si="29"/>
        <v>2.8785807457439105</v>
      </c>
      <c r="AR29" s="44">
        <f t="shared" si="15"/>
        <v>1.9827482567375456E-3</v>
      </c>
      <c r="AS29" s="41">
        <f t="shared" si="30"/>
        <v>9.9137412836877284E-2</v>
      </c>
      <c r="AT29" s="44">
        <f t="shared" si="16"/>
        <v>1.0715907568545959E-2</v>
      </c>
      <c r="AU29" s="41">
        <f t="shared" si="31"/>
        <v>0.53579537842729796</v>
      </c>
      <c r="AV29" s="44">
        <f t="shared" si="17"/>
        <v>6.1251491711618672E-2</v>
      </c>
      <c r="AW29" s="41">
        <f t="shared" si="32"/>
        <v>3.0625745855809337</v>
      </c>
      <c r="AX29" s="44">
        <f t="shared" si="18"/>
        <v>-0.31676942472279451</v>
      </c>
      <c r="AY29" s="41">
        <f t="shared" si="33"/>
        <v>-15.838471236139725</v>
      </c>
      <c r="AZ29" s="40">
        <f t="shared" si="35"/>
        <v>-9.1760398297130258E-2</v>
      </c>
      <c r="BA29" s="42">
        <f t="shared" si="34"/>
        <v>-4.5880199148565133</v>
      </c>
    </row>
    <row r="30" spans="1:53" s="2" customFormat="1">
      <c r="A30" s="43" t="s">
        <v>46</v>
      </c>
      <c r="B30" s="52">
        <f>SUM([1]Medio_Secano!B254:B263)</f>
        <v>3.8301606211764487</v>
      </c>
      <c r="C30" s="52">
        <f>SUM([1]Medio_Secano!C254:C263)</f>
        <v>1.8719137307692437</v>
      </c>
      <c r="D30" s="52">
        <f>SUM([1]Medio_Secano!D254:D263)</f>
        <v>3.7413520263157931</v>
      </c>
      <c r="E30" s="52">
        <f>SUM([1]Medio_Secano!E254:E263)</f>
        <v>2.8209782631578939</v>
      </c>
      <c r="F30" s="52">
        <f>SUM([1]Medio_Secano!F254:F263)</f>
        <v>2.7528517500000147</v>
      </c>
      <c r="G30" s="52">
        <f>SUM([1]Medio_Secano!G254:G263)</f>
        <v>3.6062142857142865</v>
      </c>
      <c r="H30" s="52">
        <f>SUM([1]Medio_Secano!H254:H263)</f>
        <v>3.8232499999999998</v>
      </c>
      <c r="I30" s="52">
        <f>SUM([1]Medio_Secano!I254:I263)</f>
        <v>2.4918550000000002</v>
      </c>
      <c r="J30" s="52">
        <f>SUM([1]Medio_Secano!J254:J263)</f>
        <v>3.4742500000000009</v>
      </c>
      <c r="K30" s="52">
        <f>SUM([1]Medio_Secano!K254:K263)</f>
        <v>3.273571428571421</v>
      </c>
      <c r="L30" s="52">
        <f>SUM([1]Medio_Secano!L254:L263)</f>
        <v>4.1594400000000009</v>
      </c>
      <c r="M30" s="52">
        <f>SUM([1]Medio_Secano!M254:M263)</f>
        <v>3.6011249999999992</v>
      </c>
      <c r="N30" s="52">
        <f>SUM([1]Medio_Secano!N254:N263)</f>
        <v>3.4493069999999997</v>
      </c>
      <c r="O30" s="52">
        <f>SUM([1]Medio_Secano!O254:O263)</f>
        <v>4.0836821428571453</v>
      </c>
      <c r="P30" s="52">
        <f>SUM([1]Medio_Secano!P254:P263)</f>
        <v>2.5186485000000003</v>
      </c>
      <c r="Q30" s="51">
        <f>SUM([1]Medio_Secano!Q254:Q263)</f>
        <v>3.2997090000000004</v>
      </c>
      <c r="R30" s="52">
        <f t="shared" si="0"/>
        <v>4.1594400000000009</v>
      </c>
      <c r="S30" s="52">
        <f t="shared" si="1"/>
        <v>1.8719137307692437</v>
      </c>
      <c r="T30" s="52">
        <f t="shared" si="2"/>
        <v>3.2998942967851401</v>
      </c>
      <c r="U30" s="44">
        <f t="shared" si="3"/>
        <v>3.4617785000000003</v>
      </c>
      <c r="V30" s="27">
        <f t="shared" si="4"/>
        <v>0.10641412244499421</v>
      </c>
      <c r="W30" s="41">
        <f t="shared" si="19"/>
        <v>5.3207061222497103</v>
      </c>
      <c r="X30" s="44">
        <f t="shared" si="5"/>
        <v>-0.45926241936933759</v>
      </c>
      <c r="Y30" s="41">
        <f t="shared" si="20"/>
        <v>-22.963120968466878</v>
      </c>
      <c r="Z30" s="44">
        <f t="shared" si="6"/>
        <v>8.0760085116882194E-2</v>
      </c>
      <c r="AA30" s="41">
        <f t="shared" si="21"/>
        <v>4.0380042558441094</v>
      </c>
      <c r="AB30" s="44">
        <f t="shared" si="7"/>
        <v>-0.18510723226286901</v>
      </c>
      <c r="AC30" s="41">
        <f t="shared" si="22"/>
        <v>-9.2553616131434513</v>
      </c>
      <c r="AD30" s="44">
        <f t="shared" si="8"/>
        <v>-0.2047868602800513</v>
      </c>
      <c r="AE30" s="41">
        <f t="shared" si="23"/>
        <v>-10.239343014002564</v>
      </c>
      <c r="AF30" s="44">
        <f t="shared" si="9"/>
        <v>4.1723000392511006E-2</v>
      </c>
      <c r="AG30" s="41">
        <f t="shared" si="24"/>
        <v>2.0861500196255505</v>
      </c>
      <c r="AH30" s="44">
        <f t="shared" si="10"/>
        <v>0.10441785920156343</v>
      </c>
      <c r="AI30" s="41">
        <f t="shared" si="25"/>
        <v>5.2208929600781717</v>
      </c>
      <c r="AJ30" s="44">
        <f t="shared" si="11"/>
        <v>-0.28018069324770495</v>
      </c>
      <c r="AK30" s="41">
        <f t="shared" si="26"/>
        <v>-14.009034662385247</v>
      </c>
      <c r="AL30" s="44">
        <f t="shared" si="12"/>
        <v>3.6026279555438434E-3</v>
      </c>
      <c r="AM30" s="41">
        <f t="shared" si="27"/>
        <v>0.18013139777719217</v>
      </c>
      <c r="AN30" s="44">
        <f t="shared" si="13"/>
        <v>-5.4367161685410913E-2</v>
      </c>
      <c r="AO30" s="41">
        <f t="shared" si="28"/>
        <v>-2.7183580842705455</v>
      </c>
      <c r="AP30" s="44">
        <f t="shared" si="14"/>
        <v>0.2015326803837971</v>
      </c>
      <c r="AQ30" s="41">
        <f t="shared" si="29"/>
        <v>10.076634019189855</v>
      </c>
      <c r="AR30" s="44">
        <f t="shared" si="15"/>
        <v>4.0252864243047012E-2</v>
      </c>
      <c r="AS30" s="41">
        <f t="shared" si="30"/>
        <v>2.0126432121523505</v>
      </c>
      <c r="AT30" s="44">
        <f t="shared" si="16"/>
        <v>-3.6026279555438434E-3</v>
      </c>
      <c r="AU30" s="41">
        <f t="shared" si="31"/>
        <v>-0.18013139777719217</v>
      </c>
      <c r="AV30" s="44">
        <f t="shared" si="17"/>
        <v>0.17964859474895487</v>
      </c>
      <c r="AW30" s="41">
        <f t="shared" si="32"/>
        <v>8.9824297374477435</v>
      </c>
      <c r="AX30" s="44">
        <f t="shared" si="18"/>
        <v>-0.27244088551592771</v>
      </c>
      <c r="AY30" s="41">
        <f t="shared" si="33"/>
        <v>-13.622044275796386</v>
      </c>
      <c r="AZ30" s="40">
        <f t="shared" si="35"/>
        <v>-4.6816831290621239E-2</v>
      </c>
      <c r="BA30" s="42">
        <f t="shared" si="34"/>
        <v>-2.3408415645310621</v>
      </c>
    </row>
    <row r="31" spans="1:53" s="2" customFormat="1">
      <c r="A31" s="43" t="s">
        <v>47</v>
      </c>
      <c r="B31" s="52">
        <f>SUM([1]Medio_Secano!B264:B273)</f>
        <v>3.6807266673684231</v>
      </c>
      <c r="C31" s="52">
        <f>SUM([1]Medio_Secano!C264:C273)</f>
        <v>1.6510504911681096</v>
      </c>
      <c r="D31" s="52">
        <f>SUM([1]Medio_Secano!D264:D273)</f>
        <v>3.1264440084455374</v>
      </c>
      <c r="E31" s="52">
        <f>SUM([1]Medio_Secano!E264:E273)</f>
        <v>2.8099829263157874</v>
      </c>
      <c r="F31" s="52">
        <f>SUM([1]Medio_Secano!F264:F273)</f>
        <v>2.5029567500000223</v>
      </c>
      <c r="G31" s="52">
        <f>SUM([1]Medio_Secano!G264:G273)</f>
        <v>3.1632285714285713</v>
      </c>
      <c r="H31" s="52">
        <f>SUM([1]Medio_Secano!H264:H273)</f>
        <v>3.6676600000000001</v>
      </c>
      <c r="I31" s="52">
        <f>SUM([1]Medio_Secano!I264:I273)</f>
        <v>2.3100749999999994</v>
      </c>
      <c r="J31" s="52">
        <f>SUM([1]Medio_Secano!J264:J273)</f>
        <v>2.6165227272727298</v>
      </c>
      <c r="K31" s="52">
        <f>SUM([1]Medio_Secano!K264:K273)</f>
        <v>3.1298928571428508</v>
      </c>
      <c r="L31" s="52">
        <f>SUM([1]Medio_Secano!L264:L273)</f>
        <v>3.8145005000000003</v>
      </c>
      <c r="M31" s="52">
        <f>SUM([1]Medio_Secano!M264:M273)</f>
        <v>3.0516492727272722</v>
      </c>
      <c r="N31" s="52">
        <f>SUM([1]Medio_Secano!N264:N273)</f>
        <v>3.5756899999999998</v>
      </c>
      <c r="O31" s="52">
        <f>SUM([1]Medio_Secano!O264:O273)</f>
        <v>4.0589029682539701</v>
      </c>
      <c r="P31" s="52">
        <f>SUM([1]Medio_Secano!P264:P273)</f>
        <v>2.4811775000000003</v>
      </c>
      <c r="Q31" s="51">
        <f>SUM([1]Medio_Secano!Q264:Q273)</f>
        <v>3.6856304999999998</v>
      </c>
      <c r="R31" s="52">
        <f t="shared" si="0"/>
        <v>4.0589029682539701</v>
      </c>
      <c r="S31" s="52">
        <f t="shared" si="1"/>
        <v>1.6510504911681096</v>
      </c>
      <c r="T31" s="52">
        <f t="shared" si="2"/>
        <v>3.0828806712577048</v>
      </c>
      <c r="U31" s="44">
        <f t="shared" si="3"/>
        <v>3.1281684327941939</v>
      </c>
      <c r="V31" s="27">
        <f t="shared" si="4"/>
        <v>0.17663954049963485</v>
      </c>
      <c r="W31" s="41">
        <f t="shared" si="19"/>
        <v>8.8319770249817431</v>
      </c>
      <c r="X31" s="44">
        <f t="shared" si="5"/>
        <v>-0.47219897948611056</v>
      </c>
      <c r="Y31" s="41">
        <f t="shared" si="20"/>
        <v>-23.609948974305528</v>
      </c>
      <c r="Z31" s="44">
        <f t="shared" si="6"/>
        <v>-5.5125687305660083E-4</v>
      </c>
      <c r="AA31" s="41">
        <f t="shared" si="21"/>
        <v>-2.756284365283004E-2</v>
      </c>
      <c r="AB31" s="44">
        <f t="shared" si="7"/>
        <v>-0.10171623213849505</v>
      </c>
      <c r="AC31" s="41">
        <f t="shared" si="22"/>
        <v>-5.0858116069247528</v>
      </c>
      <c r="AD31" s="44">
        <f t="shared" si="8"/>
        <v>-0.19986509557470017</v>
      </c>
      <c r="AE31" s="41">
        <f t="shared" si="23"/>
        <v>-9.9932547787350092</v>
      </c>
      <c r="AF31" s="44">
        <f t="shared" si="9"/>
        <v>1.1207880709626755E-2</v>
      </c>
      <c r="AG31" s="41">
        <f t="shared" si="24"/>
        <v>0.5603940354813377</v>
      </c>
      <c r="AH31" s="44">
        <f t="shared" si="10"/>
        <v>0.17246244209552131</v>
      </c>
      <c r="AI31" s="41">
        <f t="shared" si="25"/>
        <v>8.6231221047760656</v>
      </c>
      <c r="AJ31" s="44">
        <f t="shared" si="11"/>
        <v>-0.26152473895513473</v>
      </c>
      <c r="AK31" s="41">
        <f t="shared" si="26"/>
        <v>-13.076236947756737</v>
      </c>
      <c r="AL31" s="44">
        <f t="shared" si="12"/>
        <v>-0.16356079172643639</v>
      </c>
      <c r="AM31" s="41">
        <f t="shared" si="27"/>
        <v>-8.1780395863218196</v>
      </c>
      <c r="AN31" s="44">
        <f t="shared" si="13"/>
        <v>5.5125687305674275E-4</v>
      </c>
      <c r="AO31" s="41">
        <f t="shared" si="28"/>
        <v>2.7562843652837139E-2</v>
      </c>
      <c r="AP31" s="44">
        <f t="shared" si="14"/>
        <v>0.21940380831499845</v>
      </c>
      <c r="AQ31" s="41">
        <f t="shared" si="29"/>
        <v>10.970190415749922</v>
      </c>
      <c r="AR31" s="44">
        <f t="shared" si="15"/>
        <v>-2.4461329915848561E-2</v>
      </c>
      <c r="AS31" s="41">
        <f t="shared" si="30"/>
        <v>-1.223066495792428</v>
      </c>
      <c r="AT31" s="44">
        <f t="shared" si="16"/>
        <v>0.14306185131024526</v>
      </c>
      <c r="AU31" s="41">
        <f t="shared" si="31"/>
        <v>7.1530925655122628</v>
      </c>
      <c r="AV31" s="44">
        <f t="shared" si="17"/>
        <v>0.29753338269845347</v>
      </c>
      <c r="AW31" s="41">
        <f t="shared" si="32"/>
        <v>14.876669134922674</v>
      </c>
      <c r="AX31" s="44">
        <f t="shared" si="18"/>
        <v>-0.20682739650827489</v>
      </c>
      <c r="AY31" s="41">
        <f t="shared" si="33"/>
        <v>-10.341369825413745</v>
      </c>
      <c r="AZ31" s="40">
        <f t="shared" si="35"/>
        <v>0.17820717751692819</v>
      </c>
      <c r="BA31" s="42">
        <f t="shared" si="34"/>
        <v>8.9103588758464092</v>
      </c>
    </row>
    <row r="32" spans="1:53" s="2" customFormat="1">
      <c r="A32" s="43" t="s">
        <v>48</v>
      </c>
      <c r="B32" s="52">
        <f>SUM([1]Medio_Secano!B274:B283)</f>
        <v>3.319232473684214</v>
      </c>
      <c r="C32" s="52">
        <f>SUM([1]Medio_Secano!C274:C283)</f>
        <v>1.6022639259259246</v>
      </c>
      <c r="D32" s="52">
        <f>SUM([1]Medio_Secano!D274:D283)</f>
        <v>2.8891237906976786</v>
      </c>
      <c r="E32" s="52">
        <f>SUM([1]Medio_Secano!E274:E283)</f>
        <v>2.6205144999999899</v>
      </c>
      <c r="F32" s="52">
        <f>SUM([1]Medio_Secano!F274:F283)</f>
        <v>2.2652115999999989</v>
      </c>
      <c r="G32" s="52">
        <f>SUM([1]Medio_Secano!G274:G283)</f>
        <v>3.1017380952380949</v>
      </c>
      <c r="H32" s="52">
        <f>SUM([1]Medio_Secano!H274:H283)</f>
        <v>3.1429550000000006</v>
      </c>
      <c r="I32" s="52">
        <f>SUM([1]Medio_Secano!I274:I283)</f>
        <v>2.2708999999999993</v>
      </c>
      <c r="J32" s="52">
        <f>SUM([1]Medio_Secano!J274:J283)</f>
        <v>2.7406772727272726</v>
      </c>
      <c r="K32" s="52">
        <f>SUM([1]Medio_Secano!K274:K283)</f>
        <v>2.7383571428571374</v>
      </c>
      <c r="L32" s="52">
        <f>SUM([1]Medio_Secano!L274:L283)</f>
        <v>3.2280265000000008</v>
      </c>
      <c r="M32" s="52">
        <f>SUM([1]Medio_Secano!M274:M283)</f>
        <v>2.8529477272727268</v>
      </c>
      <c r="N32" s="52">
        <f>SUM([1]Medio_Secano!N274:N283)</f>
        <v>3.5725019999999992</v>
      </c>
      <c r="O32" s="52">
        <f>SUM([1]Medio_Secano!O274:O283)</f>
        <v>3.7545847222222211</v>
      </c>
      <c r="P32" s="52">
        <f>SUM([1]Medio_Secano!P274:P283)</f>
        <v>2.3603905000000003</v>
      </c>
      <c r="Q32" s="51">
        <f>SUM([1]Medio_Secano!Q274:Q283)</f>
        <v>3.6162169999999998</v>
      </c>
      <c r="R32" s="52">
        <f t="shared" si="0"/>
        <v>3.7545847222222211</v>
      </c>
      <c r="S32" s="52">
        <f t="shared" si="1"/>
        <v>1.6022639259259246</v>
      </c>
      <c r="T32" s="52">
        <f t="shared" si="2"/>
        <v>2.8797276406640786</v>
      </c>
      <c r="U32" s="44">
        <f t="shared" si="3"/>
        <v>2.8710357589852027</v>
      </c>
      <c r="V32" s="27">
        <f t="shared" si="4"/>
        <v>0.15610976397501616</v>
      </c>
      <c r="W32" s="41">
        <f t="shared" si="19"/>
        <v>7.8054881987508082</v>
      </c>
      <c r="X32" s="44">
        <f t="shared" si="5"/>
        <v>-0.44192129237280509</v>
      </c>
      <c r="Y32" s="41">
        <f t="shared" si="20"/>
        <v>-22.096064618640256</v>
      </c>
      <c r="Z32" s="44">
        <f t="shared" si="6"/>
        <v>6.3001763930900191E-3</v>
      </c>
      <c r="AA32" s="41">
        <f t="shared" si="21"/>
        <v>0.31500881965450095</v>
      </c>
      <c r="AB32" s="44">
        <f t="shared" si="7"/>
        <v>-8.7258146542125326E-2</v>
      </c>
      <c r="AC32" s="41">
        <f t="shared" si="22"/>
        <v>-4.3629073271062664</v>
      </c>
      <c r="AD32" s="44">
        <f t="shared" si="8"/>
        <v>-0.21101240452655964</v>
      </c>
      <c r="AE32" s="41">
        <f t="shared" si="23"/>
        <v>-10.550620226327982</v>
      </c>
      <c r="AF32" s="44">
        <f t="shared" si="9"/>
        <v>8.0355089807183838E-2</v>
      </c>
      <c r="AG32" s="41">
        <f t="shared" si="24"/>
        <v>4.0177544903591915</v>
      </c>
      <c r="AH32" s="44">
        <f t="shared" si="10"/>
        <v>9.4711199665068121E-2</v>
      </c>
      <c r="AI32" s="41">
        <f t="shared" si="25"/>
        <v>4.7355599832534061</v>
      </c>
      <c r="AJ32" s="44">
        <f t="shared" si="11"/>
        <v>-0.20903109865734576</v>
      </c>
      <c r="AK32" s="41">
        <f t="shared" si="26"/>
        <v>-10.451554932867287</v>
      </c>
      <c r="AL32" s="44">
        <f t="shared" si="12"/>
        <v>-4.5404689178795414E-2</v>
      </c>
      <c r="AM32" s="41">
        <f t="shared" si="27"/>
        <v>-2.2702344589397705</v>
      </c>
      <c r="AN32" s="44">
        <f t="shared" si="13"/>
        <v>-4.6212805156757061E-2</v>
      </c>
      <c r="AO32" s="41">
        <f t="shared" si="28"/>
        <v>-2.3106402578378531</v>
      </c>
      <c r="AP32" s="44">
        <f t="shared" si="14"/>
        <v>0.12434214373595269</v>
      </c>
      <c r="AQ32" s="41">
        <f t="shared" si="29"/>
        <v>6.2171071867976346</v>
      </c>
      <c r="AR32" s="44">
        <f t="shared" si="15"/>
        <v>-6.3001763930900191E-3</v>
      </c>
      <c r="AS32" s="41">
        <f t="shared" si="30"/>
        <v>-0.31500881965450095</v>
      </c>
      <c r="AT32" s="44">
        <f t="shared" si="16"/>
        <v>0.24432514949334416</v>
      </c>
      <c r="AU32" s="41">
        <f t="shared" si="31"/>
        <v>12.216257474667207</v>
      </c>
      <c r="AV32" s="44">
        <f t="shared" si="17"/>
        <v>0.3077457187608551</v>
      </c>
      <c r="AW32" s="41">
        <f t="shared" si="32"/>
        <v>15.387285938042755</v>
      </c>
      <c r="AX32" s="44">
        <f t="shared" si="18"/>
        <v>-0.17786098880415729</v>
      </c>
      <c r="AY32" s="41">
        <f t="shared" si="33"/>
        <v>-8.8930494402078644</v>
      </c>
      <c r="AZ32" s="40">
        <f t="shared" si="35"/>
        <v>0.25955136179780258</v>
      </c>
      <c r="BA32" s="42">
        <f t="shared" si="34"/>
        <v>12.977568089890129</v>
      </c>
    </row>
    <row r="33" spans="1:53">
      <c r="A33" s="39" t="s">
        <v>49</v>
      </c>
      <c r="B33" s="51">
        <f>SUM([1]Medio_Secano!B284:B293)</f>
        <v>2.8988944589473711</v>
      </c>
      <c r="C33" s="51">
        <f>SUM([1]Medio_Secano!C284:C293)</f>
        <v>1.6518068888888842</v>
      </c>
      <c r="D33" s="51">
        <f>SUM([1]Medio_Secano!D284:D293)</f>
        <v>2.7604247209302439</v>
      </c>
      <c r="E33" s="51">
        <f>SUM([1]Medio_Secano!E284:E293)</f>
        <v>2.3797044999999821</v>
      </c>
      <c r="F33" s="51">
        <f>SUM([1]Medio_Secano!F284:F293)</f>
        <v>2.0487286874999855</v>
      </c>
      <c r="G33" s="51">
        <f>SUM([1]Medio_Secano!G284:G293)</f>
        <v>3.4275833333333323</v>
      </c>
      <c r="H33" s="51">
        <f>SUM([1]Medio_Secano!H284:H293)</f>
        <v>2.8387386363636362</v>
      </c>
      <c r="I33" s="51">
        <f>SUM([1]Medio_Secano!I284:I293)</f>
        <v>1.9629454545454543</v>
      </c>
      <c r="J33" s="51">
        <f>SUM([1]Medio_Secano!J284:J293)</f>
        <v>2.9346454545454539</v>
      </c>
      <c r="K33" s="51">
        <f>SUM([1]Medio_Secano!K284:K293)</f>
        <v>2.3646666666666616</v>
      </c>
      <c r="L33" s="51">
        <f>SUM([1]Medio_Secano!L284:L293)</f>
        <v>2.8124672307692311</v>
      </c>
      <c r="M33" s="51">
        <f>SUM([1]Medio_Secano!M284:M293)</f>
        <v>2.4445514999999998</v>
      </c>
      <c r="N33" s="51">
        <f>SUM([1]Medio_Secano!N284:N293)</f>
        <v>3.2272399999999997</v>
      </c>
      <c r="O33" s="51">
        <f>SUM([1]Medio_Secano!O284:O293)</f>
        <v>3.5305546666666645</v>
      </c>
      <c r="P33" s="51">
        <f>SUM([1]Medio_Secano!P284:P293)</f>
        <v>2.3991660000000001</v>
      </c>
      <c r="Q33" s="51">
        <f>SUM([1]Medio_Secano!Q284:Q293)</f>
        <v>3.3511965000000004</v>
      </c>
      <c r="R33" s="51">
        <f>MAX(B33:P33)</f>
        <v>3.5305546666666645</v>
      </c>
      <c r="S33" s="51">
        <f>MIN(B33:P33)</f>
        <v>1.6518068888888842</v>
      </c>
      <c r="T33" s="51">
        <f>AVERAGE(B33:P33)</f>
        <v>2.6454745466104601</v>
      </c>
      <c r="U33" s="40">
        <f>MEDIAN(B33:P33)</f>
        <v>2.7604247209302439</v>
      </c>
      <c r="V33" s="26">
        <f t="shared" si="4"/>
        <v>5.0162475711514352E-2</v>
      </c>
      <c r="W33" s="41">
        <f t="shared" si="19"/>
        <v>2.5081237855757177</v>
      </c>
      <c r="X33" s="40">
        <f t="shared" si="5"/>
        <v>-0.40161132583530962</v>
      </c>
      <c r="Y33" s="41">
        <f t="shared" si="20"/>
        <v>-20.080566291765482</v>
      </c>
      <c r="Z33" s="40">
        <f t="shared" si="6"/>
        <v>0</v>
      </c>
      <c r="AA33" s="41">
        <f t="shared" si="21"/>
        <v>0</v>
      </c>
      <c r="AB33" s="40">
        <f t="shared" si="7"/>
        <v>-0.13792088516073053</v>
      </c>
      <c r="AC33" s="41">
        <f t="shared" si="22"/>
        <v>-6.8960442580365271</v>
      </c>
      <c r="AD33" s="40">
        <f t="shared" si="8"/>
        <v>-0.25782120701716577</v>
      </c>
      <c r="AE33" s="41">
        <f t="shared" si="23"/>
        <v>-12.891060350858288</v>
      </c>
      <c r="AF33" s="40">
        <f t="shared" si="9"/>
        <v>0.24168694307963615</v>
      </c>
      <c r="AG33" s="41">
        <f t="shared" si="24"/>
        <v>12.084347153981808</v>
      </c>
      <c r="AH33" s="40">
        <f t="shared" si="10"/>
        <v>2.8370241303664688E-2</v>
      </c>
      <c r="AI33" s="41">
        <f t="shared" si="25"/>
        <v>1.4185120651832344</v>
      </c>
      <c r="AJ33" s="40">
        <f t="shared" si="11"/>
        <v>-0.28889730639567834</v>
      </c>
      <c r="AK33" s="41">
        <f t="shared" si="26"/>
        <v>-14.444865319783917</v>
      </c>
      <c r="AL33" s="40">
        <f t="shared" si="12"/>
        <v>6.311374198840633E-2</v>
      </c>
      <c r="AM33" s="41">
        <f t="shared" si="27"/>
        <v>3.1556870994203163</v>
      </c>
      <c r="AN33" s="40">
        <f t="shared" si="13"/>
        <v>-0.14336853719025333</v>
      </c>
      <c r="AO33" s="41">
        <f t="shared" si="28"/>
        <v>-7.1684268595126666</v>
      </c>
      <c r="AP33" s="40">
        <f t="shared" si="14"/>
        <v>1.8853080630812931E-2</v>
      </c>
      <c r="AQ33" s="41">
        <f t="shared" si="29"/>
        <v>0.94265403154064653</v>
      </c>
      <c r="AR33" s="40">
        <f t="shared" si="15"/>
        <v>-0.11442921030782433</v>
      </c>
      <c r="AS33" s="41">
        <f t="shared" si="30"/>
        <v>-5.7214605153912164</v>
      </c>
      <c r="AT33" s="40">
        <f t="shared" si="16"/>
        <v>0.16910994729551698</v>
      </c>
      <c r="AU33" s="41">
        <f t="shared" si="31"/>
        <v>8.4554973647758498</v>
      </c>
      <c r="AV33" s="40">
        <f t="shared" si="17"/>
        <v>0.27898965688037025</v>
      </c>
      <c r="AW33" s="41">
        <f t="shared" si="32"/>
        <v>13.949482844018512</v>
      </c>
      <c r="AX33" s="44">
        <f t="shared" si="18"/>
        <v>-0.13087070195795888</v>
      </c>
      <c r="AY33" s="41">
        <f t="shared" si="33"/>
        <v>-6.5435350978979443</v>
      </c>
      <c r="AZ33" s="40">
        <f t="shared" si="35"/>
        <v>0.21401481249982085</v>
      </c>
      <c r="BA33" s="42">
        <f t="shared" si="34"/>
        <v>10.700740624991042</v>
      </c>
    </row>
    <row r="34" spans="1:53">
      <c r="A34" s="39" t="s">
        <v>50</v>
      </c>
      <c r="B34" s="51">
        <f>SUM([1]Medio_Secano!B294:B303)</f>
        <v>2.4793659857894719</v>
      </c>
      <c r="C34" s="51">
        <f>SUM([1]Medio_Secano!C294:C303)</f>
        <v>1.7027092355555531</v>
      </c>
      <c r="D34" s="51">
        <f>SUM([1]Medio_Secano!D294:D303)</f>
        <v>2.6317256511628084</v>
      </c>
      <c r="E34" s="51">
        <f>SUM([1]Medio_Secano!E294:E303)</f>
        <v>2.2154506499999949</v>
      </c>
      <c r="F34" s="51">
        <f>SUM([1]Medio_Secano!F294:F303)</f>
        <v>1.8634098651315674</v>
      </c>
      <c r="G34" s="51">
        <f>SUM([1]Medio_Secano!G294:G303)</f>
        <v>2.7761521739130433</v>
      </c>
      <c r="H34" s="51">
        <f>SUM([1]Medio_Secano!H294:H303)</f>
        <v>2.6781363636363622</v>
      </c>
      <c r="I34" s="51">
        <f>SUM([1]Medio_Secano!I294:I303)</f>
        <v>1.9001267676767677</v>
      </c>
      <c r="J34" s="51">
        <f>SUM([1]Medio_Secano!J294:J303)</f>
        <v>2.2459545454545449</v>
      </c>
      <c r="K34" s="51">
        <f>SUM([1]Medio_Secano!K294:K303)</f>
        <v>1.9466333333333274</v>
      </c>
      <c r="L34" s="51">
        <f>SUM([1]Medio_Secano!L294:L303)</f>
        <v>2.6476007692307673</v>
      </c>
      <c r="M34" s="51">
        <f>SUM([1]Medio_Secano!M294:M303)</f>
        <v>2.2999133</v>
      </c>
      <c r="N34" s="51">
        <f>SUM([1]Medio_Secano!N294:N303)</f>
        <v>3.3798530000000002</v>
      </c>
      <c r="O34" s="51">
        <f>SUM([1]Medio_Secano!O294:O303)</f>
        <v>3.2259834999999999</v>
      </c>
      <c r="P34" s="51">
        <f>SUM([1]Medio_Secano!P294:P303)</f>
        <v>2.2130550000000002</v>
      </c>
      <c r="Q34" s="51">
        <f>SUM([1]Medio_Secano!Q294:Q303)</f>
        <v>3.1724874999999999</v>
      </c>
      <c r="R34" s="51">
        <f>MAX(B34:P34)</f>
        <v>3.3798530000000002</v>
      </c>
      <c r="S34" s="51">
        <f>MIN(B34:P34)</f>
        <v>1.7027092355555531</v>
      </c>
      <c r="T34" s="51">
        <f>AVERAGE(B34:P34)</f>
        <v>2.4137380093922807</v>
      </c>
      <c r="U34" s="40">
        <f>MEDIAN(B34:P34)</f>
        <v>2.2999133</v>
      </c>
      <c r="V34" s="26">
        <f t="shared" si="4"/>
        <v>7.8025848100218301E-2</v>
      </c>
      <c r="W34" s="41">
        <f t="shared" si="19"/>
        <v>3.9012924050109152</v>
      </c>
      <c r="X34" s="40">
        <f t="shared" si="5"/>
        <v>-0.25966372925642323</v>
      </c>
      <c r="Y34" s="41">
        <f t="shared" si="20"/>
        <v>-12.983186462821161</v>
      </c>
      <c r="Z34" s="40">
        <f t="shared" si="6"/>
        <v>0.144271678050998</v>
      </c>
      <c r="AA34" s="41">
        <f t="shared" si="21"/>
        <v>7.2135839025498996</v>
      </c>
      <c r="AB34" s="40">
        <f t="shared" si="7"/>
        <v>-3.6724275649871317E-2</v>
      </c>
      <c r="AC34" s="41">
        <f t="shared" si="22"/>
        <v>-1.8362137824935658</v>
      </c>
      <c r="AD34" s="40">
        <f t="shared" si="8"/>
        <v>-0.18979125642189759</v>
      </c>
      <c r="AE34" s="41">
        <f t="shared" si="23"/>
        <v>-9.4895628210948804</v>
      </c>
      <c r="AF34" s="40">
        <f t="shared" si="9"/>
        <v>0.20706818553249082</v>
      </c>
      <c r="AG34" s="41">
        <f t="shared" si="24"/>
        <v>10.353409276624541</v>
      </c>
      <c r="AH34" s="40">
        <f t="shared" si="10"/>
        <v>0.16445100936472787</v>
      </c>
      <c r="AI34" s="41">
        <f t="shared" si="25"/>
        <v>8.2225504682363937</v>
      </c>
      <c r="AJ34" s="40">
        <f t="shared" si="11"/>
        <v>-0.17382678395887025</v>
      </c>
      <c r="AK34" s="41">
        <f t="shared" si="26"/>
        <v>-8.6913391979435115</v>
      </c>
      <c r="AL34" s="40">
        <f t="shared" si="12"/>
        <v>-2.3461212448945435E-2</v>
      </c>
      <c r="AM34" s="41">
        <f t="shared" si="27"/>
        <v>-1.1730606224472717</v>
      </c>
      <c r="AN34" s="40">
        <f t="shared" si="13"/>
        <v>-0.15360577577714454</v>
      </c>
      <c r="AO34" s="41">
        <f t="shared" si="28"/>
        <v>-7.6802887888572275</v>
      </c>
      <c r="AP34" s="40">
        <f t="shared" si="14"/>
        <v>0.15117416349162693</v>
      </c>
      <c r="AQ34" s="41">
        <f t="shared" si="29"/>
        <v>7.5587081745813469</v>
      </c>
      <c r="AR34" s="40">
        <f t="shared" si="15"/>
        <v>0</v>
      </c>
      <c r="AS34" s="41">
        <f t="shared" si="30"/>
        <v>0</v>
      </c>
      <c r="AT34" s="40">
        <f t="shared" si="16"/>
        <v>0.46955670024604845</v>
      </c>
      <c r="AU34" s="41">
        <f t="shared" si="31"/>
        <v>23.477835012302421</v>
      </c>
      <c r="AV34" s="40">
        <f t="shared" si="17"/>
        <v>0.40265439571135131</v>
      </c>
      <c r="AW34" s="41">
        <f t="shared" si="32"/>
        <v>20.132719785567566</v>
      </c>
      <c r="AX34" s="44">
        <f t="shared" si="18"/>
        <v>-3.776590187117046E-2</v>
      </c>
      <c r="AY34" s="41">
        <f t="shared" si="33"/>
        <v>-1.888295093558523</v>
      </c>
      <c r="AZ34" s="40">
        <f t="shared" si="35"/>
        <v>0.37939438847542639</v>
      </c>
      <c r="BA34" s="42">
        <f t="shared" si="34"/>
        <v>18.96971942377132</v>
      </c>
    </row>
    <row r="35" spans="1:53">
      <c r="A35" s="45" t="s">
        <v>51</v>
      </c>
      <c r="B35" s="53">
        <f>SUM([1]Medio_Secano!B304:B314)</f>
        <v>2.5918495842105136</v>
      </c>
      <c r="C35" s="53">
        <f>SUM([1]Medio_Secano!C304:C314)</f>
        <v>1.9436601800000084</v>
      </c>
      <c r="D35" s="53">
        <f>SUM([1]Medio_Secano!D304:D314)</f>
        <v>2.7447975480620359</v>
      </c>
      <c r="E35" s="53">
        <f>SUM([1]Medio_Secano!E304:E314)</f>
        <v>2.319628079999982</v>
      </c>
      <c r="F35" s="53">
        <f>SUM([1]Medio_Secano!F304:F314)</f>
        <v>2.1052861789473627</v>
      </c>
      <c r="G35" s="53">
        <f>SUM([1]Medio_Secano!G304:G314)</f>
        <v>2.5144565217391306</v>
      </c>
      <c r="H35" s="53">
        <f>SUM([1]Medio_Secano!H304:H314)</f>
        <v>2.7087999999999992</v>
      </c>
      <c r="I35" s="53">
        <f>SUM([1]Medio_Secano!I304:I314)</f>
        <v>2.0262611111111122</v>
      </c>
      <c r="J35" s="53">
        <f>SUM([1]Medio_Secano!J304:J314)</f>
        <v>2.2151999999999998</v>
      </c>
      <c r="K35" s="53">
        <f>SUM([1]Medio_Secano!K304:K314)</f>
        <v>1.9889499999999933</v>
      </c>
      <c r="L35" s="53">
        <f>SUM([1]Medio_Secano!L304:L314)</f>
        <v>2.1288929999999997</v>
      </c>
      <c r="M35" s="53">
        <f>SUM([1]Medio_Secano!M304:M314)</f>
        <v>2.4397985333333332</v>
      </c>
      <c r="N35" s="53">
        <f>SUM([1]Medio_Secano!N304:N314)</f>
        <v>3.0763910000000001</v>
      </c>
      <c r="O35" s="53">
        <f>SUM([1]Medio_Secano!O304:O314)</f>
        <v>3.2199927692307684</v>
      </c>
      <c r="P35" s="53">
        <f>SUM([1]Medio_Secano!P304:P314)</f>
        <v>2.2888140000000003</v>
      </c>
      <c r="Q35" s="53">
        <f>SUM([1]Medio_Secano!Q304:Q314)</f>
        <v>3.0834519999999999</v>
      </c>
      <c r="R35" s="53">
        <f>MAX(B35:P35)</f>
        <v>3.2199927692307684</v>
      </c>
      <c r="S35" s="53">
        <f>MIN(B35:P35)</f>
        <v>1.9436601800000084</v>
      </c>
      <c r="T35" s="53">
        <f>AVERAGE(B35:P35)</f>
        <v>2.4208519004422824</v>
      </c>
      <c r="U35" s="46">
        <f>MEDIAN(B35:P35)</f>
        <v>2.319628079999982</v>
      </c>
      <c r="V35" s="47">
        <f t="shared" si="4"/>
        <v>0.11735566859086036</v>
      </c>
      <c r="W35" s="48">
        <f t="shared" si="19"/>
        <v>5.8677834295430182</v>
      </c>
      <c r="X35" s="46">
        <f t="shared" si="5"/>
        <v>-0.16208111258938396</v>
      </c>
      <c r="Y35" s="48">
        <f t="shared" si="20"/>
        <v>-8.1040556294691974</v>
      </c>
      <c r="Z35" s="46">
        <f t="shared" si="6"/>
        <v>0.18329208536829628</v>
      </c>
      <c r="AA35" s="48">
        <f t="shared" si="21"/>
        <v>9.1646042684148146</v>
      </c>
      <c r="AB35" s="46">
        <f t="shared" si="7"/>
        <v>0</v>
      </c>
      <c r="AC35" s="48">
        <f t="shared" si="22"/>
        <v>0</v>
      </c>
      <c r="AD35" s="46">
        <f t="shared" si="8"/>
        <v>-9.2403563700876115E-2</v>
      </c>
      <c r="AE35" s="48">
        <f t="shared" si="23"/>
        <v>-4.6201781850438062</v>
      </c>
      <c r="AF35" s="46">
        <f t="shared" si="9"/>
        <v>8.3991241276554177E-2</v>
      </c>
      <c r="AG35" s="48">
        <f t="shared" si="24"/>
        <v>4.1995620638277087</v>
      </c>
      <c r="AH35" s="46">
        <f t="shared" si="10"/>
        <v>0.16777341305508781</v>
      </c>
      <c r="AI35" s="48">
        <f t="shared" si="25"/>
        <v>8.3886706527543904</v>
      </c>
      <c r="AJ35" s="46">
        <f t="shared" si="11"/>
        <v>-0.1264715543919748</v>
      </c>
      <c r="AK35" s="48">
        <f t="shared" si="26"/>
        <v>-6.3235777195987399</v>
      </c>
      <c r="AL35" s="46">
        <f t="shared" si="12"/>
        <v>-4.5019320511063554E-2</v>
      </c>
      <c r="AM35" s="48">
        <f t="shared" si="27"/>
        <v>-2.2509660255531778</v>
      </c>
      <c r="AN35" s="46">
        <f t="shared" si="13"/>
        <v>-0.14255650845543791</v>
      </c>
      <c r="AO35" s="48">
        <f t="shared" si="28"/>
        <v>-7.1278254227718953</v>
      </c>
      <c r="AP35" s="46">
        <f t="shared" si="14"/>
        <v>-8.2226578322842067E-2</v>
      </c>
      <c r="AQ35" s="48">
        <f t="shared" si="29"/>
        <v>-4.1113289161421029</v>
      </c>
      <c r="AR35" s="46">
        <f t="shared" si="15"/>
        <v>5.1805914219383013E-2</v>
      </c>
      <c r="AS35" s="48">
        <f t="shared" si="30"/>
        <v>2.5902957109691505</v>
      </c>
      <c r="AT35" s="46">
        <f t="shared" si="16"/>
        <v>0.32624321395524059</v>
      </c>
      <c r="AU35" s="48">
        <f t="shared" si="31"/>
        <v>16.312160697762028</v>
      </c>
      <c r="AV35" s="46">
        <f t="shared" si="17"/>
        <v>0.38815045264963055</v>
      </c>
      <c r="AW35" s="48">
        <f t="shared" si="32"/>
        <v>19.407522632481527</v>
      </c>
      <c r="AX35" s="49">
        <f t="shared" si="18"/>
        <v>-1.3284060606811539E-2</v>
      </c>
      <c r="AY35" s="48">
        <f t="shared" si="33"/>
        <v>-0.66420303034057693</v>
      </c>
      <c r="AZ35" s="46">
        <f t="shared" si="35"/>
        <v>0.32928723642629115</v>
      </c>
      <c r="BA35" s="50">
        <f t="shared" si="34"/>
        <v>16.464361821314558</v>
      </c>
    </row>
    <row r="39" spans="1:53" ht="13.5" thickBot="1">
      <c r="S39" s="17" t="s">
        <v>89</v>
      </c>
    </row>
    <row r="40" spans="1:53" ht="24.75" customHeight="1" thickBot="1">
      <c r="A40" s="89" t="s">
        <v>104</v>
      </c>
      <c r="B40" s="90"/>
      <c r="C40" s="90"/>
      <c r="D40" s="90"/>
      <c r="E40" s="90"/>
      <c r="F40" s="90"/>
      <c r="G40" s="90"/>
      <c r="H40" s="90"/>
      <c r="I40" s="90"/>
      <c r="J40" s="90"/>
      <c r="K40" s="90"/>
      <c r="L40" s="90"/>
      <c r="M40" s="90"/>
      <c r="N40" s="90"/>
      <c r="O40" s="90"/>
      <c r="P40" s="90"/>
      <c r="Q40" s="91"/>
      <c r="S40" t="s">
        <v>93</v>
      </c>
    </row>
    <row r="41" spans="1:53" ht="18" customHeight="1" thickBot="1">
      <c r="A41" s="64" t="s">
        <v>92</v>
      </c>
      <c r="B41" s="65">
        <v>1998</v>
      </c>
      <c r="C41" s="65">
        <v>1999</v>
      </c>
      <c r="D41" s="65">
        <v>2000</v>
      </c>
      <c r="E41" s="65">
        <v>2001</v>
      </c>
      <c r="F41" s="65">
        <v>2002</v>
      </c>
      <c r="G41" s="65">
        <v>2003</v>
      </c>
      <c r="H41" s="65">
        <v>2004</v>
      </c>
      <c r="I41" s="65">
        <v>2005</v>
      </c>
      <c r="J41" s="65">
        <v>2006</v>
      </c>
      <c r="K41" s="65">
        <v>2007</v>
      </c>
      <c r="L41" s="65">
        <v>2008</v>
      </c>
      <c r="M41" s="65">
        <v>2009</v>
      </c>
      <c r="N41" s="65">
        <v>2010</v>
      </c>
      <c r="O41" s="65">
        <v>2011</v>
      </c>
      <c r="P41" s="65">
        <v>2012</v>
      </c>
      <c r="Q41" s="66">
        <v>2013</v>
      </c>
    </row>
    <row r="42" spans="1:53" ht="13.5" thickTop="1">
      <c r="A42" s="22" t="s">
        <v>28</v>
      </c>
      <c r="B42" s="54">
        <f>W12</f>
        <v>-2.8696764954544598</v>
      </c>
      <c r="C42" s="55">
        <f>Y12</f>
        <v>-10.347210338772479</v>
      </c>
      <c r="D42" s="55">
        <f>AA12</f>
        <v>1.860948950769024</v>
      </c>
      <c r="E42" s="55">
        <f>AC12</f>
        <v>-1.5966399770222808</v>
      </c>
      <c r="F42" s="55">
        <f>AE12</f>
        <v>-3.840269922368035</v>
      </c>
      <c r="G42" s="56">
        <f>AG12</f>
        <v>-5.367662477026367</v>
      </c>
      <c r="H42" s="55">
        <f>AI12</f>
        <v>2.7363698677207466</v>
      </c>
      <c r="I42" s="55">
        <f>AK12</f>
        <v>-0.80447779866818225</v>
      </c>
      <c r="J42" s="55">
        <f>AM12</f>
        <v>26.905631197750612</v>
      </c>
      <c r="K42" s="55">
        <f>AO12</f>
        <v>0.80447779866819091</v>
      </c>
      <c r="L42" s="55">
        <f>AQ12</f>
        <v>-5.0807182592055415</v>
      </c>
      <c r="M42" s="55">
        <f>AS12</f>
        <v>1.5416547919452068</v>
      </c>
      <c r="N42" s="55">
        <f>AU12</f>
        <v>-4.2704167848728751</v>
      </c>
      <c r="O42" s="55">
        <f>AW12</f>
        <v>7.0422582117351116</v>
      </c>
      <c r="P42" s="55">
        <f>AY12</f>
        <v>5.3623222142042533</v>
      </c>
      <c r="Q42" s="55">
        <f>BA12</f>
        <v>9.9721749886786331</v>
      </c>
      <c r="S42" s="18" t="s">
        <v>90</v>
      </c>
      <c r="T42" s="18"/>
      <c r="U42" s="17" t="s">
        <v>91</v>
      </c>
      <c r="V42" s="17"/>
      <c r="W42" s="17"/>
      <c r="X42" s="17"/>
      <c r="Y42" s="17"/>
    </row>
    <row r="43" spans="1:53">
      <c r="A43" s="23" t="s">
        <v>29</v>
      </c>
      <c r="B43" s="57">
        <f>W13</f>
        <v>-3.3282278950504778</v>
      </c>
      <c r="C43" s="58">
        <f t="shared" ref="C43:C65" si="36">Y13</f>
        <v>-11.193223513827276</v>
      </c>
      <c r="D43" s="58">
        <f t="shared" ref="D43:D65" si="37">AA13</f>
        <v>4.7697639421361995</v>
      </c>
      <c r="E43" s="58">
        <f t="shared" ref="E43:E65" si="38">AC13</f>
        <v>0.78390731676160164</v>
      </c>
      <c r="F43" s="58">
        <f t="shared" ref="F43:F65" si="39">AE13</f>
        <v>-4.3324481163681439</v>
      </c>
      <c r="G43" s="59">
        <f t="shared" ref="G43:G65" si="40">AG13</f>
        <v>-4.398072947404172</v>
      </c>
      <c r="H43" s="58">
        <f t="shared" ref="H43:H65" si="41">AI13</f>
        <v>2.0958369421395644</v>
      </c>
      <c r="I43" s="58">
        <f t="shared" ref="I43:I65" si="42">AK13</f>
        <v>-1.529444589882573</v>
      </c>
      <c r="J43" s="58">
        <f t="shared" ref="J43:J65" si="43">AM13</f>
        <v>27.024325439663205</v>
      </c>
      <c r="K43" s="58">
        <f t="shared" ref="K43:K65" si="44">AO13</f>
        <v>-2.1958817464126539</v>
      </c>
      <c r="L43" s="58">
        <f t="shared" ref="L43:L65" si="45">AQ13</f>
        <v>-0.78390731676160164</v>
      </c>
      <c r="M43" s="58">
        <f t="shared" ref="M43:M65" si="46">AS13</f>
        <v>1.8751504482495636</v>
      </c>
      <c r="N43" s="58">
        <f t="shared" ref="N43:N65" si="47">AU13</f>
        <v>-1.7513062254249576</v>
      </c>
      <c r="O43" s="58">
        <f t="shared" ref="O43:O65" si="48">AW13</f>
        <v>5.3850888465677667</v>
      </c>
      <c r="P43" s="58">
        <f t="shared" ref="P43:P65" si="49">AY13</f>
        <v>6.3502296716653346</v>
      </c>
      <c r="Q43" s="58">
        <f t="shared" ref="Q43:Q65" si="50">BA13</f>
        <v>4.613153088260745</v>
      </c>
      <c r="R43" s="21" t="s">
        <v>82</v>
      </c>
      <c r="S43" s="67">
        <v>0</v>
      </c>
      <c r="T43" s="11"/>
      <c r="U43" s="20">
        <f>SUM(P15:P17)</f>
        <v>12.057776999999998</v>
      </c>
      <c r="V43" s="11"/>
      <c r="Y43" s="11"/>
      <c r="AD43" s="25"/>
    </row>
    <row r="44" spans="1:53">
      <c r="A44" s="23" t="s">
        <v>30</v>
      </c>
      <c r="B44" s="57">
        <f t="shared" ref="B44:B65" si="51">W14</f>
        <v>-4.9906219729204695</v>
      </c>
      <c r="C44" s="58">
        <f t="shared" si="36"/>
        <v>-13.681784684057085</v>
      </c>
      <c r="D44" s="58">
        <f t="shared" si="37"/>
        <v>5.0274100323027122</v>
      </c>
      <c r="E44" s="58">
        <f t="shared" si="38"/>
        <v>0.53149480034617114</v>
      </c>
      <c r="F44" s="58">
        <f t="shared" si="39"/>
        <v>-6.6246435170944658</v>
      </c>
      <c r="G44" s="59">
        <f t="shared" si="40"/>
        <v>-5.5223370791665864</v>
      </c>
      <c r="H44" s="58">
        <f t="shared" si="41"/>
        <v>-0.20482012675556438</v>
      </c>
      <c r="I44" s="58">
        <f t="shared" si="42"/>
        <v>-4.3336430679087954</v>
      </c>
      <c r="J44" s="58">
        <f t="shared" si="43"/>
        <v>23.732997722773934</v>
      </c>
      <c r="K44" s="58">
        <f t="shared" si="44"/>
        <v>-8.4391011825127169</v>
      </c>
      <c r="L44" s="58">
        <f t="shared" si="45"/>
        <v>3.7760764996382652</v>
      </c>
      <c r="M44" s="58">
        <f t="shared" si="46"/>
        <v>0.20482012675556438</v>
      </c>
      <c r="N44" s="58">
        <f t="shared" si="47"/>
        <v>-8.5611563358630551</v>
      </c>
      <c r="O44" s="58">
        <f t="shared" si="48"/>
        <v>2.4320598005852578</v>
      </c>
      <c r="P44" s="58">
        <f t="shared" si="49"/>
        <v>7.7465820168144388</v>
      </c>
      <c r="Q44" s="58">
        <f t="shared" si="50"/>
        <v>20.897184502614248</v>
      </c>
      <c r="R44" s="21" t="s">
        <v>83</v>
      </c>
      <c r="S44" s="67">
        <v>1713</v>
      </c>
      <c r="T44" s="11"/>
      <c r="U44" s="20">
        <f>SUM(P18:P20)</f>
        <v>12.141186357142855</v>
      </c>
      <c r="V44" s="11"/>
      <c r="Y44" s="11"/>
      <c r="AD44" s="25"/>
    </row>
    <row r="45" spans="1:53">
      <c r="A45" s="23" t="s">
        <v>31</v>
      </c>
      <c r="B45" s="57">
        <f t="shared" si="51"/>
        <v>-4.2872045754997732</v>
      </c>
      <c r="C45" s="58">
        <f t="shared" si="36"/>
        <v>-15.394654119839796</v>
      </c>
      <c r="D45" s="58">
        <f t="shared" si="37"/>
        <v>5.8774696631820129</v>
      </c>
      <c r="E45" s="58">
        <f t="shared" si="38"/>
        <v>0.84279913236883564</v>
      </c>
      <c r="F45" s="58">
        <f t="shared" si="39"/>
        <v>-3.9428019464580881</v>
      </c>
      <c r="G45" s="59">
        <f t="shared" si="40"/>
        <v>-5.9852651556388441</v>
      </c>
      <c r="H45" s="58">
        <f t="shared" si="41"/>
        <v>0.6587975949359306</v>
      </c>
      <c r="I45" s="58">
        <f t="shared" si="42"/>
        <v>-6.9014917099857174</v>
      </c>
      <c r="J45" s="58">
        <f t="shared" si="43"/>
        <v>21.752226087746045</v>
      </c>
      <c r="K45" s="58">
        <f t="shared" si="44"/>
        <v>-6.8489408159975342</v>
      </c>
      <c r="L45" s="58">
        <f t="shared" si="45"/>
        <v>6.0533950887449155</v>
      </c>
      <c r="M45" s="58">
        <f t="shared" si="46"/>
        <v>-0.6587975949359306</v>
      </c>
      <c r="N45" s="58">
        <f t="shared" si="47"/>
        <v>-4.256055897924119</v>
      </c>
      <c r="O45" s="58">
        <f t="shared" si="48"/>
        <v>4.0868291308579172</v>
      </c>
      <c r="P45" s="58">
        <f t="shared" si="49"/>
        <v>7.6314328300911543</v>
      </c>
      <c r="Q45" s="58">
        <f t="shared" si="50"/>
        <v>18.175160525243619</v>
      </c>
      <c r="R45" s="21" t="s">
        <v>84</v>
      </c>
      <c r="S45" s="67">
        <v>1071</v>
      </c>
      <c r="T45" s="11"/>
      <c r="U45" s="20">
        <f>SUM(P21:P23)</f>
        <v>12.353077279220779</v>
      </c>
      <c r="V45" s="11"/>
      <c r="Y45" s="11"/>
    </row>
    <row r="46" spans="1:53">
      <c r="A46" s="23" t="s">
        <v>32</v>
      </c>
      <c r="B46" s="57">
        <f t="shared" si="51"/>
        <v>-4.1648067159064865</v>
      </c>
      <c r="C46" s="58">
        <f t="shared" si="36"/>
        <v>-17.189844163650395</v>
      </c>
      <c r="D46" s="58">
        <f t="shared" si="37"/>
        <v>6.1952558439723555</v>
      </c>
      <c r="E46" s="58">
        <f t="shared" si="38"/>
        <v>0.52945703526618981</v>
      </c>
      <c r="F46" s="58">
        <f t="shared" si="39"/>
        <v>-0.52945703526618981</v>
      </c>
      <c r="G46" s="59">
        <f t="shared" si="40"/>
        <v>-6.8584924076360796</v>
      </c>
      <c r="H46" s="58">
        <f t="shared" si="41"/>
        <v>1.2956064653948232</v>
      </c>
      <c r="I46" s="58">
        <f t="shared" si="42"/>
        <v>-7.3888322825920225</v>
      </c>
      <c r="J46" s="58">
        <f t="shared" si="43"/>
        <v>19.320984135185164</v>
      </c>
      <c r="K46" s="58">
        <f t="shared" si="44"/>
        <v>-4.848949509464104</v>
      </c>
      <c r="L46" s="58">
        <f t="shared" si="45"/>
        <v>9.0197368601732144</v>
      </c>
      <c r="M46" s="58">
        <f t="shared" si="46"/>
        <v>-0.83008221801652349</v>
      </c>
      <c r="N46" s="58">
        <f t="shared" si="47"/>
        <v>-12.375150387879744</v>
      </c>
      <c r="O46" s="58">
        <f t="shared" si="48"/>
        <v>4.1065245300231732</v>
      </c>
      <c r="P46" s="58">
        <f t="shared" si="49"/>
        <v>7.9098185585365872</v>
      </c>
      <c r="Q46" s="58">
        <f t="shared" si="50"/>
        <v>13.076881945369017</v>
      </c>
      <c r="R46" s="21" t="s">
        <v>85</v>
      </c>
      <c r="S46" s="67">
        <v>903</v>
      </c>
      <c r="T46" s="11"/>
      <c r="U46" s="20">
        <f>SUM(P24:P26)</f>
        <v>10.028932363636365</v>
      </c>
      <c r="V46" s="11"/>
      <c r="Y46" s="11"/>
    </row>
    <row r="47" spans="1:53">
      <c r="A47" s="23" t="s">
        <v>33</v>
      </c>
      <c r="B47" s="57">
        <f t="shared" si="51"/>
        <v>-5.3348172551352544</v>
      </c>
      <c r="C47" s="58">
        <f t="shared" si="36"/>
        <v>-19.161100470051981</v>
      </c>
      <c r="D47" s="58">
        <f t="shared" si="37"/>
        <v>5.9221726754333046</v>
      </c>
      <c r="E47" s="58">
        <f t="shared" si="38"/>
        <v>-0.31297323758729528</v>
      </c>
      <c r="F47" s="58">
        <f t="shared" si="39"/>
        <v>1.974448293985219</v>
      </c>
      <c r="G47" s="59">
        <f t="shared" si="40"/>
        <v>-8.0935081999835994</v>
      </c>
      <c r="H47" s="58">
        <f t="shared" si="41"/>
        <v>3.4255347625652708</v>
      </c>
      <c r="I47" s="58">
        <f t="shared" si="42"/>
        <v>-5.0779790955616484</v>
      </c>
      <c r="J47" s="58">
        <f t="shared" si="43"/>
        <v>16.374478607734126</v>
      </c>
      <c r="K47" s="58">
        <f t="shared" si="44"/>
        <v>-1.9604050190212421</v>
      </c>
      <c r="L47" s="58">
        <f t="shared" si="45"/>
        <v>7.4503543084831589</v>
      </c>
      <c r="M47" s="58">
        <f t="shared" si="46"/>
        <v>0.31297323758728446</v>
      </c>
      <c r="N47" s="58">
        <f t="shared" si="47"/>
        <v>-5.2699085914062218</v>
      </c>
      <c r="O47" s="58">
        <f t="shared" si="48"/>
        <v>-0.94875241007220301</v>
      </c>
      <c r="P47" s="58">
        <f t="shared" si="49"/>
        <v>4.0581197829831837</v>
      </c>
      <c r="Q47" s="58">
        <f t="shared" si="50"/>
        <v>7.8236293683243963</v>
      </c>
      <c r="R47" s="21" t="s">
        <v>86</v>
      </c>
      <c r="S47" s="67">
        <v>888.30540037243952</v>
      </c>
      <c r="T47" s="19"/>
      <c r="U47" s="20">
        <f>SUM(P27:P29)</f>
        <v>8.4423859999999991</v>
      </c>
    </row>
    <row r="48" spans="1:53">
      <c r="A48" s="23" t="s">
        <v>34</v>
      </c>
      <c r="B48" s="57">
        <f t="shared" si="51"/>
        <v>-8.0026252953125621</v>
      </c>
      <c r="C48" s="58">
        <f t="shared" si="36"/>
        <v>-21.175058585700935</v>
      </c>
      <c r="D48" s="58">
        <f t="shared" si="37"/>
        <v>4.4782924734061202</v>
      </c>
      <c r="E48" s="58">
        <f t="shared" si="38"/>
        <v>-2.0455486052127028</v>
      </c>
      <c r="F48" s="58">
        <f t="shared" si="39"/>
        <v>2.9793721143620999</v>
      </c>
      <c r="G48" s="59">
        <f t="shared" si="40"/>
        <v>-8.3415026732688382</v>
      </c>
      <c r="H48" s="58">
        <f t="shared" si="41"/>
        <v>2.8880045440197026</v>
      </c>
      <c r="I48" s="58">
        <f t="shared" si="42"/>
        <v>-14.521907480562465</v>
      </c>
      <c r="J48" s="58">
        <f t="shared" si="43"/>
        <v>11.936724256243277</v>
      </c>
      <c r="K48" s="58">
        <f t="shared" si="44"/>
        <v>-0.24504140003849118</v>
      </c>
      <c r="L48" s="58">
        <f t="shared" si="45"/>
        <v>7.5522406930992307</v>
      </c>
      <c r="M48" s="58">
        <f t="shared" si="46"/>
        <v>0.24504140003848038</v>
      </c>
      <c r="N48" s="58">
        <f t="shared" si="47"/>
        <v>-6.1272448590918129</v>
      </c>
      <c r="O48" s="58">
        <f t="shared" si="48"/>
        <v>-3.5439772811031842</v>
      </c>
      <c r="P48" s="58">
        <f t="shared" si="49"/>
        <v>1.1770248077586252</v>
      </c>
      <c r="Q48" s="58">
        <f t="shared" si="50"/>
        <v>10.708060898934731</v>
      </c>
      <c r="R48" s="21" t="s">
        <v>87</v>
      </c>
      <c r="S48" s="67">
        <v>1010</v>
      </c>
      <c r="T48" s="19"/>
      <c r="U48" s="20">
        <f>SUM(P30:P32)</f>
        <v>7.3602165000000008</v>
      </c>
    </row>
    <row r="49" spans="1:25">
      <c r="A49" s="23" t="s">
        <v>35</v>
      </c>
      <c r="B49" s="57">
        <f t="shared" si="51"/>
        <v>-9.6109281814601069</v>
      </c>
      <c r="C49" s="58">
        <f t="shared" si="36"/>
        <v>-21.551897901206797</v>
      </c>
      <c r="D49" s="58">
        <f t="shared" si="37"/>
        <v>0.74501614724363063</v>
      </c>
      <c r="E49" s="58">
        <f t="shared" si="38"/>
        <v>-3.2962442532879637</v>
      </c>
      <c r="F49" s="58">
        <f t="shared" si="39"/>
        <v>2.807830909766766</v>
      </c>
      <c r="G49" s="59">
        <f t="shared" si="40"/>
        <v>-7.0691577454417471</v>
      </c>
      <c r="H49" s="58">
        <f t="shared" si="41"/>
        <v>0.17392260095597731</v>
      </c>
      <c r="I49" s="58">
        <f t="shared" si="42"/>
        <v>-16.056518302123369</v>
      </c>
      <c r="J49" s="58">
        <f t="shared" si="43"/>
        <v>3.3406533550785773</v>
      </c>
      <c r="K49" s="58">
        <f t="shared" si="44"/>
        <v>1.7578973659274326</v>
      </c>
      <c r="L49" s="58">
        <f t="shared" si="45"/>
        <v>5.5395194189759485</v>
      </c>
      <c r="M49" s="58">
        <f t="shared" si="46"/>
        <v>-0.17392260095597731</v>
      </c>
      <c r="N49" s="58">
        <f t="shared" si="47"/>
        <v>1.0862301490135908</v>
      </c>
      <c r="O49" s="58">
        <f t="shared" si="48"/>
        <v>-3.1309648443419351</v>
      </c>
      <c r="P49" s="58">
        <f t="shared" si="49"/>
        <v>-2.5023417772071279</v>
      </c>
      <c r="Q49" s="58">
        <f t="shared" si="50"/>
        <v>6.709493634642512</v>
      </c>
      <c r="R49" s="21" t="s">
        <v>88</v>
      </c>
      <c r="S49" s="67">
        <v>908.99450999999999</v>
      </c>
      <c r="T49" s="19"/>
      <c r="U49" s="20">
        <f>SUM(P33:P35)</f>
        <v>6.9010350000000003</v>
      </c>
    </row>
    <row r="50" spans="1:25">
      <c r="A50" s="23" t="s">
        <v>36</v>
      </c>
      <c r="B50" s="57">
        <f t="shared" si="51"/>
        <v>-10.836904886477551</v>
      </c>
      <c r="C50" s="58">
        <f t="shared" si="36"/>
        <v>-22.095756720308749</v>
      </c>
      <c r="D50" s="58">
        <f t="shared" si="37"/>
        <v>1.8005861784017443</v>
      </c>
      <c r="E50" s="58">
        <f t="shared" si="38"/>
        <v>-6.4656461728140835</v>
      </c>
      <c r="F50" s="58">
        <f t="shared" si="39"/>
        <v>0.12458003069489797</v>
      </c>
      <c r="G50" s="59">
        <f t="shared" si="40"/>
        <v>-6.1702009845170265</v>
      </c>
      <c r="H50" s="58">
        <f t="shared" si="41"/>
        <v>2.2771989016977354</v>
      </c>
      <c r="I50" s="58">
        <f t="shared" si="42"/>
        <v>-17.036461202182675</v>
      </c>
      <c r="J50" s="58">
        <f t="shared" si="43"/>
        <v>4.1767616782842332</v>
      </c>
      <c r="K50" s="58">
        <f t="shared" si="44"/>
        <v>2.9753093531034449</v>
      </c>
      <c r="L50" s="58">
        <f t="shared" si="45"/>
        <v>12.058913402940895</v>
      </c>
      <c r="M50" s="58">
        <f t="shared" si="46"/>
        <v>4.1805963562663964</v>
      </c>
      <c r="N50" s="58">
        <f t="shared" si="47"/>
        <v>-5.0919006551561355E-2</v>
      </c>
      <c r="O50" s="58">
        <f t="shared" si="48"/>
        <v>-5.3961456111649655</v>
      </c>
      <c r="P50" s="58">
        <f t="shared" si="49"/>
        <v>-0.69522319966746049</v>
      </c>
      <c r="Q50" s="58">
        <f t="shared" si="50"/>
        <v>5.0919006551567225E-2</v>
      </c>
      <c r="R50" s="21"/>
      <c r="S50" s="18" t="s">
        <v>102</v>
      </c>
      <c r="T50" s="18"/>
      <c r="U50" s="17" t="s">
        <v>101</v>
      </c>
      <c r="V50" s="17"/>
      <c r="W50" s="17"/>
      <c r="X50" s="17"/>
      <c r="Y50" s="17"/>
    </row>
    <row r="51" spans="1:25">
      <c r="A51" s="23" t="s">
        <v>37</v>
      </c>
      <c r="B51" s="57">
        <f t="shared" si="51"/>
        <v>-5.0212679232515738</v>
      </c>
      <c r="C51" s="58">
        <f t="shared" si="36"/>
        <v>-18.934752992579572</v>
      </c>
      <c r="D51" s="58">
        <f t="shared" si="37"/>
        <v>-1.0771783417991891</v>
      </c>
      <c r="E51" s="58">
        <f t="shared" si="38"/>
        <v>-1.0284398633959977</v>
      </c>
      <c r="F51" s="58">
        <f t="shared" si="39"/>
        <v>5.7196260578086502</v>
      </c>
      <c r="G51" s="59">
        <f t="shared" si="40"/>
        <v>1.9896395856724116</v>
      </c>
      <c r="H51" s="58">
        <f t="shared" si="41"/>
        <v>0.46213191070666509</v>
      </c>
      <c r="I51" s="58">
        <f t="shared" si="42"/>
        <v>-12.360837004308063</v>
      </c>
      <c r="J51" s="58">
        <f t="shared" si="43"/>
        <v>16.66124160929721</v>
      </c>
      <c r="K51" s="58">
        <f t="shared" si="44"/>
        <v>4.6878033083077586</v>
      </c>
      <c r="L51" s="58">
        <f t="shared" si="45"/>
        <v>15.550291955916155</v>
      </c>
      <c r="M51" s="58">
        <f t="shared" si="46"/>
        <v>10.649940083886426</v>
      </c>
      <c r="N51" s="58">
        <f t="shared" si="47"/>
        <v>-6.6862759683982</v>
      </c>
      <c r="O51" s="58">
        <f t="shared" si="48"/>
        <v>-0.46213191070665471</v>
      </c>
      <c r="P51" s="58">
        <f t="shared" si="49"/>
        <v>-7.4108309918623423</v>
      </c>
      <c r="Q51" s="58">
        <f t="shared" si="50"/>
        <v>6.1794519692449121</v>
      </c>
      <c r="R51" s="21" t="s">
        <v>82</v>
      </c>
      <c r="S51" s="11" t="s">
        <v>103</v>
      </c>
      <c r="T51" s="11"/>
      <c r="U51" s="20">
        <f>SUM(Q15:Q17)</f>
        <v>13.389973999999999</v>
      </c>
      <c r="V51" s="11"/>
      <c r="Y51" s="11"/>
    </row>
    <row r="52" spans="1:25">
      <c r="A52" s="23" t="s">
        <v>38</v>
      </c>
      <c r="B52" s="57">
        <f t="shared" si="51"/>
        <v>-7.1816348498128315</v>
      </c>
      <c r="C52" s="58">
        <f t="shared" si="36"/>
        <v>-21.078797705269892</v>
      </c>
      <c r="D52" s="58">
        <f t="shared" si="37"/>
        <v>-6.5777317051691151</v>
      </c>
      <c r="E52" s="58">
        <f t="shared" si="38"/>
        <v>-5.0793212664934746</v>
      </c>
      <c r="F52" s="58">
        <f t="shared" si="39"/>
        <v>1.8878633073408955</v>
      </c>
      <c r="G52" s="59">
        <f t="shared" si="40"/>
        <v>-0.82051992719637945</v>
      </c>
      <c r="H52" s="58">
        <f t="shared" si="41"/>
        <v>-0.88581753599754653</v>
      </c>
      <c r="I52" s="58">
        <f t="shared" si="42"/>
        <v>-14.057047405879967</v>
      </c>
      <c r="J52" s="58">
        <f t="shared" si="43"/>
        <v>13.532229346839205</v>
      </c>
      <c r="K52" s="58">
        <f t="shared" si="44"/>
        <v>0.82051992719637945</v>
      </c>
      <c r="L52" s="58">
        <f t="shared" si="45"/>
        <v>9.5029787146354217</v>
      </c>
      <c r="M52" s="58">
        <f t="shared" si="46"/>
        <v>7.1681100041833066</v>
      </c>
      <c r="N52" s="58">
        <f t="shared" si="47"/>
        <v>9.6970322245999405</v>
      </c>
      <c r="O52" s="58">
        <f t="shared" si="48"/>
        <v>1.2851041365308389</v>
      </c>
      <c r="P52" s="58">
        <f t="shared" si="49"/>
        <v>-3.8741834756952289</v>
      </c>
      <c r="Q52" s="58">
        <f t="shared" si="50"/>
        <v>2.863854318587749</v>
      </c>
      <c r="R52" s="21" t="s">
        <v>83</v>
      </c>
      <c r="S52" s="67">
        <v>3722.4589999999998</v>
      </c>
      <c r="T52" s="11"/>
      <c r="U52" s="20">
        <f>SUM(Q18:Q20)</f>
        <v>13.797541580000001</v>
      </c>
      <c r="V52" s="11"/>
      <c r="Y52" s="11"/>
    </row>
    <row r="53" spans="1:25">
      <c r="A53" s="23" t="s">
        <v>39</v>
      </c>
      <c r="B53" s="57">
        <f t="shared" si="51"/>
        <v>-9.6587906668809254</v>
      </c>
      <c r="C53" s="58">
        <f t="shared" si="36"/>
        <v>-21.559285267880508</v>
      </c>
      <c r="D53" s="58">
        <f t="shared" si="37"/>
        <v>-7.8782718509456835</v>
      </c>
      <c r="E53" s="58">
        <f t="shared" si="38"/>
        <v>-9.6650146060111055</v>
      </c>
      <c r="F53" s="58">
        <f t="shared" si="39"/>
        <v>-0.53224991269121935</v>
      </c>
      <c r="G53" s="59">
        <f t="shared" si="40"/>
        <v>-1.7429734701348378</v>
      </c>
      <c r="H53" s="58">
        <f t="shared" si="41"/>
        <v>2.4520941821894073</v>
      </c>
      <c r="I53" s="58">
        <f t="shared" si="42"/>
        <v>-15.073392736564282</v>
      </c>
      <c r="J53" s="58">
        <f t="shared" si="43"/>
        <v>11.118428968286397</v>
      </c>
      <c r="K53" s="58">
        <f t="shared" si="44"/>
        <v>0.53224991269121935</v>
      </c>
      <c r="L53" s="58">
        <f t="shared" si="45"/>
        <v>12.753174349933374</v>
      </c>
      <c r="M53" s="58">
        <f t="shared" si="46"/>
        <v>4.6917683779544577</v>
      </c>
      <c r="N53" s="58">
        <f t="shared" si="47"/>
        <v>2.9159713369671447</v>
      </c>
      <c r="O53" s="58">
        <f t="shared" si="48"/>
        <v>6.864869393519947</v>
      </c>
      <c r="P53" s="58">
        <f t="shared" si="49"/>
        <v>-8.2976018403397696</v>
      </c>
      <c r="Q53" s="58">
        <f t="shared" si="50"/>
        <v>2.7336636697518113</v>
      </c>
      <c r="R53" s="21" t="s">
        <v>84</v>
      </c>
      <c r="S53" s="67">
        <v>3536.3519999999999</v>
      </c>
      <c r="T53" s="11"/>
      <c r="U53" s="20">
        <f>SUM(Q21:Q23)</f>
        <v>15.310497620000003</v>
      </c>
      <c r="V53" s="11"/>
      <c r="Y53" s="11"/>
    </row>
    <row r="54" spans="1:25">
      <c r="A54" s="23" t="s">
        <v>40</v>
      </c>
      <c r="B54" s="57">
        <f t="shared" si="51"/>
        <v>-9.677356220235966</v>
      </c>
      <c r="C54" s="58">
        <f t="shared" si="36"/>
        <v>-22.637433940857346</v>
      </c>
      <c r="D54" s="58">
        <f t="shared" si="37"/>
        <v>-5.6292947173022556</v>
      </c>
      <c r="E54" s="58">
        <f t="shared" si="38"/>
        <v>-10.887429396395538</v>
      </c>
      <c r="F54" s="58">
        <f t="shared" si="39"/>
        <v>-2.2848926095914721</v>
      </c>
      <c r="G54" s="59">
        <f t="shared" si="40"/>
        <v>0.76627813929373167</v>
      </c>
      <c r="H54" s="58">
        <f t="shared" si="41"/>
        <v>10.309093980680345</v>
      </c>
      <c r="I54" s="58">
        <f t="shared" si="42"/>
        <v>-14.023147332106175</v>
      </c>
      <c r="J54" s="58">
        <f t="shared" si="43"/>
        <v>14.39161174782406</v>
      </c>
      <c r="K54" s="58">
        <f t="shared" si="44"/>
        <v>3.2577076664824114</v>
      </c>
      <c r="L54" s="58">
        <f t="shared" si="45"/>
        <v>9.616539133329411</v>
      </c>
      <c r="M54" s="58">
        <f t="shared" si="46"/>
        <v>8.1862983217729823</v>
      </c>
      <c r="N54" s="58">
        <f t="shared" si="47"/>
        <v>7.1701262530637022</v>
      </c>
      <c r="O54" s="58">
        <f t="shared" si="48"/>
        <v>-0.76627813929373167</v>
      </c>
      <c r="P54" s="58">
        <f t="shared" si="49"/>
        <v>-6.4781959055915186</v>
      </c>
      <c r="Q54" s="58">
        <f t="shared" si="50"/>
        <v>5.4810043563900752</v>
      </c>
      <c r="R54" s="21" t="s">
        <v>85</v>
      </c>
      <c r="S54" s="67">
        <f>(957917/424583)*1000</f>
        <v>2256.1360205189562</v>
      </c>
      <c r="T54" s="11"/>
      <c r="U54" s="20">
        <f>SUM(Q24:Q26)</f>
        <v>13.775778799999999</v>
      </c>
      <c r="V54" s="11"/>
      <c r="Y54" s="11"/>
    </row>
    <row r="55" spans="1:25">
      <c r="A55" s="23" t="s">
        <v>41</v>
      </c>
      <c r="B55" s="57">
        <f t="shared" si="51"/>
        <v>-10.670242843905463</v>
      </c>
      <c r="C55" s="58">
        <f t="shared" si="36"/>
        <v>-24.331635675361802</v>
      </c>
      <c r="D55" s="58">
        <f t="shared" si="37"/>
        <v>-5.0564902029195906</v>
      </c>
      <c r="E55" s="58">
        <f t="shared" si="38"/>
        <v>-12.628697624509192</v>
      </c>
      <c r="F55" s="58">
        <f t="shared" si="39"/>
        <v>-5.882300500094269</v>
      </c>
      <c r="G55" s="59">
        <f t="shared" si="40"/>
        <v>1.3577028499940236</v>
      </c>
      <c r="H55" s="58">
        <f t="shared" si="41"/>
        <v>6.4988930023776676</v>
      </c>
      <c r="I55" s="58">
        <f t="shared" si="42"/>
        <v>-14.332607409559744</v>
      </c>
      <c r="J55" s="58">
        <f t="shared" si="43"/>
        <v>15.406136321711926</v>
      </c>
      <c r="K55" s="58">
        <f t="shared" si="44"/>
        <v>3.7997276948855907</v>
      </c>
      <c r="L55" s="58">
        <f t="shared" si="45"/>
        <v>7.1819068605781826</v>
      </c>
      <c r="M55" s="58">
        <f t="shared" si="46"/>
        <v>7.8946470457300393</v>
      </c>
      <c r="N55" s="58">
        <f t="shared" si="47"/>
        <v>4.3210942391173148</v>
      </c>
      <c r="O55" s="58">
        <f t="shared" si="48"/>
        <v>-1.3577028499940333</v>
      </c>
      <c r="P55" s="58">
        <f t="shared" si="49"/>
        <v>-14.761025874380252</v>
      </c>
      <c r="Q55" s="58">
        <f t="shared" si="50"/>
        <v>5.1236344864644634</v>
      </c>
      <c r="R55" s="21" t="s">
        <v>86</v>
      </c>
      <c r="S55" s="67">
        <f>(1015973/424583)*1000</f>
        <v>2392.8725361119027</v>
      </c>
      <c r="T55" s="11"/>
      <c r="U55" s="20">
        <f>SUM(Q27:Q29)</f>
        <v>11.648198000000001</v>
      </c>
      <c r="V55" s="11"/>
      <c r="Y55" s="11"/>
    </row>
    <row r="56" spans="1:25">
      <c r="A56" s="23" t="s">
        <v>42</v>
      </c>
      <c r="B56" s="57">
        <f t="shared" si="51"/>
        <v>-6.6954841921199133</v>
      </c>
      <c r="C56" s="58">
        <f t="shared" si="36"/>
        <v>-22.426067240738188</v>
      </c>
      <c r="D56" s="58">
        <f t="shared" si="37"/>
        <v>-0.3320637889560506</v>
      </c>
      <c r="E56" s="58">
        <f t="shared" si="38"/>
        <v>-10.695331768896137</v>
      </c>
      <c r="F56" s="58">
        <f t="shared" si="39"/>
        <v>-7.8691006608127418</v>
      </c>
      <c r="G56" s="59">
        <f t="shared" si="40"/>
        <v>6.2838864668673846</v>
      </c>
      <c r="H56" s="58">
        <f t="shared" si="41"/>
        <v>7.791995209549393</v>
      </c>
      <c r="I56" s="58">
        <f t="shared" si="42"/>
        <v>-11.426002922402139</v>
      </c>
      <c r="J56" s="58">
        <f t="shared" si="43"/>
        <v>17.772127353891648</v>
      </c>
      <c r="K56" s="58">
        <f t="shared" si="44"/>
        <v>6.3036362301225735</v>
      </c>
      <c r="L56" s="58">
        <f t="shared" si="45"/>
        <v>4.6223444403566489</v>
      </c>
      <c r="M56" s="58">
        <f t="shared" si="46"/>
        <v>8.4799866293177111</v>
      </c>
      <c r="N56" s="58">
        <f t="shared" si="47"/>
        <v>10.003578668570345</v>
      </c>
      <c r="O56" s="58">
        <f t="shared" si="48"/>
        <v>0.3320637889560506</v>
      </c>
      <c r="P56" s="58">
        <f t="shared" si="49"/>
        <v>-15.893792167874018</v>
      </c>
      <c r="Q56" s="58">
        <f t="shared" si="50"/>
        <v>-5.7791444959068494</v>
      </c>
      <c r="R56" s="21" t="s">
        <v>87</v>
      </c>
      <c r="S56" s="67">
        <v>2653.1316000000002</v>
      </c>
      <c r="T56" s="11"/>
      <c r="U56" s="20">
        <f>SUM(Q30:Q32)</f>
        <v>10.601556500000001</v>
      </c>
      <c r="V56" s="11"/>
      <c r="Y56" s="11"/>
    </row>
    <row r="57" spans="1:25">
      <c r="A57" s="23" t="s">
        <v>43</v>
      </c>
      <c r="B57" s="57">
        <f t="shared" si="51"/>
        <v>-6.6304358460410526</v>
      </c>
      <c r="C57" s="58">
        <f t="shared" si="36"/>
        <v>-23.148397805517725</v>
      </c>
      <c r="D57" s="58">
        <f t="shared" si="37"/>
        <v>-0.22304582697090869</v>
      </c>
      <c r="E57" s="58">
        <f t="shared" si="38"/>
        <v>-12.489717285324282</v>
      </c>
      <c r="F57" s="58">
        <f t="shared" si="39"/>
        <v>-10.024117844545149</v>
      </c>
      <c r="G57" s="59">
        <f t="shared" si="40"/>
        <v>3.914751642737945</v>
      </c>
      <c r="H57" s="58">
        <f t="shared" si="41"/>
        <v>5.7586529474449772</v>
      </c>
      <c r="I57" s="58">
        <f t="shared" si="42"/>
        <v>-12.394066331820015</v>
      </c>
      <c r="J57" s="58">
        <f t="shared" si="43"/>
        <v>8.5606178831376027</v>
      </c>
      <c r="K57" s="58">
        <f t="shared" si="44"/>
        <v>0.22304582697090869</v>
      </c>
      <c r="L57" s="58">
        <f t="shared" si="45"/>
        <v>3.0723416229130742</v>
      </c>
      <c r="M57" s="58">
        <f t="shared" si="46"/>
        <v>5.0493805624418933</v>
      </c>
      <c r="N57" s="58">
        <f t="shared" si="47"/>
        <v>0.5061023581502494</v>
      </c>
      <c r="O57" s="58">
        <f t="shared" si="48"/>
        <v>-2.8122148459054968</v>
      </c>
      <c r="P57" s="58">
        <f t="shared" si="49"/>
        <v>-16.217839440330671</v>
      </c>
      <c r="Q57" s="58">
        <f t="shared" si="50"/>
        <v>3.3767161835554274</v>
      </c>
      <c r="R57" s="21" t="s">
        <v>88</v>
      </c>
      <c r="S57" s="67">
        <v>2534.4079999999999</v>
      </c>
      <c r="T57" s="11"/>
      <c r="U57" s="20">
        <f>SUM(Q33:Q35)</f>
        <v>9.6071360000000006</v>
      </c>
      <c r="V57" s="11"/>
      <c r="Y57" s="11"/>
    </row>
    <row r="58" spans="1:25">
      <c r="A58" s="23" t="s">
        <v>44</v>
      </c>
      <c r="B58" s="57">
        <f t="shared" si="51"/>
        <v>-1.2238313647660997</v>
      </c>
      <c r="C58" s="58">
        <f t="shared" si="36"/>
        <v>-20.963921329618458</v>
      </c>
      <c r="D58" s="58">
        <f t="shared" si="37"/>
        <v>5.4188858917751848</v>
      </c>
      <c r="E58" s="58">
        <f t="shared" si="38"/>
        <v>-10.301722296542613</v>
      </c>
      <c r="F58" s="58">
        <f t="shared" si="39"/>
        <v>-7.2706681984547554</v>
      </c>
      <c r="G58" s="59">
        <f t="shared" si="40"/>
        <v>6.8249311342565875</v>
      </c>
      <c r="H58" s="58">
        <f t="shared" si="41"/>
        <v>10.088654368195762</v>
      </c>
      <c r="I58" s="58">
        <f t="shared" si="42"/>
        <v>-11.952832669943186</v>
      </c>
      <c r="J58" s="58">
        <f t="shared" si="43"/>
        <v>9.0537081719454022</v>
      </c>
      <c r="K58" s="58">
        <f t="shared" si="44"/>
        <v>-3.6034954848209177</v>
      </c>
      <c r="L58" s="58">
        <f t="shared" si="45"/>
        <v>6.4302278196508116</v>
      </c>
      <c r="M58" s="58">
        <f t="shared" si="46"/>
        <v>4.5507313686221327</v>
      </c>
      <c r="N58" s="58">
        <f t="shared" si="47"/>
        <v>1.2238313647661057</v>
      </c>
      <c r="O58" s="58">
        <f t="shared" si="48"/>
        <v>1.8106010331040319</v>
      </c>
      <c r="P58" s="58">
        <f t="shared" si="49"/>
        <v>-13.021027889387849</v>
      </c>
      <c r="Q58" s="58">
        <f t="shared" si="50"/>
        <v>-4.5693777956919419</v>
      </c>
    </row>
    <row r="59" spans="1:25">
      <c r="A59" s="23" t="s">
        <v>45</v>
      </c>
      <c r="B59" s="57">
        <f t="shared" si="51"/>
        <v>-9.9137412836877284E-2</v>
      </c>
      <c r="C59" s="58">
        <f t="shared" si="36"/>
        <v>-22.154892737064692</v>
      </c>
      <c r="D59" s="58">
        <f t="shared" si="37"/>
        <v>5.7435932746249936</v>
      </c>
      <c r="E59" s="58">
        <f t="shared" si="38"/>
        <v>-12.001083935503987</v>
      </c>
      <c r="F59" s="58">
        <f t="shared" si="39"/>
        <v>-9.9646760818435052</v>
      </c>
      <c r="G59" s="59">
        <f t="shared" si="40"/>
        <v>1.4559552642217448</v>
      </c>
      <c r="H59" s="58">
        <f t="shared" si="41"/>
        <v>4.3105409906160137</v>
      </c>
      <c r="I59" s="58">
        <f t="shared" si="42"/>
        <v>-15.579500714795804</v>
      </c>
      <c r="J59" s="58">
        <f t="shared" si="43"/>
        <v>2.2409173381257657</v>
      </c>
      <c r="K59" s="58">
        <f t="shared" si="44"/>
        <v>-7.2544136208818584</v>
      </c>
      <c r="L59" s="58">
        <f t="shared" si="45"/>
        <v>2.8785807457439105</v>
      </c>
      <c r="M59" s="58">
        <f t="shared" si="46"/>
        <v>9.9137412836877284E-2</v>
      </c>
      <c r="N59" s="58">
        <f t="shared" si="47"/>
        <v>0.53579537842729796</v>
      </c>
      <c r="O59" s="58">
        <f t="shared" si="48"/>
        <v>3.0625745855809337</v>
      </c>
      <c r="P59" s="58">
        <f t="shared" si="49"/>
        <v>-15.838471236139725</v>
      </c>
      <c r="Q59" s="58">
        <f t="shared" si="50"/>
        <v>-4.5880199148565133</v>
      </c>
    </row>
    <row r="60" spans="1:25" s="2" customFormat="1">
      <c r="A60" s="23" t="s">
        <v>46</v>
      </c>
      <c r="B60" s="60">
        <f t="shared" si="51"/>
        <v>5.3207061222497103</v>
      </c>
      <c r="C60" s="59">
        <f t="shared" si="36"/>
        <v>-22.963120968466878</v>
      </c>
      <c r="D60" s="59">
        <f t="shared" si="37"/>
        <v>4.0380042558441094</v>
      </c>
      <c r="E60" s="59">
        <f t="shared" si="38"/>
        <v>-9.2553616131434513</v>
      </c>
      <c r="F60" s="59">
        <f t="shared" si="39"/>
        <v>-10.239343014002564</v>
      </c>
      <c r="G60" s="59">
        <f t="shared" si="40"/>
        <v>2.0861500196255505</v>
      </c>
      <c r="H60" s="59">
        <f t="shared" si="41"/>
        <v>5.2208929600781717</v>
      </c>
      <c r="I60" s="59">
        <f t="shared" si="42"/>
        <v>-14.009034662385247</v>
      </c>
      <c r="J60" s="59">
        <f t="shared" si="43"/>
        <v>0.18013139777719217</v>
      </c>
      <c r="K60" s="59">
        <f t="shared" si="44"/>
        <v>-2.7183580842705455</v>
      </c>
      <c r="L60" s="59">
        <f t="shared" si="45"/>
        <v>10.076634019189855</v>
      </c>
      <c r="M60" s="59">
        <f t="shared" si="46"/>
        <v>2.0126432121523505</v>
      </c>
      <c r="N60" s="59">
        <f t="shared" si="47"/>
        <v>-0.18013139777719217</v>
      </c>
      <c r="O60" s="59">
        <f t="shared" si="48"/>
        <v>8.9824297374477435</v>
      </c>
      <c r="P60" s="59">
        <f t="shared" si="49"/>
        <v>-13.622044275796386</v>
      </c>
      <c r="Q60" s="59">
        <f t="shared" si="50"/>
        <v>-2.3408415645310621</v>
      </c>
    </row>
    <row r="61" spans="1:25" s="2" customFormat="1">
      <c r="A61" s="23" t="s">
        <v>47</v>
      </c>
      <c r="B61" s="60">
        <f t="shared" si="51"/>
        <v>8.8319770249817431</v>
      </c>
      <c r="C61" s="59">
        <f t="shared" si="36"/>
        <v>-23.609948974305528</v>
      </c>
      <c r="D61" s="59">
        <f t="shared" si="37"/>
        <v>-2.756284365283004E-2</v>
      </c>
      <c r="E61" s="59">
        <f t="shared" si="38"/>
        <v>-5.0858116069247528</v>
      </c>
      <c r="F61" s="59">
        <f t="shared" si="39"/>
        <v>-9.9932547787350092</v>
      </c>
      <c r="G61" s="59">
        <f t="shared" si="40"/>
        <v>0.5603940354813377</v>
      </c>
      <c r="H61" s="59">
        <f t="shared" si="41"/>
        <v>8.6231221047760656</v>
      </c>
      <c r="I61" s="59">
        <f t="shared" si="42"/>
        <v>-13.076236947756737</v>
      </c>
      <c r="J61" s="59">
        <f t="shared" si="43"/>
        <v>-8.1780395863218196</v>
      </c>
      <c r="K61" s="59">
        <f t="shared" si="44"/>
        <v>2.7562843652837139E-2</v>
      </c>
      <c r="L61" s="59">
        <f t="shared" si="45"/>
        <v>10.970190415749922</v>
      </c>
      <c r="M61" s="59">
        <f t="shared" si="46"/>
        <v>-1.223066495792428</v>
      </c>
      <c r="N61" s="59">
        <f t="shared" si="47"/>
        <v>7.1530925655122628</v>
      </c>
      <c r="O61" s="59">
        <f t="shared" si="48"/>
        <v>14.876669134922674</v>
      </c>
      <c r="P61" s="59">
        <f t="shared" si="49"/>
        <v>-10.341369825413745</v>
      </c>
      <c r="Q61" s="59">
        <f t="shared" si="50"/>
        <v>8.9103588758464092</v>
      </c>
    </row>
    <row r="62" spans="1:25">
      <c r="A62" s="23" t="s">
        <v>48</v>
      </c>
      <c r="B62" s="57">
        <f t="shared" si="51"/>
        <v>7.8054881987508082</v>
      </c>
      <c r="C62" s="58">
        <f t="shared" si="36"/>
        <v>-22.096064618640256</v>
      </c>
      <c r="D62" s="58">
        <f t="shared" si="37"/>
        <v>0.31500881965450095</v>
      </c>
      <c r="E62" s="58">
        <f t="shared" si="38"/>
        <v>-4.3629073271062664</v>
      </c>
      <c r="F62" s="58">
        <f t="shared" si="39"/>
        <v>-10.550620226327982</v>
      </c>
      <c r="G62" s="59">
        <f t="shared" si="40"/>
        <v>4.0177544903591915</v>
      </c>
      <c r="H62" s="58">
        <f t="shared" si="41"/>
        <v>4.7355599832534061</v>
      </c>
      <c r="I62" s="58">
        <f t="shared" si="42"/>
        <v>-10.451554932867287</v>
      </c>
      <c r="J62" s="58">
        <f t="shared" si="43"/>
        <v>-2.2702344589397705</v>
      </c>
      <c r="K62" s="58">
        <f t="shared" si="44"/>
        <v>-2.3106402578378531</v>
      </c>
      <c r="L62" s="58">
        <f t="shared" si="45"/>
        <v>6.2171071867976346</v>
      </c>
      <c r="M62" s="58">
        <f t="shared" si="46"/>
        <v>-0.31500881965450095</v>
      </c>
      <c r="N62" s="58">
        <f t="shared" si="47"/>
        <v>12.216257474667207</v>
      </c>
      <c r="O62" s="58">
        <f t="shared" si="48"/>
        <v>15.387285938042755</v>
      </c>
      <c r="P62" s="58">
        <f t="shared" si="49"/>
        <v>-8.8930494402078644</v>
      </c>
      <c r="Q62" s="58">
        <f t="shared" si="50"/>
        <v>12.977568089890129</v>
      </c>
    </row>
    <row r="63" spans="1:25">
      <c r="A63" s="23" t="s">
        <v>49</v>
      </c>
      <c r="B63" s="57">
        <f t="shared" si="51"/>
        <v>2.5081237855757177</v>
      </c>
      <c r="C63" s="58">
        <f t="shared" si="36"/>
        <v>-20.080566291765482</v>
      </c>
      <c r="D63" s="58">
        <f t="shared" si="37"/>
        <v>0</v>
      </c>
      <c r="E63" s="58">
        <f t="shared" si="38"/>
        <v>-6.8960442580365271</v>
      </c>
      <c r="F63" s="58">
        <f t="shared" si="39"/>
        <v>-12.891060350858288</v>
      </c>
      <c r="G63" s="59">
        <f t="shared" si="40"/>
        <v>12.084347153981808</v>
      </c>
      <c r="H63" s="58">
        <f t="shared" si="41"/>
        <v>1.4185120651832344</v>
      </c>
      <c r="I63" s="58">
        <f t="shared" si="42"/>
        <v>-14.444865319783917</v>
      </c>
      <c r="J63" s="58">
        <f t="shared" si="43"/>
        <v>3.1556870994203163</v>
      </c>
      <c r="K63" s="58">
        <f t="shared" si="44"/>
        <v>-7.1684268595126666</v>
      </c>
      <c r="L63" s="58">
        <f t="shared" si="45"/>
        <v>0.94265403154064653</v>
      </c>
      <c r="M63" s="58">
        <f t="shared" si="46"/>
        <v>-5.7214605153912164</v>
      </c>
      <c r="N63" s="58">
        <f t="shared" si="47"/>
        <v>8.4554973647758498</v>
      </c>
      <c r="O63" s="58">
        <f t="shared" si="48"/>
        <v>13.949482844018512</v>
      </c>
      <c r="P63" s="58">
        <f t="shared" si="49"/>
        <v>-6.5435350978979443</v>
      </c>
      <c r="Q63" s="58">
        <f t="shared" si="50"/>
        <v>10.700740624991042</v>
      </c>
    </row>
    <row r="64" spans="1:25">
      <c r="A64" s="23" t="s">
        <v>50</v>
      </c>
      <c r="B64" s="57">
        <f t="shared" si="51"/>
        <v>3.9012924050109152</v>
      </c>
      <c r="C64" s="58">
        <f t="shared" si="36"/>
        <v>-12.983186462821161</v>
      </c>
      <c r="D64" s="58">
        <f t="shared" si="37"/>
        <v>7.2135839025498996</v>
      </c>
      <c r="E64" s="58">
        <f t="shared" si="38"/>
        <v>-1.8362137824935658</v>
      </c>
      <c r="F64" s="58">
        <f t="shared" si="39"/>
        <v>-9.4895628210948804</v>
      </c>
      <c r="G64" s="59">
        <f t="shared" si="40"/>
        <v>10.353409276624541</v>
      </c>
      <c r="H64" s="58">
        <f t="shared" si="41"/>
        <v>8.2225504682363937</v>
      </c>
      <c r="I64" s="58">
        <f t="shared" si="42"/>
        <v>-8.6913391979435115</v>
      </c>
      <c r="J64" s="58">
        <f t="shared" si="43"/>
        <v>-1.1730606224472717</v>
      </c>
      <c r="K64" s="58">
        <f t="shared" si="44"/>
        <v>-7.6802887888572275</v>
      </c>
      <c r="L64" s="58">
        <f t="shared" si="45"/>
        <v>7.5587081745813469</v>
      </c>
      <c r="M64" s="58">
        <f t="shared" si="46"/>
        <v>0</v>
      </c>
      <c r="N64" s="58">
        <f t="shared" si="47"/>
        <v>23.477835012302421</v>
      </c>
      <c r="O64" s="58">
        <f t="shared" si="48"/>
        <v>20.132719785567566</v>
      </c>
      <c r="P64" s="58">
        <f t="shared" si="49"/>
        <v>-1.888295093558523</v>
      </c>
      <c r="Q64" s="58">
        <f t="shared" si="50"/>
        <v>18.96971942377132</v>
      </c>
    </row>
    <row r="65" spans="1:18" ht="13.5" thickBot="1">
      <c r="A65" s="24" t="s">
        <v>51</v>
      </c>
      <c r="B65" s="61">
        <f t="shared" si="51"/>
        <v>5.8677834295430182</v>
      </c>
      <c r="C65" s="62">
        <f t="shared" si="36"/>
        <v>-8.1040556294691974</v>
      </c>
      <c r="D65" s="62">
        <f t="shared" si="37"/>
        <v>9.1646042684148146</v>
      </c>
      <c r="E65" s="62">
        <f t="shared" si="38"/>
        <v>0</v>
      </c>
      <c r="F65" s="62">
        <f t="shared" si="39"/>
        <v>-4.6201781850438062</v>
      </c>
      <c r="G65" s="63">
        <f t="shared" si="40"/>
        <v>4.1995620638277087</v>
      </c>
      <c r="H65" s="62">
        <f t="shared" si="41"/>
        <v>8.3886706527543904</v>
      </c>
      <c r="I65" s="62">
        <f t="shared" si="42"/>
        <v>-6.3235777195987399</v>
      </c>
      <c r="J65" s="62">
        <f t="shared" si="43"/>
        <v>-2.2509660255531778</v>
      </c>
      <c r="K65" s="62">
        <f t="shared" si="44"/>
        <v>-7.1278254227718953</v>
      </c>
      <c r="L65" s="62">
        <f t="shared" si="45"/>
        <v>-4.1113289161421029</v>
      </c>
      <c r="M65" s="62">
        <f t="shared" si="46"/>
        <v>2.5902957109691505</v>
      </c>
      <c r="N65" s="62">
        <f t="shared" si="47"/>
        <v>16.312160697762028</v>
      </c>
      <c r="O65" s="62">
        <f t="shared" si="48"/>
        <v>19.407522632481527</v>
      </c>
      <c r="P65" s="62">
        <f t="shared" si="49"/>
        <v>-0.66420303034057693</v>
      </c>
      <c r="Q65" s="62">
        <f t="shared" si="50"/>
        <v>16.464361821314558</v>
      </c>
    </row>
    <row r="66" spans="1:18" ht="13.5" thickTop="1"/>
    <row r="68" spans="1:18">
      <c r="A68" s="68" t="s">
        <v>105</v>
      </c>
      <c r="B68" s="92" t="s">
        <v>106</v>
      </c>
      <c r="C68" s="92"/>
      <c r="D68" s="92"/>
      <c r="E68" s="92"/>
      <c r="F68" s="92"/>
      <c r="G68" s="92"/>
      <c r="H68" s="92"/>
      <c r="I68" s="92"/>
      <c r="J68" s="92"/>
      <c r="K68" s="92"/>
      <c r="L68" s="92"/>
      <c r="M68" s="92"/>
      <c r="N68" s="92"/>
      <c r="O68" s="92"/>
      <c r="P68" s="92"/>
      <c r="Q68" s="92"/>
      <c r="R68" s="92"/>
    </row>
    <row r="70" spans="1:18">
      <c r="A70" s="32" t="s">
        <v>107</v>
      </c>
      <c r="B70" t="s">
        <v>108</v>
      </c>
    </row>
  </sheetData>
  <mergeCells count="2">
    <mergeCell ref="A40:Q40"/>
    <mergeCell ref="B68:R6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9:J5965"/>
  <sheetViews>
    <sheetView tabSelected="1" topLeftCell="A5940" workbookViewId="0">
      <selection activeCell="E5971" sqref="E5971"/>
    </sheetView>
  </sheetViews>
  <sheetFormatPr baseColWidth="10" defaultRowHeight="12.75"/>
  <cols>
    <col min="1" max="1" width="11.42578125" style="69"/>
    <col min="2" max="2" width="13.5703125" style="5" bestFit="1" customWidth="1"/>
    <col min="3" max="3" width="13.42578125" style="5" customWidth="1"/>
    <col min="4" max="4" width="11" style="5" customWidth="1"/>
    <col min="5" max="5" width="11.42578125" style="5"/>
    <col min="6" max="6" width="14.140625" style="5" bestFit="1" customWidth="1"/>
    <col min="7" max="8" width="11.42578125" style="5"/>
    <col min="9" max="9" width="14.5703125" style="5" bestFit="1" customWidth="1"/>
    <col min="10" max="16384" width="11.42578125" style="5"/>
  </cols>
  <sheetData>
    <row r="9" spans="1:10">
      <c r="A9" s="33" t="s">
        <v>109</v>
      </c>
    </row>
    <row r="10" spans="1:10">
      <c r="A10" s="86" t="s">
        <v>3</v>
      </c>
      <c r="B10" s="87" t="s">
        <v>1</v>
      </c>
      <c r="C10" s="87" t="s">
        <v>2</v>
      </c>
      <c r="D10" s="88" t="s">
        <v>0</v>
      </c>
      <c r="E10" s="88" t="s">
        <v>5</v>
      </c>
    </row>
    <row r="11" spans="1:10">
      <c r="A11" s="4">
        <v>35688</v>
      </c>
      <c r="B11" s="1"/>
      <c r="C11" s="1">
        <f t="shared" ref="C11:C17" si="0">C12</f>
        <v>1216.8733</v>
      </c>
      <c r="E11" s="5">
        <f t="shared" ref="E11:E26" si="1">(C11/1000)-1</f>
        <v>0.21687330000000005</v>
      </c>
      <c r="G11" s="6"/>
      <c r="H11" s="6"/>
      <c r="I11" s="6"/>
      <c r="J11" s="6"/>
    </row>
    <row r="12" spans="1:10">
      <c r="A12" s="4">
        <v>35689</v>
      </c>
      <c r="B12" s="1"/>
      <c r="C12" s="1">
        <f t="shared" si="0"/>
        <v>1216.8733</v>
      </c>
      <c r="D12" s="1"/>
      <c r="E12" s="5">
        <f t="shared" si="1"/>
        <v>0.21687330000000005</v>
      </c>
      <c r="G12" s="6"/>
      <c r="H12" s="6"/>
      <c r="I12" s="6"/>
      <c r="J12" s="6"/>
    </row>
    <row r="13" spans="1:10">
      <c r="A13" s="4">
        <v>35690</v>
      </c>
      <c r="B13" s="1"/>
      <c r="C13" s="1">
        <f t="shared" si="0"/>
        <v>1216.8733</v>
      </c>
      <c r="D13" s="1"/>
      <c r="E13" s="5">
        <f t="shared" si="1"/>
        <v>0.21687330000000005</v>
      </c>
      <c r="G13" s="6"/>
      <c r="H13" s="6"/>
      <c r="I13" s="6"/>
      <c r="J13" s="6"/>
    </row>
    <row r="14" spans="1:10">
      <c r="A14" s="4">
        <v>35691</v>
      </c>
      <c r="B14" s="1"/>
      <c r="C14" s="1">
        <f t="shared" si="0"/>
        <v>1216.8733</v>
      </c>
      <c r="D14" s="1"/>
      <c r="E14" s="5">
        <f t="shared" si="1"/>
        <v>0.21687330000000005</v>
      </c>
      <c r="G14" s="6"/>
      <c r="H14" s="6"/>
      <c r="I14" s="6"/>
      <c r="J14" s="6"/>
    </row>
    <row r="15" spans="1:10">
      <c r="A15" s="4">
        <v>35692</v>
      </c>
      <c r="B15" s="1"/>
      <c r="C15" s="1">
        <f t="shared" si="0"/>
        <v>1216.8733</v>
      </c>
      <c r="D15" s="1"/>
      <c r="E15" s="5">
        <f t="shared" si="1"/>
        <v>0.21687330000000005</v>
      </c>
      <c r="G15" s="6"/>
      <c r="H15" s="6"/>
      <c r="I15" s="6"/>
      <c r="J15" s="6"/>
    </row>
    <row r="16" spans="1:10">
      <c r="A16" s="4">
        <v>35693</v>
      </c>
      <c r="B16" s="1"/>
      <c r="C16" s="1">
        <f t="shared" si="0"/>
        <v>1216.8733</v>
      </c>
      <c r="D16" s="1"/>
      <c r="E16" s="5">
        <f t="shared" si="1"/>
        <v>0.21687330000000005</v>
      </c>
      <c r="G16" s="6"/>
      <c r="H16" s="6"/>
      <c r="I16" s="6"/>
      <c r="J16" s="6"/>
    </row>
    <row r="17" spans="1:10">
      <c r="A17" s="4">
        <v>35694</v>
      </c>
      <c r="B17" s="1"/>
      <c r="C17" s="1">
        <f t="shared" si="0"/>
        <v>1216.8733</v>
      </c>
      <c r="D17" s="1"/>
      <c r="E17" s="5">
        <f t="shared" si="1"/>
        <v>0.21687330000000005</v>
      </c>
      <c r="G17" s="6"/>
      <c r="H17" s="6"/>
      <c r="I17" s="6"/>
      <c r="J17" s="6"/>
    </row>
    <row r="18" spans="1:10">
      <c r="A18" s="4">
        <v>35695</v>
      </c>
      <c r="B18" s="1"/>
      <c r="C18" s="1">
        <f>C19</f>
        <v>1216.8733</v>
      </c>
      <c r="D18" s="1"/>
      <c r="E18" s="5">
        <f t="shared" si="1"/>
        <v>0.21687330000000005</v>
      </c>
      <c r="G18" s="6"/>
      <c r="H18" s="6"/>
      <c r="I18" s="6"/>
      <c r="J18" s="6"/>
    </row>
    <row r="19" spans="1:10">
      <c r="A19" s="4">
        <v>35696</v>
      </c>
      <c r="B19" s="70">
        <v>116147</v>
      </c>
      <c r="C19" s="9">
        <v>1216.8733</v>
      </c>
      <c r="D19" s="1">
        <v>1</v>
      </c>
      <c r="E19" s="5">
        <f t="shared" si="1"/>
        <v>0.21687330000000005</v>
      </c>
      <c r="F19" s="5">
        <f>(C43-C19)/24</f>
        <v>-0.7164874999999995</v>
      </c>
      <c r="G19" s="6"/>
      <c r="H19" s="6"/>
      <c r="I19" s="6"/>
      <c r="J19" s="6"/>
    </row>
    <row r="20" spans="1:10">
      <c r="A20" s="4">
        <v>35697</v>
      </c>
      <c r="B20" s="1"/>
      <c r="C20" s="1">
        <f>(C19+F$19)</f>
        <v>1216.1568124999999</v>
      </c>
      <c r="D20" s="1"/>
      <c r="E20" s="5">
        <f t="shared" si="1"/>
        <v>0.21615681249999996</v>
      </c>
      <c r="G20" s="6"/>
      <c r="H20" s="6"/>
      <c r="I20" s="6"/>
      <c r="J20" s="6"/>
    </row>
    <row r="21" spans="1:10">
      <c r="A21" s="4">
        <v>35698</v>
      </c>
      <c r="B21" s="1"/>
      <c r="C21" s="1">
        <f t="shared" ref="C21:C42" si="2">(C20+F$19)</f>
        <v>1215.4403249999998</v>
      </c>
      <c r="D21" s="1"/>
      <c r="E21" s="5">
        <f t="shared" si="1"/>
        <v>0.21544032499999988</v>
      </c>
      <c r="G21" s="6"/>
      <c r="H21" s="6"/>
      <c r="I21" s="6"/>
      <c r="J21" s="6"/>
    </row>
    <row r="22" spans="1:10">
      <c r="A22" s="4">
        <v>35699</v>
      </c>
      <c r="B22" s="1"/>
      <c r="C22" s="1">
        <f t="shared" si="2"/>
        <v>1214.7238374999997</v>
      </c>
      <c r="D22" s="1"/>
      <c r="E22" s="5">
        <f t="shared" si="1"/>
        <v>0.21472383749999979</v>
      </c>
      <c r="G22" s="6"/>
      <c r="H22" s="6"/>
      <c r="I22" s="6"/>
      <c r="J22" s="6"/>
    </row>
    <row r="23" spans="1:10">
      <c r="A23" s="4">
        <v>35700</v>
      </c>
      <c r="B23" s="1"/>
      <c r="C23" s="1">
        <f t="shared" si="2"/>
        <v>1214.0073499999996</v>
      </c>
      <c r="D23" s="1"/>
      <c r="E23" s="5">
        <f t="shared" si="1"/>
        <v>0.21400734999999971</v>
      </c>
      <c r="G23" s="6"/>
      <c r="H23" s="6"/>
      <c r="I23" s="6"/>
      <c r="J23" s="6"/>
    </row>
    <row r="24" spans="1:10">
      <c r="A24" s="4">
        <v>35701</v>
      </c>
      <c r="B24" s="1"/>
      <c r="C24" s="1">
        <f t="shared" si="2"/>
        <v>1213.2908624999995</v>
      </c>
      <c r="D24" s="1"/>
      <c r="E24" s="5">
        <f t="shared" si="1"/>
        <v>0.21329086249999962</v>
      </c>
      <c r="G24" s="6"/>
      <c r="H24" s="6"/>
      <c r="I24" s="6"/>
      <c r="J24" s="6"/>
    </row>
    <row r="25" spans="1:10">
      <c r="A25" s="4">
        <v>35702</v>
      </c>
      <c r="B25" s="1"/>
      <c r="C25" s="1">
        <f t="shared" si="2"/>
        <v>1212.5743749999995</v>
      </c>
      <c r="D25" s="1"/>
      <c r="E25" s="5">
        <f t="shared" si="1"/>
        <v>0.21257437499999954</v>
      </c>
      <c r="G25" s="6"/>
      <c r="I25" s="6"/>
      <c r="J25" s="6"/>
    </row>
    <row r="26" spans="1:10">
      <c r="A26" s="4">
        <v>35703</v>
      </c>
      <c r="B26" s="1"/>
      <c r="C26" s="1">
        <f t="shared" si="2"/>
        <v>1211.8578874999994</v>
      </c>
      <c r="D26" s="1"/>
      <c r="E26" s="5">
        <f t="shared" si="1"/>
        <v>0.21185788749999945</v>
      </c>
      <c r="G26" s="6" t="s">
        <v>7</v>
      </c>
      <c r="H26" s="6" t="s">
        <v>6</v>
      </c>
      <c r="I26" s="6" t="s">
        <v>8</v>
      </c>
      <c r="J26" s="6" t="s">
        <v>9</v>
      </c>
    </row>
    <row r="27" spans="1:10">
      <c r="A27" s="4">
        <v>35704</v>
      </c>
      <c r="B27" s="7"/>
      <c r="C27" s="1">
        <f t="shared" si="2"/>
        <v>1211.1413999999993</v>
      </c>
      <c r="D27" s="7"/>
      <c r="E27" s="5">
        <f>(C27/1000)-1</f>
        <v>0.21114139999999937</v>
      </c>
      <c r="G27" s="8">
        <f>F102</f>
        <v>0.33781090155119542</v>
      </c>
      <c r="H27" s="8">
        <f>G102</f>
        <v>77.35869645522375</v>
      </c>
      <c r="I27" s="8">
        <f>H102</f>
        <v>0.40385789999999999</v>
      </c>
      <c r="J27" s="6" t="s">
        <v>10</v>
      </c>
    </row>
    <row r="28" spans="1:10">
      <c r="A28" s="4">
        <v>35705</v>
      </c>
      <c r="B28" s="7"/>
      <c r="C28" s="1">
        <f t="shared" si="2"/>
        <v>1210.4249124999992</v>
      </c>
      <c r="D28" s="7" t="s">
        <v>4</v>
      </c>
      <c r="E28" s="5">
        <f t="shared" ref="E28:E91" si="3">(C28/1000)-1</f>
        <v>0.21042491249999928</v>
      </c>
      <c r="G28" s="8">
        <f>F467</f>
        <v>0.21945617783484422</v>
      </c>
      <c r="H28" s="8">
        <f>G467</f>
        <v>50.255464724179326</v>
      </c>
      <c r="I28" s="8">
        <f>H467</f>
        <v>0.27415650000000014</v>
      </c>
      <c r="J28" s="6" t="s">
        <v>11</v>
      </c>
    </row>
    <row r="29" spans="1:10">
      <c r="A29" s="4">
        <v>35706</v>
      </c>
      <c r="B29" s="7"/>
      <c r="C29" s="1">
        <f t="shared" si="2"/>
        <v>1209.7084249999991</v>
      </c>
      <c r="D29" s="7" t="s">
        <v>4</v>
      </c>
      <c r="E29" s="5">
        <f t="shared" si="3"/>
        <v>0.2097084249999992</v>
      </c>
      <c r="G29" s="5">
        <f>F832</f>
        <v>0.37425744482401668</v>
      </c>
      <c r="H29" s="5">
        <f>G832</f>
        <v>86.07921230952384</v>
      </c>
      <c r="I29" s="5">
        <f>H832</f>
        <v>0.45938129999999999</v>
      </c>
      <c r="J29" s="6" t="s">
        <v>12</v>
      </c>
    </row>
    <row r="30" spans="1:10">
      <c r="A30" s="4">
        <v>35707</v>
      </c>
      <c r="B30" s="7"/>
      <c r="C30" s="1">
        <f t="shared" si="2"/>
        <v>1208.991937499999</v>
      </c>
      <c r="D30" s="7" t="s">
        <v>4</v>
      </c>
      <c r="E30" s="5">
        <f t="shared" si="3"/>
        <v>0.20899193749999911</v>
      </c>
      <c r="G30" s="8">
        <f>F1198</f>
        <v>0.32502233933873964</v>
      </c>
      <c r="H30" s="8">
        <f>G1198</f>
        <v>74.430115708571378</v>
      </c>
      <c r="I30" s="8">
        <f>H1198</f>
        <v>0.42871009999999998</v>
      </c>
      <c r="J30" s="6" t="s">
        <v>13</v>
      </c>
    </row>
    <row r="31" spans="1:10">
      <c r="A31" s="4">
        <v>35708</v>
      </c>
      <c r="B31" s="7"/>
      <c r="C31" s="1">
        <f t="shared" si="2"/>
        <v>1208.275449999999</v>
      </c>
      <c r="D31" s="7" t="s">
        <v>4</v>
      </c>
      <c r="E31" s="5">
        <f t="shared" si="3"/>
        <v>0.20827544999999903</v>
      </c>
      <c r="G31" s="5">
        <f>F1563</f>
        <v>0.33932307856581423</v>
      </c>
      <c r="H31" s="5">
        <f>G1563</f>
        <v>78.044308070137276</v>
      </c>
      <c r="I31" s="5">
        <f>H1563</f>
        <v>0.48799119999999996</v>
      </c>
      <c r="J31" s="10">
        <v>38018</v>
      </c>
    </row>
    <row r="32" spans="1:10">
      <c r="A32" s="4">
        <v>35709</v>
      </c>
      <c r="B32" s="7"/>
      <c r="C32" s="1">
        <f t="shared" si="2"/>
        <v>1207.5589624999989</v>
      </c>
      <c r="D32" s="7" t="s">
        <v>4</v>
      </c>
      <c r="E32" s="5">
        <f t="shared" si="3"/>
        <v>0.20755896249999894</v>
      </c>
      <c r="G32" s="5">
        <f>F1928</f>
        <v>0.36635191104360615</v>
      </c>
      <c r="H32" s="5">
        <f>G1928</f>
        <v>83.894587628985803</v>
      </c>
      <c r="I32" s="5">
        <f>H1928</f>
        <v>0.47060000000000002</v>
      </c>
      <c r="J32" s="10">
        <v>38048</v>
      </c>
    </row>
    <row r="33" spans="1:10">
      <c r="A33" s="4">
        <v>35710</v>
      </c>
      <c r="B33" s="7"/>
      <c r="C33" s="1">
        <f t="shared" si="2"/>
        <v>1206.8424749999988</v>
      </c>
      <c r="D33" s="7" t="s">
        <v>4</v>
      </c>
      <c r="E33" s="5">
        <f t="shared" si="3"/>
        <v>0.20684247499999886</v>
      </c>
      <c r="G33" s="71">
        <f>F2293</f>
        <v>0.31465475862068965</v>
      </c>
      <c r="H33" s="71">
        <f>G2293</f>
        <v>91.249880000000005</v>
      </c>
      <c r="I33" s="71">
        <f>H2293</f>
        <v>0.56869999999999998</v>
      </c>
      <c r="J33" s="13">
        <v>38080</v>
      </c>
    </row>
    <row r="34" spans="1:10">
      <c r="A34" s="4">
        <v>35711</v>
      </c>
      <c r="B34" s="7"/>
      <c r="C34" s="1">
        <f t="shared" si="2"/>
        <v>1206.1259874999987</v>
      </c>
      <c r="D34" s="7" t="s">
        <v>4</v>
      </c>
      <c r="E34" s="5">
        <f t="shared" si="3"/>
        <v>0.20612598749999878</v>
      </c>
      <c r="G34" s="71">
        <f>F2659</f>
        <v>0.28008241145075224</v>
      </c>
      <c r="H34" s="71">
        <f>G2659</f>
        <v>64.138872222222261</v>
      </c>
      <c r="I34" s="71">
        <f>H2659</f>
        <v>0.3579</v>
      </c>
      <c r="J34" s="13">
        <v>38476</v>
      </c>
    </row>
    <row r="35" spans="1:10">
      <c r="A35" s="4">
        <v>35712</v>
      </c>
      <c r="B35" s="7"/>
      <c r="C35" s="1">
        <f t="shared" si="2"/>
        <v>1205.4094999999986</v>
      </c>
      <c r="D35" s="7" t="s">
        <v>4</v>
      </c>
      <c r="E35" s="5">
        <f t="shared" si="3"/>
        <v>0.20540949999999869</v>
      </c>
      <c r="G35" s="71">
        <f>F3024</f>
        <v>0.44298966001247669</v>
      </c>
      <c r="H35" s="71">
        <f>G3024</f>
        <v>101.44463214285716</v>
      </c>
      <c r="I35" s="71">
        <f>H3024</f>
        <v>0.6028</v>
      </c>
      <c r="J35" s="13">
        <v>39238</v>
      </c>
    </row>
    <row r="36" spans="1:10">
      <c r="A36" s="4">
        <v>35713</v>
      </c>
      <c r="B36" s="7"/>
      <c r="C36" s="1">
        <f t="shared" si="2"/>
        <v>1204.6930124999985</v>
      </c>
      <c r="D36" s="7" t="s">
        <v>4</v>
      </c>
      <c r="E36" s="5">
        <f t="shared" si="3"/>
        <v>0.20469301249999861</v>
      </c>
      <c r="G36" s="5">
        <f>H3389</f>
        <v>7.4999999999999997E-2</v>
      </c>
      <c r="H36" s="5">
        <f>I3389</f>
        <v>82.549199999999928</v>
      </c>
      <c r="I36" s="5">
        <f>J3389</f>
        <v>0.51460000000000006</v>
      </c>
      <c r="J36" s="15" t="s">
        <v>17</v>
      </c>
    </row>
    <row r="37" spans="1:10">
      <c r="A37" s="4">
        <v>35714</v>
      </c>
      <c r="B37" s="7"/>
      <c r="C37" s="1">
        <f t="shared" si="2"/>
        <v>1203.9765249999984</v>
      </c>
      <c r="D37" s="7" t="s">
        <v>4</v>
      </c>
      <c r="E37" s="5">
        <f t="shared" si="3"/>
        <v>0.20397652499999852</v>
      </c>
      <c r="G37" s="5">
        <f>H3754</f>
        <v>0.42032898260869606</v>
      </c>
      <c r="H37" s="5">
        <f>I3754</f>
        <v>96.675666000000092</v>
      </c>
      <c r="I37" s="5">
        <f>J3754</f>
        <v>0.60440000000000005</v>
      </c>
      <c r="J37" s="15" t="s">
        <v>18</v>
      </c>
    </row>
    <row r="38" spans="1:10">
      <c r="A38" s="4">
        <v>35715</v>
      </c>
      <c r="B38" s="7"/>
      <c r="C38" s="1">
        <f t="shared" si="2"/>
        <v>1203.2600374999984</v>
      </c>
      <c r="D38" s="7" t="s">
        <v>4</v>
      </c>
      <c r="E38" s="5">
        <f t="shared" si="3"/>
        <v>0.20326003749999844</v>
      </c>
      <c r="G38" s="5">
        <f>H4120</f>
        <v>0.39102516466521103</v>
      </c>
      <c r="H38" s="5">
        <f>I4120</f>
        <v>89.544762708333323</v>
      </c>
      <c r="I38" s="5">
        <f>J4120</f>
        <v>0.56469599999999998</v>
      </c>
      <c r="J38" s="15" t="s">
        <v>19</v>
      </c>
    </row>
    <row r="39" spans="1:10">
      <c r="A39" s="4">
        <v>35716</v>
      </c>
      <c r="B39" s="7"/>
      <c r="C39" s="1">
        <f t="shared" si="2"/>
        <v>1202.5435499999983</v>
      </c>
      <c r="D39" s="7" t="s">
        <v>4</v>
      </c>
      <c r="E39" s="5">
        <f t="shared" si="3"/>
        <v>0.20254354999999835</v>
      </c>
      <c r="J39" s="15" t="s">
        <v>25</v>
      </c>
    </row>
    <row r="40" spans="1:10">
      <c r="A40" s="4">
        <v>35717</v>
      </c>
      <c r="B40" s="7"/>
      <c r="C40" s="1">
        <f t="shared" si="2"/>
        <v>1201.8270624999982</v>
      </c>
      <c r="D40" s="7" t="s">
        <v>4</v>
      </c>
      <c r="E40" s="5">
        <f t="shared" si="3"/>
        <v>0.20182706249999827</v>
      </c>
      <c r="J40" s="15" t="s">
        <v>26</v>
      </c>
    </row>
    <row r="41" spans="1:10">
      <c r="A41" s="4">
        <v>35718</v>
      </c>
      <c r="B41" s="70"/>
      <c r="C41" s="1">
        <f t="shared" si="2"/>
        <v>1201.1105749999981</v>
      </c>
      <c r="E41" s="5">
        <f t="shared" si="3"/>
        <v>0.20111057499999818</v>
      </c>
      <c r="J41" s="15" t="s">
        <v>27</v>
      </c>
    </row>
    <row r="42" spans="1:10">
      <c r="A42" s="4">
        <v>35719</v>
      </c>
      <c r="B42" s="7"/>
      <c r="C42" s="1">
        <f t="shared" si="2"/>
        <v>1200.394087499998</v>
      </c>
      <c r="D42" s="7" t="s">
        <v>4</v>
      </c>
      <c r="E42" s="5">
        <f t="shared" si="3"/>
        <v>0.2003940874999981</v>
      </c>
    </row>
    <row r="43" spans="1:10">
      <c r="A43" s="4">
        <v>35720</v>
      </c>
      <c r="B43" s="70">
        <v>116147</v>
      </c>
      <c r="C43" s="9">
        <v>1199.6776</v>
      </c>
      <c r="D43" s="7">
        <v>1</v>
      </c>
      <c r="E43" s="5">
        <f t="shared" si="3"/>
        <v>0.19967760000000001</v>
      </c>
      <c r="F43" s="5">
        <f>(C110-C43)/67</f>
        <v>0.87831791044775975</v>
      </c>
    </row>
    <row r="44" spans="1:10">
      <c r="A44" s="4">
        <v>35721</v>
      </c>
      <c r="B44" s="7"/>
      <c r="C44" s="3">
        <f>C43+F$43</f>
        <v>1200.5559179104478</v>
      </c>
      <c r="D44" s="7" t="s">
        <v>4</v>
      </c>
      <c r="E44" s="5">
        <f t="shared" si="3"/>
        <v>0.20055591791044769</v>
      </c>
    </row>
    <row r="45" spans="1:10">
      <c r="A45" s="4">
        <v>35722</v>
      </c>
      <c r="B45" s="7"/>
      <c r="C45" s="3">
        <f t="shared" ref="C45:C108" si="4">C44+F$43</f>
        <v>1201.4342358208955</v>
      </c>
      <c r="D45" s="7" t="s">
        <v>4</v>
      </c>
      <c r="E45" s="5">
        <f t="shared" si="3"/>
        <v>0.20143423582089559</v>
      </c>
    </row>
    <row r="46" spans="1:10">
      <c r="A46" s="4">
        <v>35723</v>
      </c>
      <c r="B46" s="7"/>
      <c r="C46" s="3">
        <f t="shared" si="4"/>
        <v>1202.3125537313433</v>
      </c>
      <c r="D46" s="7" t="s">
        <v>4</v>
      </c>
      <c r="E46" s="5">
        <f t="shared" si="3"/>
        <v>0.20231255373134327</v>
      </c>
    </row>
    <row r="47" spans="1:10">
      <c r="A47" s="4">
        <v>35724</v>
      </c>
      <c r="B47" s="7"/>
      <c r="C47" s="3">
        <f t="shared" si="4"/>
        <v>1203.1908716417911</v>
      </c>
      <c r="D47" s="7" t="s">
        <v>4</v>
      </c>
      <c r="E47" s="5">
        <f t="shared" si="3"/>
        <v>0.20319087164179117</v>
      </c>
    </row>
    <row r="48" spans="1:10">
      <c r="A48" s="4">
        <v>35725</v>
      </c>
      <c r="B48" s="7"/>
      <c r="C48" s="3">
        <f t="shared" si="4"/>
        <v>1204.0691895522389</v>
      </c>
      <c r="D48" s="7" t="s">
        <v>4</v>
      </c>
      <c r="E48" s="5">
        <f t="shared" si="3"/>
        <v>0.20406918955223885</v>
      </c>
    </row>
    <row r="49" spans="1:5">
      <c r="A49" s="4">
        <v>35726</v>
      </c>
      <c r="B49" s="7"/>
      <c r="C49" s="3">
        <f t="shared" si="4"/>
        <v>1204.9475074626866</v>
      </c>
      <c r="D49" s="7" t="s">
        <v>4</v>
      </c>
      <c r="E49" s="5">
        <f t="shared" si="3"/>
        <v>0.20494750746268675</v>
      </c>
    </row>
    <row r="50" spans="1:5">
      <c r="A50" s="4">
        <v>35727</v>
      </c>
      <c r="B50" s="7"/>
      <c r="C50" s="3">
        <f t="shared" si="4"/>
        <v>1205.8258253731344</v>
      </c>
      <c r="D50" s="7" t="s">
        <v>4</v>
      </c>
      <c r="E50" s="5">
        <f t="shared" si="3"/>
        <v>0.20582582537313443</v>
      </c>
    </row>
    <row r="51" spans="1:5">
      <c r="A51" s="4">
        <v>35728</v>
      </c>
      <c r="B51" s="7"/>
      <c r="C51" s="3">
        <f t="shared" si="4"/>
        <v>1206.7041432835822</v>
      </c>
      <c r="D51" s="7" t="s">
        <v>4</v>
      </c>
      <c r="E51" s="5">
        <f t="shared" si="3"/>
        <v>0.20670414328358211</v>
      </c>
    </row>
    <row r="52" spans="1:5">
      <c r="A52" s="4">
        <v>35729</v>
      </c>
      <c r="B52" s="7"/>
      <c r="C52" s="3">
        <f t="shared" si="4"/>
        <v>1207.58246119403</v>
      </c>
      <c r="D52" s="7" t="s">
        <v>4</v>
      </c>
      <c r="E52" s="5">
        <f t="shared" si="3"/>
        <v>0.20758246119403001</v>
      </c>
    </row>
    <row r="53" spans="1:5">
      <c r="A53" s="4">
        <v>35730</v>
      </c>
      <c r="B53" s="7"/>
      <c r="C53" s="3">
        <f t="shared" si="4"/>
        <v>1208.4607791044778</v>
      </c>
      <c r="D53" s="7" t="s">
        <v>4</v>
      </c>
      <c r="E53" s="5">
        <f t="shared" si="3"/>
        <v>0.20846077910447769</v>
      </c>
    </row>
    <row r="54" spans="1:5">
      <c r="A54" s="4">
        <v>35731</v>
      </c>
      <c r="B54" s="7"/>
      <c r="C54" s="3">
        <f t="shared" si="4"/>
        <v>1209.3390970149255</v>
      </c>
      <c r="D54" s="7" t="s">
        <v>4</v>
      </c>
      <c r="E54" s="5">
        <f t="shared" si="3"/>
        <v>0.20933909701492559</v>
      </c>
    </row>
    <row r="55" spans="1:5">
      <c r="A55" s="4">
        <v>35732</v>
      </c>
      <c r="B55" s="7"/>
      <c r="C55" s="3">
        <f t="shared" si="4"/>
        <v>1210.2174149253733</v>
      </c>
      <c r="D55" s="7" t="s">
        <v>4</v>
      </c>
      <c r="E55" s="5">
        <f t="shared" si="3"/>
        <v>0.21021741492537327</v>
      </c>
    </row>
    <row r="56" spans="1:5">
      <c r="A56" s="4">
        <v>35733</v>
      </c>
      <c r="B56" s="7"/>
      <c r="C56" s="3">
        <f t="shared" si="4"/>
        <v>1211.0957328358211</v>
      </c>
      <c r="D56" s="7" t="s">
        <v>4</v>
      </c>
      <c r="E56" s="5">
        <f t="shared" si="3"/>
        <v>0.21109573283582117</v>
      </c>
    </row>
    <row r="57" spans="1:5">
      <c r="A57" s="4">
        <v>35734</v>
      </c>
      <c r="B57" s="7"/>
      <c r="C57" s="3">
        <f t="shared" si="4"/>
        <v>1211.9740507462689</v>
      </c>
      <c r="D57" s="7" t="s">
        <v>4</v>
      </c>
      <c r="E57" s="5">
        <f t="shared" si="3"/>
        <v>0.21197405074626885</v>
      </c>
    </row>
    <row r="58" spans="1:5">
      <c r="A58" s="4">
        <v>35735</v>
      </c>
      <c r="B58" s="7"/>
      <c r="C58" s="3">
        <f t="shared" si="4"/>
        <v>1212.8523686567166</v>
      </c>
      <c r="D58" s="7" t="s">
        <v>4</v>
      </c>
      <c r="E58" s="5">
        <f t="shared" si="3"/>
        <v>0.21285236865671653</v>
      </c>
    </row>
    <row r="59" spans="1:5">
      <c r="A59" s="4">
        <v>35736</v>
      </c>
      <c r="B59" s="7"/>
      <c r="C59" s="3">
        <f t="shared" si="4"/>
        <v>1213.7306865671644</v>
      </c>
      <c r="D59" s="7" t="s">
        <v>4</v>
      </c>
      <c r="E59" s="5">
        <f t="shared" si="3"/>
        <v>0.21373068656716443</v>
      </c>
    </row>
    <row r="60" spans="1:5">
      <c r="A60" s="4">
        <v>35737</v>
      </c>
      <c r="B60" s="7"/>
      <c r="C60" s="3">
        <f t="shared" si="4"/>
        <v>1214.6090044776122</v>
      </c>
      <c r="D60" s="7" t="s">
        <v>4</v>
      </c>
      <c r="E60" s="5">
        <f t="shared" si="3"/>
        <v>0.21460900447761211</v>
      </c>
    </row>
    <row r="61" spans="1:5">
      <c r="A61" s="4">
        <v>35738</v>
      </c>
      <c r="B61" s="7"/>
      <c r="C61" s="3">
        <f t="shared" si="4"/>
        <v>1215.48732238806</v>
      </c>
      <c r="D61" s="7" t="s">
        <v>4</v>
      </c>
      <c r="E61" s="5">
        <f t="shared" si="3"/>
        <v>0.21548732238806001</v>
      </c>
    </row>
    <row r="62" spans="1:5">
      <c r="A62" s="4">
        <v>35739</v>
      </c>
      <c r="B62" s="7"/>
      <c r="C62" s="3">
        <f t="shared" si="4"/>
        <v>1216.3656402985077</v>
      </c>
      <c r="D62" s="7" t="s">
        <v>4</v>
      </c>
      <c r="E62" s="5">
        <f t="shared" si="3"/>
        <v>0.21636564029850769</v>
      </c>
    </row>
    <row r="63" spans="1:5">
      <c r="A63" s="4">
        <v>35740</v>
      </c>
      <c r="B63" s="7"/>
      <c r="C63" s="3">
        <f t="shared" si="4"/>
        <v>1217.2439582089555</v>
      </c>
      <c r="D63" s="7" t="s">
        <v>4</v>
      </c>
      <c r="E63" s="5">
        <f t="shared" si="3"/>
        <v>0.21724395820895559</v>
      </c>
    </row>
    <row r="64" spans="1:5">
      <c r="A64" s="4">
        <v>35741</v>
      </c>
      <c r="B64" s="7"/>
      <c r="C64" s="3">
        <f t="shared" si="4"/>
        <v>1218.1222761194033</v>
      </c>
      <c r="D64" s="7" t="s">
        <v>4</v>
      </c>
      <c r="E64" s="5">
        <f t="shared" si="3"/>
        <v>0.21812227611940327</v>
      </c>
    </row>
    <row r="65" spans="1:5">
      <c r="A65" s="4">
        <v>35742</v>
      </c>
      <c r="B65" s="7"/>
      <c r="C65" s="3">
        <f t="shared" si="4"/>
        <v>1219.0005940298511</v>
      </c>
      <c r="D65" s="7" t="s">
        <v>4</v>
      </c>
      <c r="E65" s="5">
        <f t="shared" si="3"/>
        <v>0.21900059402985117</v>
      </c>
    </row>
    <row r="66" spans="1:5">
      <c r="A66" s="4">
        <v>35743</v>
      </c>
      <c r="B66" s="7"/>
      <c r="C66" s="3">
        <f t="shared" si="4"/>
        <v>1219.8789119402988</v>
      </c>
      <c r="D66" s="7" t="s">
        <v>4</v>
      </c>
      <c r="E66" s="5">
        <f t="shared" si="3"/>
        <v>0.21987891194029885</v>
      </c>
    </row>
    <row r="67" spans="1:5">
      <c r="A67" s="4">
        <v>35744</v>
      </c>
      <c r="B67" s="7"/>
      <c r="C67" s="3">
        <f t="shared" si="4"/>
        <v>1220.7572298507466</v>
      </c>
      <c r="D67" s="7" t="s">
        <v>4</v>
      </c>
      <c r="E67" s="5">
        <f t="shared" si="3"/>
        <v>0.22075722985074653</v>
      </c>
    </row>
    <row r="68" spans="1:5">
      <c r="A68" s="4">
        <v>35745</v>
      </c>
      <c r="B68" s="7"/>
      <c r="C68" s="3">
        <f t="shared" si="4"/>
        <v>1221.6355477611944</v>
      </c>
      <c r="D68" s="7" t="s">
        <v>4</v>
      </c>
      <c r="E68" s="5">
        <f t="shared" si="3"/>
        <v>0.22163554776119443</v>
      </c>
    </row>
    <row r="69" spans="1:5">
      <c r="A69" s="4">
        <v>35746</v>
      </c>
      <c r="B69" s="7"/>
      <c r="C69" s="3">
        <f t="shared" si="4"/>
        <v>1222.5138656716422</v>
      </c>
      <c r="D69" s="7" t="s">
        <v>4</v>
      </c>
      <c r="E69" s="5">
        <f t="shared" si="3"/>
        <v>0.22251386567164211</v>
      </c>
    </row>
    <row r="70" spans="1:5">
      <c r="A70" s="4">
        <v>35747</v>
      </c>
      <c r="B70" s="7"/>
      <c r="C70" s="3">
        <f t="shared" si="4"/>
        <v>1223.39218358209</v>
      </c>
      <c r="D70" s="7" t="s">
        <v>4</v>
      </c>
      <c r="E70" s="5">
        <f t="shared" si="3"/>
        <v>0.22339218358209001</v>
      </c>
    </row>
    <row r="71" spans="1:5">
      <c r="A71" s="4">
        <v>35748</v>
      </c>
      <c r="B71" s="7"/>
      <c r="C71" s="3">
        <f t="shared" si="4"/>
        <v>1224.2705014925377</v>
      </c>
      <c r="D71" s="7" t="s">
        <v>4</v>
      </c>
      <c r="E71" s="5">
        <f t="shared" si="3"/>
        <v>0.22427050149253769</v>
      </c>
    </row>
    <row r="72" spans="1:5">
      <c r="A72" s="4">
        <v>35749</v>
      </c>
      <c r="B72" s="70"/>
      <c r="C72" s="3">
        <f t="shared" si="4"/>
        <v>1225.1488194029855</v>
      </c>
      <c r="D72" s="7"/>
      <c r="E72" s="5">
        <f t="shared" si="3"/>
        <v>0.22514881940298559</v>
      </c>
    </row>
    <row r="73" spans="1:5">
      <c r="A73" s="4">
        <v>35750</v>
      </c>
      <c r="B73" s="7"/>
      <c r="C73" s="3">
        <f t="shared" si="4"/>
        <v>1226.0271373134333</v>
      </c>
      <c r="D73" s="7" t="s">
        <v>4</v>
      </c>
      <c r="E73" s="5">
        <f t="shared" si="3"/>
        <v>0.22602713731343327</v>
      </c>
    </row>
    <row r="74" spans="1:5">
      <c r="A74" s="4">
        <v>35751</v>
      </c>
      <c r="B74" s="7"/>
      <c r="C74" s="3">
        <f t="shared" si="4"/>
        <v>1226.9054552238811</v>
      </c>
      <c r="D74" s="7" t="s">
        <v>4</v>
      </c>
      <c r="E74" s="5">
        <f t="shared" si="3"/>
        <v>0.22690545522388117</v>
      </c>
    </row>
    <row r="75" spans="1:5">
      <c r="A75" s="4">
        <v>35752</v>
      </c>
      <c r="B75" s="7"/>
      <c r="C75" s="3">
        <f t="shared" si="4"/>
        <v>1227.7837731343288</v>
      </c>
      <c r="D75" s="7" t="s">
        <v>4</v>
      </c>
      <c r="E75" s="5">
        <f t="shared" si="3"/>
        <v>0.22778377313432885</v>
      </c>
    </row>
    <row r="76" spans="1:5">
      <c r="A76" s="4">
        <v>35753</v>
      </c>
      <c r="B76" s="7"/>
      <c r="C76" s="3">
        <f t="shared" si="4"/>
        <v>1228.6620910447766</v>
      </c>
      <c r="D76" s="7" t="s">
        <v>4</v>
      </c>
      <c r="E76" s="5">
        <f t="shared" si="3"/>
        <v>0.22866209104477653</v>
      </c>
    </row>
    <row r="77" spans="1:5">
      <c r="A77" s="4">
        <v>35754</v>
      </c>
      <c r="B77" s="7"/>
      <c r="C77" s="3">
        <f t="shared" si="4"/>
        <v>1229.5404089552244</v>
      </c>
      <c r="D77" s="7" t="s">
        <v>4</v>
      </c>
      <c r="E77" s="5">
        <f t="shared" si="3"/>
        <v>0.22954040895522443</v>
      </c>
    </row>
    <row r="78" spans="1:5">
      <c r="A78" s="4">
        <v>35755</v>
      </c>
      <c r="B78" s="7"/>
      <c r="C78" s="3">
        <f t="shared" si="4"/>
        <v>1230.4187268656722</v>
      </c>
      <c r="D78" s="7" t="s">
        <v>4</v>
      </c>
      <c r="E78" s="5">
        <f t="shared" si="3"/>
        <v>0.23041872686567211</v>
      </c>
    </row>
    <row r="79" spans="1:5">
      <c r="A79" s="4">
        <v>35756</v>
      </c>
      <c r="B79" s="7"/>
      <c r="C79" s="3">
        <f t="shared" si="4"/>
        <v>1231.2970447761199</v>
      </c>
      <c r="D79" s="7" t="s">
        <v>4</v>
      </c>
      <c r="E79" s="5">
        <f t="shared" si="3"/>
        <v>0.23129704477612001</v>
      </c>
    </row>
    <row r="80" spans="1:5">
      <c r="A80" s="4">
        <v>35757</v>
      </c>
      <c r="B80" s="7"/>
      <c r="C80" s="3">
        <f t="shared" si="4"/>
        <v>1232.1753626865677</v>
      </c>
      <c r="D80" s="7" t="s">
        <v>4</v>
      </c>
      <c r="E80" s="5">
        <f t="shared" si="3"/>
        <v>0.23217536268656769</v>
      </c>
    </row>
    <row r="81" spans="1:5">
      <c r="A81" s="4">
        <v>35758</v>
      </c>
      <c r="B81" s="7"/>
      <c r="C81" s="3">
        <f t="shared" si="4"/>
        <v>1233.0536805970155</v>
      </c>
      <c r="D81" s="7" t="s">
        <v>4</v>
      </c>
      <c r="E81" s="5">
        <f t="shared" si="3"/>
        <v>0.23305368059701559</v>
      </c>
    </row>
    <row r="82" spans="1:5">
      <c r="A82" s="4">
        <v>35759</v>
      </c>
      <c r="B82" s="7"/>
      <c r="C82" s="3">
        <f t="shared" si="4"/>
        <v>1233.9319985074633</v>
      </c>
      <c r="D82" s="7"/>
      <c r="E82" s="5">
        <f t="shared" si="3"/>
        <v>0.23393199850746327</v>
      </c>
    </row>
    <row r="83" spans="1:5">
      <c r="A83" s="4">
        <v>35760</v>
      </c>
      <c r="B83" s="7"/>
      <c r="C83" s="3">
        <f t="shared" si="4"/>
        <v>1234.8103164179111</v>
      </c>
      <c r="D83" s="7" t="s">
        <v>4</v>
      </c>
      <c r="E83" s="5">
        <f t="shared" si="3"/>
        <v>0.23481031641791095</v>
      </c>
    </row>
    <row r="84" spans="1:5">
      <c r="A84" s="4">
        <v>35761</v>
      </c>
      <c r="B84" s="7"/>
      <c r="C84" s="3">
        <f t="shared" si="4"/>
        <v>1235.6886343283588</v>
      </c>
      <c r="D84" s="7" t="s">
        <v>4</v>
      </c>
      <c r="E84" s="5">
        <f t="shared" si="3"/>
        <v>0.23568863432835885</v>
      </c>
    </row>
    <row r="85" spans="1:5">
      <c r="A85" s="4">
        <v>35762</v>
      </c>
      <c r="B85" s="7"/>
      <c r="C85" s="3">
        <f t="shared" si="4"/>
        <v>1236.5669522388066</v>
      </c>
      <c r="D85" s="7" t="s">
        <v>4</v>
      </c>
      <c r="E85" s="5">
        <f t="shared" si="3"/>
        <v>0.23656695223880653</v>
      </c>
    </row>
    <row r="86" spans="1:5">
      <c r="A86" s="4">
        <v>35763</v>
      </c>
      <c r="B86" s="7"/>
      <c r="C86" s="3">
        <f t="shared" si="4"/>
        <v>1237.4452701492544</v>
      </c>
      <c r="D86" s="7" t="s">
        <v>4</v>
      </c>
      <c r="E86" s="5">
        <f t="shared" si="3"/>
        <v>0.23744527014925443</v>
      </c>
    </row>
    <row r="87" spans="1:5">
      <c r="A87" s="4">
        <v>35764</v>
      </c>
      <c r="B87" s="7"/>
      <c r="C87" s="3">
        <f t="shared" si="4"/>
        <v>1238.3235880597022</v>
      </c>
      <c r="D87" s="7" t="s">
        <v>4</v>
      </c>
      <c r="E87" s="5">
        <f t="shared" si="3"/>
        <v>0.23832358805970211</v>
      </c>
    </row>
    <row r="88" spans="1:5">
      <c r="A88" s="4">
        <v>35765</v>
      </c>
      <c r="B88" s="7"/>
      <c r="C88" s="3">
        <f t="shared" si="4"/>
        <v>1239.2019059701499</v>
      </c>
      <c r="D88" s="7" t="s">
        <v>4</v>
      </c>
      <c r="E88" s="5">
        <f t="shared" si="3"/>
        <v>0.23920190597015001</v>
      </c>
    </row>
    <row r="89" spans="1:5">
      <c r="A89" s="4">
        <v>35766</v>
      </c>
      <c r="B89" s="7"/>
      <c r="C89" s="3">
        <f t="shared" si="4"/>
        <v>1240.0802238805977</v>
      </c>
      <c r="D89" s="7" t="s">
        <v>4</v>
      </c>
      <c r="E89" s="5">
        <f t="shared" si="3"/>
        <v>0.24008022388059769</v>
      </c>
    </row>
    <row r="90" spans="1:5">
      <c r="A90" s="4">
        <v>35767</v>
      </c>
      <c r="B90" s="7"/>
      <c r="C90" s="3">
        <f t="shared" si="4"/>
        <v>1240.9585417910455</v>
      </c>
      <c r="D90" s="7" t="s">
        <v>4</v>
      </c>
      <c r="E90" s="5">
        <f t="shared" si="3"/>
        <v>0.24095854179104559</v>
      </c>
    </row>
    <row r="91" spans="1:5">
      <c r="A91" s="4">
        <v>35768</v>
      </c>
      <c r="B91" s="7"/>
      <c r="C91" s="3">
        <f t="shared" si="4"/>
        <v>1241.8368597014933</v>
      </c>
      <c r="D91" s="7" t="s">
        <v>4</v>
      </c>
      <c r="E91" s="5">
        <f t="shared" si="3"/>
        <v>0.24183685970149327</v>
      </c>
    </row>
    <row r="92" spans="1:5">
      <c r="A92" s="4">
        <v>35769</v>
      </c>
      <c r="B92" s="7"/>
      <c r="C92" s="3">
        <f t="shared" si="4"/>
        <v>1242.715177611941</v>
      </c>
      <c r="D92" s="7" t="s">
        <v>4</v>
      </c>
      <c r="E92" s="5">
        <f t="shared" ref="E92:E155" si="5">(C92/1000)-1</f>
        <v>0.24271517761194095</v>
      </c>
    </row>
    <row r="93" spans="1:5">
      <c r="A93" s="4">
        <v>35770</v>
      </c>
      <c r="B93" s="7"/>
      <c r="C93" s="3">
        <f t="shared" si="4"/>
        <v>1243.5934955223888</v>
      </c>
      <c r="D93" s="7" t="s">
        <v>4</v>
      </c>
      <c r="E93" s="5">
        <f t="shared" si="5"/>
        <v>0.24359349552238885</v>
      </c>
    </row>
    <row r="94" spans="1:5">
      <c r="A94" s="4">
        <v>35771</v>
      </c>
      <c r="B94" s="7"/>
      <c r="C94" s="3">
        <f t="shared" si="4"/>
        <v>1244.4718134328366</v>
      </c>
      <c r="D94" s="7" t="s">
        <v>4</v>
      </c>
      <c r="E94" s="5">
        <f t="shared" si="5"/>
        <v>0.24447181343283653</v>
      </c>
    </row>
    <row r="95" spans="1:5">
      <c r="A95" s="4">
        <v>35772</v>
      </c>
      <c r="B95" s="7"/>
      <c r="C95" s="3">
        <f t="shared" si="4"/>
        <v>1245.3501313432844</v>
      </c>
      <c r="D95" s="7" t="s">
        <v>4</v>
      </c>
      <c r="E95" s="5">
        <f t="shared" si="5"/>
        <v>0.24535013134328443</v>
      </c>
    </row>
    <row r="96" spans="1:5">
      <c r="A96" s="4">
        <v>35773</v>
      </c>
      <c r="B96" s="7"/>
      <c r="C96" s="3">
        <f t="shared" si="4"/>
        <v>1246.2284492537322</v>
      </c>
      <c r="D96" s="7" t="s">
        <v>4</v>
      </c>
      <c r="E96" s="5">
        <f t="shared" si="5"/>
        <v>0.24622844925373211</v>
      </c>
    </row>
    <row r="97" spans="1:8">
      <c r="A97" s="4">
        <v>35774</v>
      </c>
      <c r="B97" s="7"/>
      <c r="C97" s="3">
        <f t="shared" si="4"/>
        <v>1247.1067671641799</v>
      </c>
      <c r="D97" s="7" t="s">
        <v>4</v>
      </c>
      <c r="E97" s="5">
        <f t="shared" si="5"/>
        <v>0.24710676716418001</v>
      </c>
    </row>
    <row r="98" spans="1:8">
      <c r="A98" s="4">
        <v>35775</v>
      </c>
      <c r="B98" s="7"/>
      <c r="C98" s="3">
        <f t="shared" si="4"/>
        <v>1247.9850850746277</v>
      </c>
      <c r="D98" s="7" t="s">
        <v>4</v>
      </c>
      <c r="E98" s="5">
        <f t="shared" si="5"/>
        <v>0.24798508507462769</v>
      </c>
    </row>
    <row r="99" spans="1:8">
      <c r="A99" s="4">
        <v>35776</v>
      </c>
      <c r="B99" s="7"/>
      <c r="C99" s="3">
        <f t="shared" si="4"/>
        <v>1248.8634029850755</v>
      </c>
      <c r="D99" s="7" t="s">
        <v>4</v>
      </c>
      <c r="E99" s="5">
        <f t="shared" si="5"/>
        <v>0.24886340298507559</v>
      </c>
    </row>
    <row r="100" spans="1:8">
      <c r="A100" s="4">
        <v>35777</v>
      </c>
      <c r="B100" s="7"/>
      <c r="C100" s="3">
        <f t="shared" si="4"/>
        <v>1249.7417208955233</v>
      </c>
      <c r="D100" s="7" t="s">
        <v>4</v>
      </c>
      <c r="E100" s="5">
        <f t="shared" si="5"/>
        <v>0.24974172089552327</v>
      </c>
    </row>
    <row r="101" spans="1:8">
      <c r="A101" s="4">
        <v>35778</v>
      </c>
      <c r="B101" s="7"/>
      <c r="C101" s="3">
        <f t="shared" si="4"/>
        <v>1250.620038805971</v>
      </c>
      <c r="D101" s="7" t="s">
        <v>4</v>
      </c>
      <c r="E101" s="5">
        <f t="shared" si="5"/>
        <v>0.25062003880597095</v>
      </c>
    </row>
    <row r="102" spans="1:8">
      <c r="A102" s="4">
        <v>35779</v>
      </c>
      <c r="B102" s="70"/>
      <c r="C102" s="3">
        <f t="shared" si="4"/>
        <v>1251.4983567164188</v>
      </c>
      <c r="E102" s="5">
        <f t="shared" si="5"/>
        <v>0.25149835671641885</v>
      </c>
      <c r="F102" s="5">
        <f>SUM(E102:E330)/229</f>
        <v>0.33781090155119542</v>
      </c>
      <c r="G102" s="5">
        <f>SUM(E102:E330)</f>
        <v>77.35869645522375</v>
      </c>
      <c r="H102" s="5">
        <f>MAX(E102:E330)</f>
        <v>0.40385789999999999</v>
      </c>
    </row>
    <row r="103" spans="1:8">
      <c r="A103" s="4">
        <v>35780</v>
      </c>
      <c r="B103" s="7"/>
      <c r="C103" s="3">
        <f t="shared" si="4"/>
        <v>1252.3766746268666</v>
      </c>
      <c r="D103" s="7" t="s">
        <v>4</v>
      </c>
      <c r="E103" s="5">
        <f t="shared" si="5"/>
        <v>0.25237667462686653</v>
      </c>
    </row>
    <row r="104" spans="1:8">
      <c r="A104" s="4">
        <v>35781</v>
      </c>
      <c r="B104" s="7"/>
      <c r="C104" s="3">
        <f t="shared" si="4"/>
        <v>1253.2549925373144</v>
      </c>
      <c r="D104" s="7" t="s">
        <v>4</v>
      </c>
      <c r="E104" s="5">
        <f t="shared" si="5"/>
        <v>0.25325499253731443</v>
      </c>
    </row>
    <row r="105" spans="1:8">
      <c r="A105" s="4">
        <v>35782</v>
      </c>
      <c r="B105" s="7"/>
      <c r="C105" s="3">
        <f t="shared" si="4"/>
        <v>1254.1333104477621</v>
      </c>
      <c r="D105" s="7" t="s">
        <v>4</v>
      </c>
      <c r="E105" s="5">
        <f t="shared" si="5"/>
        <v>0.25413331044776211</v>
      </c>
    </row>
    <row r="106" spans="1:8">
      <c r="A106" s="4">
        <v>35783</v>
      </c>
      <c r="B106" s="7"/>
      <c r="C106" s="3">
        <f t="shared" si="4"/>
        <v>1255.0116283582099</v>
      </c>
      <c r="D106" s="7"/>
      <c r="E106" s="5">
        <f t="shared" si="5"/>
        <v>0.25501162835821001</v>
      </c>
    </row>
    <row r="107" spans="1:8">
      <c r="A107" s="4">
        <v>35784</v>
      </c>
      <c r="B107" s="7"/>
      <c r="C107" s="3">
        <f t="shared" si="4"/>
        <v>1255.8899462686577</v>
      </c>
      <c r="D107" s="7" t="s">
        <v>4</v>
      </c>
      <c r="E107" s="5">
        <f t="shared" si="5"/>
        <v>0.25588994626865769</v>
      </c>
    </row>
    <row r="108" spans="1:8">
      <c r="A108" s="4">
        <v>35785</v>
      </c>
      <c r="B108" s="7"/>
      <c r="C108" s="3">
        <f t="shared" si="4"/>
        <v>1256.7682641791055</v>
      </c>
      <c r="D108" s="7" t="s">
        <v>4</v>
      </c>
      <c r="E108" s="5">
        <f t="shared" si="5"/>
        <v>0.25676826417910537</v>
      </c>
    </row>
    <row r="109" spans="1:8">
      <c r="A109" s="4">
        <v>35786</v>
      </c>
      <c r="B109" s="7"/>
      <c r="C109" s="3">
        <f>C108+F$43</f>
        <v>1257.6465820895532</v>
      </c>
      <c r="D109" s="7" t="s">
        <v>4</v>
      </c>
      <c r="E109" s="5">
        <f t="shared" si="5"/>
        <v>0.25764658208955327</v>
      </c>
    </row>
    <row r="110" spans="1:8">
      <c r="A110" s="4">
        <v>35787</v>
      </c>
      <c r="B110" s="70">
        <v>111968</v>
      </c>
      <c r="C110" s="9">
        <v>1258.5248999999999</v>
      </c>
      <c r="D110" s="7">
        <v>1</v>
      </c>
      <c r="E110" s="5">
        <f t="shared" si="5"/>
        <v>0.25852489999999984</v>
      </c>
      <c r="F110" s="9">
        <f>(C139-C110)/29</f>
        <v>2.3557793103448303</v>
      </c>
    </row>
    <row r="111" spans="1:8">
      <c r="A111" s="4">
        <v>35788</v>
      </c>
      <c r="B111" s="7"/>
      <c r="C111" s="3">
        <f>C110+F$110</f>
        <v>1260.8806793103447</v>
      </c>
      <c r="D111" s="7" t="s">
        <v>4</v>
      </c>
      <c r="E111" s="5">
        <f t="shared" si="5"/>
        <v>0.26088067931034464</v>
      </c>
    </row>
    <row r="112" spans="1:8">
      <c r="A112" s="4">
        <v>35789</v>
      </c>
      <c r="B112" s="7"/>
      <c r="C112" s="3">
        <f t="shared" ref="C112:C138" si="6">C111+F$110</f>
        <v>1263.2364586206895</v>
      </c>
      <c r="D112" s="7"/>
      <c r="E112" s="5">
        <f t="shared" si="5"/>
        <v>0.26323645862068945</v>
      </c>
    </row>
    <row r="113" spans="1:5">
      <c r="A113" s="4">
        <v>35790</v>
      </c>
      <c r="B113" s="7"/>
      <c r="C113" s="3">
        <f t="shared" si="6"/>
        <v>1265.5922379310343</v>
      </c>
      <c r="D113" s="7" t="s">
        <v>4</v>
      </c>
      <c r="E113" s="5">
        <f t="shared" si="5"/>
        <v>0.26559223793103426</v>
      </c>
    </row>
    <row r="114" spans="1:5">
      <c r="A114" s="4">
        <v>35791</v>
      </c>
      <c r="B114" s="7"/>
      <c r="C114" s="3">
        <f t="shared" si="6"/>
        <v>1267.9480172413791</v>
      </c>
      <c r="D114" s="7" t="s">
        <v>4</v>
      </c>
      <c r="E114" s="5">
        <f t="shared" si="5"/>
        <v>0.26794801724137907</v>
      </c>
    </row>
    <row r="115" spans="1:5">
      <c r="A115" s="4">
        <v>35792</v>
      </c>
      <c r="B115" s="7"/>
      <c r="C115" s="3">
        <f t="shared" si="6"/>
        <v>1270.303796551724</v>
      </c>
      <c r="D115" s="7" t="s">
        <v>4</v>
      </c>
      <c r="E115" s="5">
        <f t="shared" si="5"/>
        <v>0.27030379655172387</v>
      </c>
    </row>
    <row r="116" spans="1:5">
      <c r="A116" s="4">
        <v>35793</v>
      </c>
      <c r="B116" s="7"/>
      <c r="C116" s="3">
        <f t="shared" si="6"/>
        <v>1272.6595758620688</v>
      </c>
      <c r="D116" s="7" t="s">
        <v>4</v>
      </c>
      <c r="E116" s="5">
        <f t="shared" si="5"/>
        <v>0.27265957586206868</v>
      </c>
    </row>
    <row r="117" spans="1:5">
      <c r="A117" s="4">
        <v>35794</v>
      </c>
      <c r="B117" s="7"/>
      <c r="C117" s="3">
        <f t="shared" si="6"/>
        <v>1275.0153551724136</v>
      </c>
      <c r="D117" s="7" t="s">
        <v>4</v>
      </c>
      <c r="E117" s="5">
        <f t="shared" si="5"/>
        <v>0.27501535517241349</v>
      </c>
    </row>
    <row r="118" spans="1:5">
      <c r="A118" s="4">
        <v>35795</v>
      </c>
      <c r="B118" s="7"/>
      <c r="C118" s="3">
        <f t="shared" si="6"/>
        <v>1277.3711344827584</v>
      </c>
      <c r="D118" s="7" t="s">
        <v>4</v>
      </c>
      <c r="E118" s="5">
        <f t="shared" si="5"/>
        <v>0.2773711344827583</v>
      </c>
    </row>
    <row r="119" spans="1:5">
      <c r="A119" s="4">
        <v>35796</v>
      </c>
      <c r="B119" s="7"/>
      <c r="C119" s="3">
        <f t="shared" si="6"/>
        <v>1279.7269137931032</v>
      </c>
      <c r="D119" s="7" t="s">
        <v>4</v>
      </c>
      <c r="E119" s="5">
        <f t="shared" si="5"/>
        <v>0.27972691379310333</v>
      </c>
    </row>
    <row r="120" spans="1:5">
      <c r="A120" s="4">
        <v>35797</v>
      </c>
      <c r="B120" s="7"/>
      <c r="C120" s="3">
        <f t="shared" si="6"/>
        <v>1282.082693103448</v>
      </c>
      <c r="D120" s="7" t="s">
        <v>4</v>
      </c>
      <c r="E120" s="5">
        <f t="shared" si="5"/>
        <v>0.28208269310344813</v>
      </c>
    </row>
    <row r="121" spans="1:5">
      <c r="A121" s="4">
        <v>35798</v>
      </c>
      <c r="B121" s="7"/>
      <c r="C121" s="3">
        <f t="shared" si="6"/>
        <v>1284.4384724137929</v>
      </c>
      <c r="D121" s="7" t="s">
        <v>4</v>
      </c>
      <c r="E121" s="5">
        <f t="shared" si="5"/>
        <v>0.28443847241379294</v>
      </c>
    </row>
    <row r="122" spans="1:5">
      <c r="A122" s="4">
        <v>35799</v>
      </c>
      <c r="B122" s="7"/>
      <c r="C122" s="3">
        <f t="shared" si="6"/>
        <v>1286.7942517241377</v>
      </c>
      <c r="D122" s="7" t="s">
        <v>4</v>
      </c>
      <c r="E122" s="5">
        <f t="shared" si="5"/>
        <v>0.28679425172413775</v>
      </c>
    </row>
    <row r="123" spans="1:5">
      <c r="A123" s="4">
        <v>35800</v>
      </c>
      <c r="B123" s="7"/>
      <c r="C123" s="3">
        <f t="shared" si="6"/>
        <v>1289.1500310344825</v>
      </c>
      <c r="D123" s="7" t="s">
        <v>4</v>
      </c>
      <c r="E123" s="5">
        <f t="shared" si="5"/>
        <v>0.28915003103448256</v>
      </c>
    </row>
    <row r="124" spans="1:5">
      <c r="A124" s="4">
        <v>35801</v>
      </c>
      <c r="B124" s="7"/>
      <c r="C124" s="3">
        <f t="shared" si="6"/>
        <v>1291.5058103448273</v>
      </c>
      <c r="D124" s="7" t="s">
        <v>4</v>
      </c>
      <c r="E124" s="5">
        <f t="shared" si="5"/>
        <v>0.29150581034482737</v>
      </c>
    </row>
    <row r="125" spans="1:5">
      <c r="A125" s="4">
        <v>35802</v>
      </c>
      <c r="B125" s="7"/>
      <c r="C125" s="3">
        <f t="shared" si="6"/>
        <v>1293.8615896551721</v>
      </c>
      <c r="D125" s="7" t="s">
        <v>4</v>
      </c>
      <c r="E125" s="5">
        <f t="shared" si="5"/>
        <v>0.29386158965517217</v>
      </c>
    </row>
    <row r="126" spans="1:5">
      <c r="A126" s="4">
        <v>35803</v>
      </c>
      <c r="B126" s="7"/>
      <c r="C126" s="3">
        <f t="shared" si="6"/>
        <v>1296.2173689655169</v>
      </c>
      <c r="D126" s="7" t="s">
        <v>4</v>
      </c>
      <c r="E126" s="5">
        <f t="shared" si="5"/>
        <v>0.29621736896551698</v>
      </c>
    </row>
    <row r="127" spans="1:5">
      <c r="A127" s="4">
        <v>35804</v>
      </c>
      <c r="B127" s="7"/>
      <c r="C127" s="3">
        <f t="shared" si="6"/>
        <v>1298.5731482758617</v>
      </c>
      <c r="D127" s="7" t="s">
        <v>4</v>
      </c>
      <c r="E127" s="5">
        <f t="shared" si="5"/>
        <v>0.29857314827586179</v>
      </c>
    </row>
    <row r="128" spans="1:5">
      <c r="A128" s="4">
        <v>35805</v>
      </c>
      <c r="B128" s="7"/>
      <c r="C128" s="3">
        <f t="shared" si="6"/>
        <v>1300.9289275862066</v>
      </c>
      <c r="D128" s="7" t="s">
        <v>4</v>
      </c>
      <c r="E128" s="5">
        <f t="shared" si="5"/>
        <v>0.3009289275862066</v>
      </c>
    </row>
    <row r="129" spans="1:6">
      <c r="A129" s="4">
        <v>35806</v>
      </c>
      <c r="B129" s="7"/>
      <c r="C129" s="3">
        <f t="shared" si="6"/>
        <v>1303.2847068965514</v>
      </c>
      <c r="D129" s="7" t="s">
        <v>4</v>
      </c>
      <c r="E129" s="5">
        <f t="shared" si="5"/>
        <v>0.3032847068965514</v>
      </c>
    </row>
    <row r="130" spans="1:6">
      <c r="A130" s="4">
        <v>35807</v>
      </c>
      <c r="B130" s="7"/>
      <c r="C130" s="3">
        <f t="shared" si="6"/>
        <v>1305.6404862068962</v>
      </c>
      <c r="D130" s="7" t="s">
        <v>4</v>
      </c>
      <c r="E130" s="5">
        <f t="shared" si="5"/>
        <v>0.30564048620689621</v>
      </c>
    </row>
    <row r="131" spans="1:6">
      <c r="A131" s="4">
        <v>35808</v>
      </c>
      <c r="B131" s="7"/>
      <c r="C131" s="3">
        <f t="shared" si="6"/>
        <v>1307.996265517241</v>
      </c>
      <c r="D131" s="7" t="s">
        <v>4</v>
      </c>
      <c r="E131" s="5">
        <f t="shared" si="5"/>
        <v>0.30799626551724102</v>
      </c>
    </row>
    <row r="132" spans="1:6">
      <c r="A132" s="4">
        <v>35809</v>
      </c>
      <c r="B132" s="7"/>
      <c r="C132" s="3">
        <f t="shared" si="6"/>
        <v>1310.3520448275858</v>
      </c>
      <c r="D132" s="7" t="s">
        <v>4</v>
      </c>
      <c r="E132" s="5">
        <f t="shared" si="5"/>
        <v>0.31035204482758583</v>
      </c>
    </row>
    <row r="133" spans="1:6">
      <c r="A133" s="4">
        <v>35810</v>
      </c>
      <c r="B133" s="70"/>
      <c r="C133" s="3">
        <f t="shared" si="6"/>
        <v>1312.7078241379306</v>
      </c>
      <c r="D133" s="7"/>
      <c r="E133" s="5">
        <f t="shared" si="5"/>
        <v>0.31270782413793063</v>
      </c>
    </row>
    <row r="134" spans="1:6">
      <c r="A134" s="4">
        <v>35811</v>
      </c>
      <c r="B134" s="7"/>
      <c r="C134" s="3">
        <f t="shared" si="6"/>
        <v>1315.0636034482754</v>
      </c>
      <c r="D134" s="7" t="s">
        <v>4</v>
      </c>
      <c r="E134" s="5">
        <f t="shared" si="5"/>
        <v>0.31506360344827544</v>
      </c>
    </row>
    <row r="135" spans="1:6">
      <c r="A135" s="4">
        <v>35812</v>
      </c>
      <c r="B135" s="7"/>
      <c r="C135" s="3">
        <f t="shared" si="6"/>
        <v>1317.4193827586203</v>
      </c>
      <c r="D135" s="7"/>
      <c r="E135" s="5">
        <f t="shared" si="5"/>
        <v>0.31741938275862025</v>
      </c>
    </row>
    <row r="136" spans="1:6">
      <c r="A136" s="4">
        <v>35813</v>
      </c>
      <c r="B136" s="7"/>
      <c r="C136" s="3">
        <f t="shared" si="6"/>
        <v>1319.7751620689651</v>
      </c>
      <c r="D136" s="7" t="s">
        <v>4</v>
      </c>
      <c r="E136" s="5">
        <f t="shared" si="5"/>
        <v>0.31977516206896506</v>
      </c>
    </row>
    <row r="137" spans="1:6">
      <c r="A137" s="4">
        <v>35814</v>
      </c>
      <c r="B137" s="7"/>
      <c r="C137" s="3">
        <f t="shared" si="6"/>
        <v>1322.1309413793099</v>
      </c>
      <c r="D137" s="7" t="s">
        <v>4</v>
      </c>
      <c r="E137" s="5">
        <f t="shared" si="5"/>
        <v>0.32213094137930987</v>
      </c>
    </row>
    <row r="138" spans="1:6">
      <c r="A138" s="4">
        <v>35815</v>
      </c>
      <c r="B138" s="7"/>
      <c r="C138" s="3">
        <f t="shared" si="6"/>
        <v>1324.4867206896547</v>
      </c>
      <c r="D138" s="7" t="s">
        <v>4</v>
      </c>
      <c r="E138" s="5">
        <f t="shared" si="5"/>
        <v>0.32448672068965467</v>
      </c>
    </row>
    <row r="139" spans="1:6">
      <c r="A139" s="4">
        <v>35816</v>
      </c>
      <c r="B139" s="70">
        <v>116147</v>
      </c>
      <c r="C139" s="9">
        <v>1326.8425</v>
      </c>
      <c r="D139" s="7">
        <v>1</v>
      </c>
      <c r="E139" s="5">
        <f t="shared" si="5"/>
        <v>0.32684249999999992</v>
      </c>
      <c r="F139" s="9">
        <f>(C172-C139)/33</f>
        <v>1.2084999999999995</v>
      </c>
    </row>
    <row r="140" spans="1:6">
      <c r="A140" s="4">
        <v>35817</v>
      </c>
      <c r="B140" s="7"/>
      <c r="C140" s="3">
        <f>C139+F$139</f>
        <v>1328.0509999999999</v>
      </c>
      <c r="D140" s="7" t="s">
        <v>4</v>
      </c>
      <c r="E140" s="5">
        <f t="shared" si="5"/>
        <v>0.32805099999999987</v>
      </c>
    </row>
    <row r="141" spans="1:6">
      <c r="A141" s="4">
        <v>35818</v>
      </c>
      <c r="B141" s="7"/>
      <c r="C141" s="3">
        <f>C140+F$139</f>
        <v>1329.2594999999999</v>
      </c>
      <c r="D141" s="7" t="s">
        <v>4</v>
      </c>
      <c r="E141" s="5">
        <f t="shared" si="5"/>
        <v>0.32925949999999982</v>
      </c>
    </row>
    <row r="142" spans="1:6">
      <c r="A142" s="4">
        <v>35819</v>
      </c>
      <c r="B142" s="7"/>
      <c r="C142" s="3">
        <f t="shared" ref="C142:C171" si="7">C141+F$139</f>
        <v>1330.4679999999998</v>
      </c>
      <c r="D142" s="7" t="s">
        <v>4</v>
      </c>
      <c r="E142" s="5">
        <f t="shared" si="5"/>
        <v>0.33046799999999976</v>
      </c>
    </row>
    <row r="143" spans="1:6">
      <c r="A143" s="4">
        <v>35820</v>
      </c>
      <c r="B143" s="7"/>
      <c r="C143" s="3">
        <f t="shared" si="7"/>
        <v>1331.6764999999998</v>
      </c>
      <c r="D143" s="7"/>
      <c r="E143" s="5">
        <f t="shared" si="5"/>
        <v>0.33167649999999971</v>
      </c>
    </row>
    <row r="144" spans="1:6">
      <c r="A144" s="4">
        <v>35821</v>
      </c>
      <c r="B144" s="7"/>
      <c r="C144" s="3">
        <f t="shared" si="7"/>
        <v>1332.8849999999998</v>
      </c>
      <c r="D144" s="7" t="s">
        <v>4</v>
      </c>
      <c r="E144" s="5">
        <f t="shared" si="5"/>
        <v>0.33288499999999965</v>
      </c>
    </row>
    <row r="145" spans="1:5">
      <c r="A145" s="4">
        <v>35822</v>
      </c>
      <c r="B145" s="7"/>
      <c r="C145" s="3">
        <f t="shared" si="7"/>
        <v>1334.0934999999997</v>
      </c>
      <c r="D145" s="7" t="s">
        <v>4</v>
      </c>
      <c r="E145" s="5">
        <f t="shared" si="5"/>
        <v>0.33409349999999982</v>
      </c>
    </row>
    <row r="146" spans="1:5">
      <c r="A146" s="4">
        <v>35823</v>
      </c>
      <c r="B146" s="7"/>
      <c r="C146" s="3">
        <f t="shared" si="7"/>
        <v>1335.3019999999997</v>
      </c>
      <c r="D146" s="7" t="s">
        <v>4</v>
      </c>
      <c r="E146" s="5">
        <f t="shared" si="5"/>
        <v>0.33530199999999977</v>
      </c>
    </row>
    <row r="147" spans="1:5">
      <c r="A147" s="4">
        <v>35824</v>
      </c>
      <c r="B147" s="7"/>
      <c r="C147" s="3">
        <f t="shared" si="7"/>
        <v>1336.5104999999996</v>
      </c>
      <c r="D147" s="7" t="s">
        <v>4</v>
      </c>
      <c r="E147" s="5">
        <f t="shared" si="5"/>
        <v>0.33651049999999971</v>
      </c>
    </row>
    <row r="148" spans="1:5">
      <c r="A148" s="4">
        <v>35825</v>
      </c>
      <c r="B148" s="7"/>
      <c r="C148" s="3">
        <f t="shared" si="7"/>
        <v>1337.7189999999996</v>
      </c>
      <c r="D148" s="7" t="s">
        <v>4</v>
      </c>
      <c r="E148" s="5">
        <f t="shared" si="5"/>
        <v>0.33771899999999966</v>
      </c>
    </row>
    <row r="149" spans="1:5">
      <c r="A149" s="4">
        <v>35826</v>
      </c>
      <c r="B149" s="7"/>
      <c r="C149" s="3">
        <f t="shared" si="7"/>
        <v>1338.9274999999996</v>
      </c>
      <c r="D149" s="7" t="s">
        <v>4</v>
      </c>
      <c r="E149" s="5">
        <f t="shared" si="5"/>
        <v>0.3389274999999996</v>
      </c>
    </row>
    <row r="150" spans="1:5">
      <c r="A150" s="4">
        <v>35827</v>
      </c>
      <c r="B150" s="7"/>
      <c r="C150" s="3">
        <f t="shared" si="7"/>
        <v>1340.1359999999995</v>
      </c>
      <c r="D150" s="7" t="s">
        <v>4</v>
      </c>
      <c r="E150" s="5">
        <f t="shared" si="5"/>
        <v>0.34013599999999955</v>
      </c>
    </row>
    <row r="151" spans="1:5">
      <c r="A151" s="4">
        <v>35828</v>
      </c>
      <c r="B151" s="7"/>
      <c r="C151" s="3">
        <f t="shared" si="7"/>
        <v>1341.3444999999995</v>
      </c>
      <c r="D151" s="7" t="s">
        <v>4</v>
      </c>
      <c r="E151" s="5">
        <f t="shared" si="5"/>
        <v>0.3413444999999995</v>
      </c>
    </row>
    <row r="152" spans="1:5">
      <c r="A152" s="4">
        <v>35829</v>
      </c>
      <c r="B152" s="7"/>
      <c r="C152" s="3">
        <f t="shared" si="7"/>
        <v>1342.5529999999994</v>
      </c>
      <c r="D152" s="7" t="s">
        <v>4</v>
      </c>
      <c r="E152" s="5">
        <f t="shared" si="5"/>
        <v>0.34255299999999944</v>
      </c>
    </row>
    <row r="153" spans="1:5">
      <c r="A153" s="4">
        <v>35830</v>
      </c>
      <c r="B153" s="7"/>
      <c r="C153" s="3">
        <f t="shared" si="7"/>
        <v>1343.7614999999994</v>
      </c>
      <c r="D153" s="7" t="s">
        <v>4</v>
      </c>
      <c r="E153" s="5">
        <f t="shared" si="5"/>
        <v>0.34376149999999939</v>
      </c>
    </row>
    <row r="154" spans="1:5">
      <c r="A154" s="4">
        <v>35831</v>
      </c>
      <c r="B154" s="7"/>
      <c r="C154" s="3">
        <f t="shared" si="7"/>
        <v>1344.9699999999993</v>
      </c>
      <c r="D154" s="7" t="s">
        <v>4</v>
      </c>
      <c r="E154" s="5">
        <f t="shared" si="5"/>
        <v>0.34496999999999933</v>
      </c>
    </row>
    <row r="155" spans="1:5">
      <c r="A155" s="4">
        <v>35832</v>
      </c>
      <c r="B155" s="7"/>
      <c r="C155" s="3">
        <f t="shared" si="7"/>
        <v>1346.1784999999993</v>
      </c>
      <c r="D155" s="7" t="s">
        <v>4</v>
      </c>
      <c r="E155" s="5">
        <f t="shared" si="5"/>
        <v>0.34617849999999928</v>
      </c>
    </row>
    <row r="156" spans="1:5">
      <c r="A156" s="4">
        <v>35833</v>
      </c>
      <c r="B156" s="7"/>
      <c r="C156" s="3">
        <f t="shared" si="7"/>
        <v>1347.3869999999993</v>
      </c>
      <c r="D156" s="7" t="s">
        <v>4</v>
      </c>
      <c r="E156" s="5">
        <f t="shared" ref="E156:E219" si="8">(C156/1000)-1</f>
        <v>0.34738699999999922</v>
      </c>
    </row>
    <row r="157" spans="1:5">
      <c r="A157" s="4">
        <v>35834</v>
      </c>
      <c r="B157" s="7"/>
      <c r="C157" s="3">
        <f t="shared" si="7"/>
        <v>1348.5954999999992</v>
      </c>
      <c r="D157" s="7" t="s">
        <v>4</v>
      </c>
      <c r="E157" s="5">
        <f t="shared" si="8"/>
        <v>0.34859549999999917</v>
      </c>
    </row>
    <row r="158" spans="1:5">
      <c r="A158" s="4">
        <v>35835</v>
      </c>
      <c r="B158" s="7"/>
      <c r="C158" s="3">
        <f t="shared" si="7"/>
        <v>1349.8039999999992</v>
      </c>
      <c r="D158" s="7" t="s">
        <v>4</v>
      </c>
      <c r="E158" s="5">
        <f t="shared" si="8"/>
        <v>0.34980399999999912</v>
      </c>
    </row>
    <row r="159" spans="1:5">
      <c r="A159" s="4">
        <v>35836</v>
      </c>
      <c r="B159" s="7"/>
      <c r="C159" s="3">
        <f t="shared" si="7"/>
        <v>1351.0124999999991</v>
      </c>
      <c r="D159" s="7" t="s">
        <v>4</v>
      </c>
      <c r="E159" s="5">
        <f t="shared" si="8"/>
        <v>0.35101249999999906</v>
      </c>
    </row>
    <row r="160" spans="1:5">
      <c r="A160" s="4">
        <v>35837</v>
      </c>
      <c r="B160" s="7"/>
      <c r="C160" s="3">
        <f t="shared" si="7"/>
        <v>1352.2209999999991</v>
      </c>
      <c r="D160" s="7" t="s">
        <v>4</v>
      </c>
      <c r="E160" s="5">
        <f t="shared" si="8"/>
        <v>0.35222099999999901</v>
      </c>
    </row>
    <row r="161" spans="1:6">
      <c r="A161" s="4">
        <v>35838</v>
      </c>
      <c r="B161" s="7"/>
      <c r="C161" s="3">
        <f t="shared" si="7"/>
        <v>1353.4294999999991</v>
      </c>
      <c r="D161" s="7" t="s">
        <v>4</v>
      </c>
      <c r="E161" s="5">
        <f t="shared" si="8"/>
        <v>0.35342949999999895</v>
      </c>
    </row>
    <row r="162" spans="1:6">
      <c r="A162" s="4">
        <v>35839</v>
      </c>
      <c r="B162" s="7"/>
      <c r="C162" s="3">
        <f t="shared" si="7"/>
        <v>1354.637999999999</v>
      </c>
      <c r="D162" s="7" t="s">
        <v>4</v>
      </c>
      <c r="E162" s="5">
        <f t="shared" si="8"/>
        <v>0.35463799999999912</v>
      </c>
    </row>
    <row r="163" spans="1:6">
      <c r="A163" s="4">
        <v>35840</v>
      </c>
      <c r="B163" s="7"/>
      <c r="C163" s="3">
        <f t="shared" si="7"/>
        <v>1355.846499999999</v>
      </c>
      <c r="D163" s="7" t="s">
        <v>4</v>
      </c>
      <c r="E163" s="5">
        <f t="shared" si="8"/>
        <v>0.35584649999999907</v>
      </c>
    </row>
    <row r="164" spans="1:6">
      <c r="A164" s="4">
        <v>35841</v>
      </c>
      <c r="B164" s="70"/>
      <c r="C164" s="3">
        <f t="shared" si="7"/>
        <v>1357.0549999999989</v>
      </c>
      <c r="D164" s="7"/>
      <c r="E164" s="5">
        <f t="shared" si="8"/>
        <v>0.35705499999999901</v>
      </c>
    </row>
    <row r="165" spans="1:6">
      <c r="A165" s="4">
        <v>35842</v>
      </c>
      <c r="B165" s="7"/>
      <c r="C165" s="3">
        <f t="shared" si="7"/>
        <v>1358.2634999999989</v>
      </c>
      <c r="D165" s="7" t="s">
        <v>4</v>
      </c>
      <c r="E165" s="5">
        <f t="shared" si="8"/>
        <v>0.35826349999999896</v>
      </c>
    </row>
    <row r="166" spans="1:6">
      <c r="A166" s="4">
        <v>35843</v>
      </c>
      <c r="B166" s="7"/>
      <c r="C166" s="3">
        <f t="shared" si="7"/>
        <v>1359.4719999999988</v>
      </c>
      <c r="D166" s="7" t="s">
        <v>4</v>
      </c>
      <c r="E166" s="5">
        <f t="shared" si="8"/>
        <v>0.3594719999999989</v>
      </c>
    </row>
    <row r="167" spans="1:6">
      <c r="A167" s="4">
        <v>35844</v>
      </c>
      <c r="B167" s="7"/>
      <c r="C167" s="3">
        <f t="shared" si="7"/>
        <v>1360.6804999999988</v>
      </c>
      <c r="D167" s="7" t="s">
        <v>4</v>
      </c>
      <c r="E167" s="5">
        <f t="shared" si="8"/>
        <v>0.36068049999999885</v>
      </c>
    </row>
    <row r="168" spans="1:6">
      <c r="A168" s="4">
        <v>35845</v>
      </c>
      <c r="B168" s="7"/>
      <c r="C168" s="3">
        <f t="shared" si="7"/>
        <v>1361.8889999999988</v>
      </c>
      <c r="D168" s="7" t="s">
        <v>4</v>
      </c>
      <c r="E168" s="5">
        <f t="shared" si="8"/>
        <v>0.36188899999999879</v>
      </c>
    </row>
    <row r="169" spans="1:6">
      <c r="A169" s="4">
        <v>35846</v>
      </c>
      <c r="B169" s="7"/>
      <c r="C169" s="3">
        <f t="shared" si="7"/>
        <v>1363.0974999999987</v>
      </c>
      <c r="D169" s="7" t="s">
        <v>4</v>
      </c>
      <c r="E169" s="5">
        <f t="shared" si="8"/>
        <v>0.36309749999999874</v>
      </c>
    </row>
    <row r="170" spans="1:6">
      <c r="A170" s="4">
        <v>35847</v>
      </c>
      <c r="B170" s="7"/>
      <c r="C170" s="3">
        <f t="shared" si="7"/>
        <v>1364.3059999999987</v>
      </c>
      <c r="D170" s="7" t="s">
        <v>4</v>
      </c>
      <c r="E170" s="5">
        <f t="shared" si="8"/>
        <v>0.36430599999999869</v>
      </c>
    </row>
    <row r="171" spans="1:6">
      <c r="A171" s="4">
        <v>35848</v>
      </c>
      <c r="B171" s="7"/>
      <c r="C171" s="3">
        <f t="shared" si="7"/>
        <v>1365.5144999999986</v>
      </c>
      <c r="D171" s="7" t="s">
        <v>4</v>
      </c>
      <c r="E171" s="5">
        <f t="shared" si="8"/>
        <v>0.36551449999999863</v>
      </c>
    </row>
    <row r="172" spans="1:6">
      <c r="A172" s="4">
        <v>35849</v>
      </c>
      <c r="B172" s="70">
        <v>116147</v>
      </c>
      <c r="C172" s="9">
        <v>1366.723</v>
      </c>
      <c r="D172" s="7">
        <v>1</v>
      </c>
      <c r="E172" s="5">
        <f t="shared" si="8"/>
        <v>0.36672299999999991</v>
      </c>
      <c r="F172" s="9">
        <f>(C192-C172)/20</f>
        <v>1.8567450000000008</v>
      </c>
    </row>
    <row r="173" spans="1:6">
      <c r="A173" s="4">
        <v>35850</v>
      </c>
      <c r="B173" s="7"/>
      <c r="C173" s="3">
        <f>C172+F$172</f>
        <v>1368.579745</v>
      </c>
      <c r="D173" s="7"/>
      <c r="E173" s="5">
        <f t="shared" si="8"/>
        <v>0.3685797449999999</v>
      </c>
    </row>
    <row r="174" spans="1:6">
      <c r="A174" s="4">
        <v>35851</v>
      </c>
      <c r="B174" s="7"/>
      <c r="C174" s="3">
        <f t="shared" ref="C174:C191" si="9">C173+F$172</f>
        <v>1370.43649</v>
      </c>
      <c r="D174" s="7"/>
      <c r="E174" s="5">
        <f t="shared" si="8"/>
        <v>0.37043649000000012</v>
      </c>
    </row>
    <row r="175" spans="1:6">
      <c r="A175" s="4">
        <v>35852</v>
      </c>
      <c r="B175" s="7"/>
      <c r="C175" s="3">
        <f t="shared" si="9"/>
        <v>1372.2932350000001</v>
      </c>
      <c r="D175" s="7" t="s">
        <v>4</v>
      </c>
      <c r="E175" s="5">
        <f t="shared" si="8"/>
        <v>0.37229323500000011</v>
      </c>
    </row>
    <row r="176" spans="1:6">
      <c r="A176" s="4">
        <v>35853</v>
      </c>
      <c r="B176" s="7"/>
      <c r="C176" s="3">
        <f t="shared" si="9"/>
        <v>1374.1499800000001</v>
      </c>
      <c r="D176" s="7" t="s">
        <v>4</v>
      </c>
      <c r="E176" s="5">
        <f t="shared" si="8"/>
        <v>0.3741499800000001</v>
      </c>
    </row>
    <row r="177" spans="1:6">
      <c r="A177" s="4">
        <v>35854</v>
      </c>
      <c r="B177" s="7"/>
      <c r="C177" s="3">
        <f t="shared" si="9"/>
        <v>1376.0067250000002</v>
      </c>
      <c r="D177" s="7" t="s">
        <v>4</v>
      </c>
      <c r="E177" s="5">
        <f t="shared" si="8"/>
        <v>0.3760067250000001</v>
      </c>
    </row>
    <row r="178" spans="1:6">
      <c r="A178" s="4">
        <v>35855</v>
      </c>
      <c r="B178" s="7"/>
      <c r="C178" s="3">
        <f t="shared" si="9"/>
        <v>1377.8634700000002</v>
      </c>
      <c r="D178" s="7" t="s">
        <v>4</v>
      </c>
      <c r="E178" s="5">
        <f t="shared" si="8"/>
        <v>0.37786347000000031</v>
      </c>
    </row>
    <row r="179" spans="1:6">
      <c r="A179" s="4">
        <v>35856</v>
      </c>
      <c r="B179" s="7"/>
      <c r="C179" s="3">
        <f t="shared" si="9"/>
        <v>1379.7202150000003</v>
      </c>
      <c r="D179" s="7" t="s">
        <v>4</v>
      </c>
      <c r="E179" s="5">
        <f t="shared" si="8"/>
        <v>0.37972021500000031</v>
      </c>
    </row>
    <row r="180" spans="1:6">
      <c r="A180" s="4">
        <v>35857</v>
      </c>
      <c r="B180" s="7"/>
      <c r="C180" s="3">
        <f t="shared" si="9"/>
        <v>1381.5769600000003</v>
      </c>
      <c r="D180" s="7" t="s">
        <v>4</v>
      </c>
      <c r="E180" s="5">
        <f t="shared" si="8"/>
        <v>0.3815769600000003</v>
      </c>
    </row>
    <row r="181" spans="1:6">
      <c r="A181" s="4">
        <v>35858</v>
      </c>
      <c r="B181" s="7"/>
      <c r="C181" s="3">
        <f t="shared" si="9"/>
        <v>1383.4337050000004</v>
      </c>
      <c r="D181" s="7" t="s">
        <v>4</v>
      </c>
      <c r="E181" s="5">
        <f t="shared" si="8"/>
        <v>0.38343370500000029</v>
      </c>
    </row>
    <row r="182" spans="1:6">
      <c r="A182" s="4">
        <v>35859</v>
      </c>
      <c r="B182" s="7"/>
      <c r="C182" s="3">
        <f t="shared" si="9"/>
        <v>1385.2904500000004</v>
      </c>
      <c r="D182" s="7"/>
      <c r="E182" s="5">
        <f t="shared" si="8"/>
        <v>0.38529045000000051</v>
      </c>
    </row>
    <row r="183" spans="1:6">
      <c r="A183" s="4">
        <v>35860</v>
      </c>
      <c r="B183" s="7"/>
      <c r="C183" s="3">
        <f t="shared" si="9"/>
        <v>1387.1471950000005</v>
      </c>
      <c r="D183" s="7" t="s">
        <v>4</v>
      </c>
      <c r="E183" s="5">
        <f t="shared" si="8"/>
        <v>0.3871471950000005</v>
      </c>
    </row>
    <row r="184" spans="1:6">
      <c r="A184" s="4">
        <v>35861</v>
      </c>
      <c r="B184" s="7"/>
      <c r="C184" s="3">
        <f t="shared" si="9"/>
        <v>1389.0039400000005</v>
      </c>
      <c r="D184" s="7" t="s">
        <v>4</v>
      </c>
      <c r="E184" s="5">
        <f t="shared" si="8"/>
        <v>0.38900394000000049</v>
      </c>
    </row>
    <row r="185" spans="1:6">
      <c r="A185" s="4">
        <v>35862</v>
      </c>
      <c r="B185" s="7"/>
      <c r="C185" s="3">
        <f t="shared" si="9"/>
        <v>1390.8606850000006</v>
      </c>
      <c r="D185" s="7" t="s">
        <v>4</v>
      </c>
      <c r="E185" s="5">
        <f t="shared" si="8"/>
        <v>0.39086068500000049</v>
      </c>
    </row>
    <row r="186" spans="1:6">
      <c r="A186" s="4">
        <v>35863</v>
      </c>
      <c r="B186" s="7"/>
      <c r="C186" s="3">
        <f t="shared" si="9"/>
        <v>1392.7174300000006</v>
      </c>
      <c r="D186" s="7" t="s">
        <v>4</v>
      </c>
      <c r="E186" s="5">
        <f t="shared" si="8"/>
        <v>0.3927174300000007</v>
      </c>
    </row>
    <row r="187" spans="1:6">
      <c r="A187" s="4">
        <v>35864</v>
      </c>
      <c r="B187" s="7"/>
      <c r="C187" s="3">
        <f t="shared" si="9"/>
        <v>1394.5741750000007</v>
      </c>
      <c r="D187" s="7" t="s">
        <v>4</v>
      </c>
      <c r="E187" s="5">
        <f t="shared" si="8"/>
        <v>0.39457417500000069</v>
      </c>
    </row>
    <row r="188" spans="1:6">
      <c r="A188" s="4">
        <v>35865</v>
      </c>
      <c r="B188" s="7"/>
      <c r="C188" s="3">
        <f t="shared" si="9"/>
        <v>1396.4309200000007</v>
      </c>
      <c r="D188" s="7" t="s">
        <v>4</v>
      </c>
      <c r="E188" s="5">
        <f t="shared" si="8"/>
        <v>0.39643092000000069</v>
      </c>
    </row>
    <row r="189" spans="1:6">
      <c r="A189" s="4">
        <v>35866</v>
      </c>
      <c r="B189" s="7"/>
      <c r="C189" s="3">
        <f t="shared" si="9"/>
        <v>1398.2876650000007</v>
      </c>
      <c r="D189" s="7" t="s">
        <v>4</v>
      </c>
      <c r="E189" s="5">
        <f t="shared" si="8"/>
        <v>0.39828766500000068</v>
      </c>
    </row>
    <row r="190" spans="1:6">
      <c r="A190" s="4">
        <v>35867</v>
      </c>
      <c r="B190" s="7"/>
      <c r="C190" s="3">
        <f t="shared" si="9"/>
        <v>1400.1444100000008</v>
      </c>
      <c r="D190" s="7" t="s">
        <v>4</v>
      </c>
      <c r="E190" s="5">
        <f t="shared" si="8"/>
        <v>0.40014441000000089</v>
      </c>
    </row>
    <row r="191" spans="1:6">
      <c r="A191" s="4">
        <v>35868</v>
      </c>
      <c r="B191" s="7"/>
      <c r="C191" s="3">
        <f t="shared" si="9"/>
        <v>1402.0011550000008</v>
      </c>
      <c r="D191" s="7" t="s">
        <v>4</v>
      </c>
      <c r="E191" s="5">
        <f t="shared" si="8"/>
        <v>0.40200115500000089</v>
      </c>
    </row>
    <row r="192" spans="1:6">
      <c r="A192" s="4">
        <v>35869</v>
      </c>
      <c r="B192" s="70">
        <v>116147</v>
      </c>
      <c r="C192" s="9">
        <v>1403.8579</v>
      </c>
      <c r="D192" s="7">
        <v>1</v>
      </c>
      <c r="E192" s="5">
        <f t="shared" si="8"/>
        <v>0.40385789999999999</v>
      </c>
      <c r="F192" s="9">
        <f>(C221-C192)/29</f>
        <v>-1.6057034482758605</v>
      </c>
    </row>
    <row r="193" spans="1:5">
      <c r="A193" s="4">
        <v>35870</v>
      </c>
      <c r="B193" s="7"/>
      <c r="C193" s="3">
        <f t="shared" ref="C193:C220" si="10">C192+F$192</f>
        <v>1402.2521965517242</v>
      </c>
      <c r="D193" s="7" t="s">
        <v>4</v>
      </c>
      <c r="E193" s="5">
        <f t="shared" si="8"/>
        <v>0.40225219655172428</v>
      </c>
    </row>
    <row r="194" spans="1:5">
      <c r="A194" s="4">
        <v>35871</v>
      </c>
      <c r="B194" s="7"/>
      <c r="C194" s="3">
        <f t="shared" si="10"/>
        <v>1400.6464931034484</v>
      </c>
      <c r="D194" s="7" t="s">
        <v>4</v>
      </c>
      <c r="E194" s="5">
        <f t="shared" si="8"/>
        <v>0.40064649310344835</v>
      </c>
    </row>
    <row r="195" spans="1:5">
      <c r="A195" s="4">
        <v>35872</v>
      </c>
      <c r="B195" s="7"/>
      <c r="C195" s="3">
        <f t="shared" si="10"/>
        <v>1399.0407896551726</v>
      </c>
      <c r="D195" s="7" t="s">
        <v>4</v>
      </c>
      <c r="E195" s="5">
        <f t="shared" si="8"/>
        <v>0.39904078965517265</v>
      </c>
    </row>
    <row r="196" spans="1:5">
      <c r="A196" s="4">
        <v>35873</v>
      </c>
      <c r="B196" s="7"/>
      <c r="C196" s="3">
        <f t="shared" si="10"/>
        <v>1397.4350862068968</v>
      </c>
      <c r="D196" s="7" t="s">
        <v>4</v>
      </c>
      <c r="E196" s="5">
        <f t="shared" si="8"/>
        <v>0.39743508620689671</v>
      </c>
    </row>
    <row r="197" spans="1:5">
      <c r="A197" s="4">
        <v>35874</v>
      </c>
      <c r="B197" s="7"/>
      <c r="C197" s="3">
        <f t="shared" si="10"/>
        <v>1395.829382758621</v>
      </c>
      <c r="D197" s="7" t="s">
        <v>4</v>
      </c>
      <c r="E197" s="5">
        <f t="shared" si="8"/>
        <v>0.39582938275862101</v>
      </c>
    </row>
    <row r="198" spans="1:5">
      <c r="A198" s="4">
        <v>35875</v>
      </c>
      <c r="B198" s="7"/>
      <c r="C198" s="3">
        <f t="shared" si="10"/>
        <v>1394.2236793103452</v>
      </c>
      <c r="D198" s="7" t="s">
        <v>4</v>
      </c>
      <c r="E198" s="5">
        <f t="shared" si="8"/>
        <v>0.3942236793103453</v>
      </c>
    </row>
    <row r="199" spans="1:5">
      <c r="A199" s="4">
        <v>35876</v>
      </c>
      <c r="B199" s="7"/>
      <c r="C199" s="3">
        <f t="shared" si="10"/>
        <v>1392.6179758620694</v>
      </c>
      <c r="D199" s="7" t="s">
        <v>4</v>
      </c>
      <c r="E199" s="5">
        <f t="shared" si="8"/>
        <v>0.39261797586206937</v>
      </c>
    </row>
    <row r="200" spans="1:5">
      <c r="A200" s="4">
        <v>35877</v>
      </c>
      <c r="B200" s="7"/>
      <c r="C200" s="3">
        <f t="shared" si="10"/>
        <v>1391.0122724137937</v>
      </c>
      <c r="D200" s="7" t="s">
        <v>4</v>
      </c>
      <c r="E200" s="5">
        <f t="shared" si="8"/>
        <v>0.39101227241379366</v>
      </c>
    </row>
    <row r="201" spans="1:5">
      <c r="A201" s="4">
        <v>35878</v>
      </c>
      <c r="B201" s="7"/>
      <c r="C201" s="3">
        <f t="shared" si="10"/>
        <v>1389.4065689655179</v>
      </c>
      <c r="D201" s="7" t="s">
        <v>4</v>
      </c>
      <c r="E201" s="5">
        <f t="shared" si="8"/>
        <v>0.38940656896551795</v>
      </c>
    </row>
    <row r="202" spans="1:5">
      <c r="A202" s="4">
        <v>35879</v>
      </c>
      <c r="B202" s="7"/>
      <c r="C202" s="3">
        <f t="shared" si="10"/>
        <v>1387.8008655172421</v>
      </c>
      <c r="D202" s="7"/>
      <c r="E202" s="5">
        <f t="shared" si="8"/>
        <v>0.38780086551724202</v>
      </c>
    </row>
    <row r="203" spans="1:5">
      <c r="A203" s="4">
        <v>35880</v>
      </c>
      <c r="B203" s="7"/>
      <c r="C203" s="3">
        <f t="shared" si="10"/>
        <v>1386.1951620689663</v>
      </c>
      <c r="D203" s="7" t="s">
        <v>4</v>
      </c>
      <c r="E203" s="5">
        <f t="shared" si="8"/>
        <v>0.38619516206896631</v>
      </c>
    </row>
    <row r="204" spans="1:5">
      <c r="A204" s="4">
        <v>35881</v>
      </c>
      <c r="B204" s="7"/>
      <c r="C204" s="3">
        <f t="shared" si="10"/>
        <v>1384.5894586206905</v>
      </c>
      <c r="D204" s="7" t="s">
        <v>4</v>
      </c>
      <c r="E204" s="5">
        <f t="shared" si="8"/>
        <v>0.38458945862069038</v>
      </c>
    </row>
    <row r="205" spans="1:5">
      <c r="A205" s="4">
        <v>35882</v>
      </c>
      <c r="B205" s="7"/>
      <c r="C205" s="3">
        <f t="shared" si="10"/>
        <v>1382.9837551724147</v>
      </c>
      <c r="D205" s="7" t="s">
        <v>4</v>
      </c>
      <c r="E205" s="5">
        <f t="shared" si="8"/>
        <v>0.38298375517241467</v>
      </c>
    </row>
    <row r="206" spans="1:5">
      <c r="A206" s="4">
        <v>35883</v>
      </c>
      <c r="B206" s="7"/>
      <c r="C206" s="3">
        <f t="shared" si="10"/>
        <v>1381.3780517241389</v>
      </c>
      <c r="D206" s="7" t="s">
        <v>4</v>
      </c>
      <c r="E206" s="5">
        <f t="shared" si="8"/>
        <v>0.38137805172413897</v>
      </c>
    </row>
    <row r="207" spans="1:5">
      <c r="A207" s="4">
        <v>35884</v>
      </c>
      <c r="B207" s="7"/>
      <c r="C207" s="3">
        <f t="shared" si="10"/>
        <v>1379.7723482758631</v>
      </c>
      <c r="D207" s="7" t="s">
        <v>4</v>
      </c>
      <c r="E207" s="5">
        <f t="shared" si="8"/>
        <v>0.37977234827586304</v>
      </c>
    </row>
    <row r="208" spans="1:5">
      <c r="A208" s="4">
        <v>35885</v>
      </c>
      <c r="B208" s="7"/>
      <c r="C208" s="3">
        <f t="shared" si="10"/>
        <v>1378.1666448275873</v>
      </c>
      <c r="D208" s="7" t="s">
        <v>4</v>
      </c>
      <c r="E208" s="5">
        <f t="shared" si="8"/>
        <v>0.37816664482758733</v>
      </c>
    </row>
    <row r="209" spans="1:6">
      <c r="A209" s="4">
        <v>35886</v>
      </c>
      <c r="B209" s="7"/>
      <c r="C209" s="3">
        <f t="shared" si="10"/>
        <v>1376.5609413793115</v>
      </c>
      <c r="D209" s="7" t="s">
        <v>4</v>
      </c>
      <c r="E209" s="5">
        <f t="shared" si="8"/>
        <v>0.37656094137931162</v>
      </c>
    </row>
    <row r="210" spans="1:6">
      <c r="A210" s="4">
        <v>35887</v>
      </c>
      <c r="B210" s="7"/>
      <c r="C210" s="3">
        <f t="shared" si="10"/>
        <v>1374.9552379310358</v>
      </c>
      <c r="D210" s="7" t="s">
        <v>4</v>
      </c>
      <c r="E210" s="5">
        <f t="shared" si="8"/>
        <v>0.37495523793103569</v>
      </c>
    </row>
    <row r="211" spans="1:6">
      <c r="A211" s="4">
        <v>35888</v>
      </c>
      <c r="B211" s="7"/>
      <c r="C211" s="3">
        <f t="shared" si="10"/>
        <v>1373.34953448276</v>
      </c>
      <c r="D211" s="7" t="s">
        <v>4</v>
      </c>
      <c r="E211" s="5">
        <f t="shared" si="8"/>
        <v>0.37334953448275998</v>
      </c>
    </row>
    <row r="212" spans="1:6">
      <c r="A212" s="4">
        <v>35889</v>
      </c>
      <c r="B212" s="7"/>
      <c r="C212" s="3">
        <f t="shared" si="10"/>
        <v>1371.7438310344842</v>
      </c>
      <c r="D212" s="7" t="s">
        <v>4</v>
      </c>
      <c r="E212" s="5">
        <f t="shared" si="8"/>
        <v>0.37174383103448427</v>
      </c>
    </row>
    <row r="213" spans="1:6">
      <c r="A213" s="4">
        <v>35890</v>
      </c>
      <c r="B213" s="7"/>
      <c r="C213" s="3">
        <f t="shared" si="10"/>
        <v>1370.1381275862084</v>
      </c>
      <c r="D213" s="7" t="s">
        <v>4</v>
      </c>
      <c r="E213" s="5">
        <f t="shared" si="8"/>
        <v>0.37013812758620834</v>
      </c>
    </row>
    <row r="214" spans="1:6">
      <c r="A214" s="4">
        <v>35891</v>
      </c>
      <c r="B214" s="7"/>
      <c r="C214" s="3">
        <f t="shared" si="10"/>
        <v>1368.5324241379326</v>
      </c>
      <c r="D214" s="7" t="s">
        <v>4</v>
      </c>
      <c r="E214" s="5">
        <f t="shared" si="8"/>
        <v>0.36853242413793263</v>
      </c>
    </row>
    <row r="215" spans="1:6">
      <c r="A215" s="4">
        <v>35892</v>
      </c>
      <c r="B215" s="7"/>
      <c r="C215" s="3">
        <f t="shared" si="10"/>
        <v>1366.9267206896568</v>
      </c>
      <c r="D215" s="7" t="s">
        <v>4</v>
      </c>
      <c r="E215" s="5">
        <f t="shared" si="8"/>
        <v>0.3669267206896567</v>
      </c>
    </row>
    <row r="216" spans="1:6">
      <c r="A216" s="4">
        <v>35893</v>
      </c>
      <c r="B216" s="7"/>
      <c r="C216" s="3">
        <f t="shared" si="10"/>
        <v>1365.321017241381</v>
      </c>
      <c r="D216" s="7" t="s">
        <v>4</v>
      </c>
      <c r="E216" s="5">
        <f t="shared" si="8"/>
        <v>0.365321017241381</v>
      </c>
    </row>
    <row r="217" spans="1:6">
      <c r="A217" s="4">
        <v>35894</v>
      </c>
      <c r="B217" s="7"/>
      <c r="C217" s="3">
        <f t="shared" si="10"/>
        <v>1363.7153137931052</v>
      </c>
      <c r="D217" s="7" t="s">
        <v>4</v>
      </c>
      <c r="E217" s="5">
        <f t="shared" si="8"/>
        <v>0.36371531379310529</v>
      </c>
    </row>
    <row r="218" spans="1:6">
      <c r="A218" s="4">
        <v>35895</v>
      </c>
      <c r="B218" s="7"/>
      <c r="C218" s="3">
        <f t="shared" si="10"/>
        <v>1362.1096103448294</v>
      </c>
      <c r="D218" s="7" t="s">
        <v>4</v>
      </c>
      <c r="E218" s="5">
        <f t="shared" si="8"/>
        <v>0.36210961034482936</v>
      </c>
    </row>
    <row r="219" spans="1:6">
      <c r="A219" s="4">
        <v>35896</v>
      </c>
      <c r="B219" s="7"/>
      <c r="C219" s="3">
        <f t="shared" si="10"/>
        <v>1360.5039068965536</v>
      </c>
      <c r="D219" s="7" t="s">
        <v>4</v>
      </c>
      <c r="E219" s="5">
        <f t="shared" si="8"/>
        <v>0.36050390689655365</v>
      </c>
    </row>
    <row r="220" spans="1:6">
      <c r="A220" s="4">
        <v>35897</v>
      </c>
      <c r="B220" s="7"/>
      <c r="C220" s="3">
        <f t="shared" si="10"/>
        <v>1358.8982034482779</v>
      </c>
      <c r="D220" s="7" t="s">
        <v>4</v>
      </c>
      <c r="E220" s="5">
        <f t="shared" ref="E220:E283" si="11">(C220/1000)-1</f>
        <v>0.35889820344827794</v>
      </c>
    </row>
    <row r="221" spans="1:6">
      <c r="A221" s="4">
        <v>35898</v>
      </c>
      <c r="B221" s="70">
        <v>116147</v>
      </c>
      <c r="C221" s="9">
        <v>1357.2925</v>
      </c>
      <c r="D221" s="7">
        <v>1</v>
      </c>
      <c r="E221" s="5">
        <f t="shared" si="11"/>
        <v>0.35729250000000001</v>
      </c>
      <c r="F221" s="9">
        <f>(C244-C221)/23</f>
        <v>0.18569130434782535</v>
      </c>
    </row>
    <row r="222" spans="1:6">
      <c r="A222" s="4">
        <v>35899</v>
      </c>
      <c r="B222" s="7"/>
      <c r="C222" s="3">
        <f>C221+F$221</f>
        <v>1357.4781913043478</v>
      </c>
      <c r="D222" s="7" t="s">
        <v>4</v>
      </c>
      <c r="E222" s="5">
        <f t="shared" si="11"/>
        <v>0.35747819130434788</v>
      </c>
    </row>
    <row r="223" spans="1:6">
      <c r="A223" s="4">
        <v>35900</v>
      </c>
      <c r="B223" s="70"/>
      <c r="C223" s="3">
        <f t="shared" ref="C223:C243" si="12">C222+F$221</f>
        <v>1357.6638826086955</v>
      </c>
      <c r="D223" s="7"/>
      <c r="E223" s="5">
        <f t="shared" si="11"/>
        <v>0.35766388260869553</v>
      </c>
    </row>
    <row r="224" spans="1:6">
      <c r="A224" s="4">
        <v>35901</v>
      </c>
      <c r="B224" s="7"/>
      <c r="C224" s="3">
        <f t="shared" si="12"/>
        <v>1357.8495739130433</v>
      </c>
      <c r="D224" s="7" t="s">
        <v>4</v>
      </c>
      <c r="E224" s="5">
        <f t="shared" si="11"/>
        <v>0.3578495739130434</v>
      </c>
    </row>
    <row r="225" spans="1:5">
      <c r="A225" s="4">
        <v>35902</v>
      </c>
      <c r="B225" s="7"/>
      <c r="C225" s="3">
        <f t="shared" si="12"/>
        <v>1358.035265217391</v>
      </c>
      <c r="D225" s="7" t="s">
        <v>4</v>
      </c>
      <c r="E225" s="5">
        <f t="shared" si="11"/>
        <v>0.35803526521739104</v>
      </c>
    </row>
    <row r="226" spans="1:5">
      <c r="A226" s="4">
        <v>35903</v>
      </c>
      <c r="B226" s="7"/>
      <c r="C226" s="3">
        <f t="shared" si="12"/>
        <v>1358.2209565217388</v>
      </c>
      <c r="D226" s="7" t="s">
        <v>4</v>
      </c>
      <c r="E226" s="5">
        <f t="shared" si="11"/>
        <v>0.35822095652173891</v>
      </c>
    </row>
    <row r="227" spans="1:5">
      <c r="A227" s="4">
        <v>35904</v>
      </c>
      <c r="B227" s="7"/>
      <c r="C227" s="3">
        <f t="shared" si="12"/>
        <v>1358.4066478260866</v>
      </c>
      <c r="D227" s="7" t="s">
        <v>4</v>
      </c>
      <c r="E227" s="5">
        <f t="shared" si="11"/>
        <v>0.35840664782608656</v>
      </c>
    </row>
    <row r="228" spans="1:5">
      <c r="A228" s="4">
        <v>35905</v>
      </c>
      <c r="B228" s="7"/>
      <c r="C228" s="3">
        <f t="shared" si="12"/>
        <v>1358.5923391304343</v>
      </c>
      <c r="D228" s="7" t="s">
        <v>4</v>
      </c>
      <c r="E228" s="5">
        <f t="shared" si="11"/>
        <v>0.3585923391304342</v>
      </c>
    </row>
    <row r="229" spans="1:5">
      <c r="A229" s="4">
        <v>35906</v>
      </c>
      <c r="B229" s="7"/>
      <c r="C229" s="3">
        <f t="shared" si="12"/>
        <v>1358.7780304347821</v>
      </c>
      <c r="D229" s="7" t="s">
        <v>4</v>
      </c>
      <c r="E229" s="5">
        <f t="shared" si="11"/>
        <v>0.35877803043478207</v>
      </c>
    </row>
    <row r="230" spans="1:5">
      <c r="A230" s="4">
        <v>35907</v>
      </c>
      <c r="B230" s="7"/>
      <c r="C230" s="3">
        <f t="shared" si="12"/>
        <v>1358.9637217391298</v>
      </c>
      <c r="D230" s="7" t="s">
        <v>4</v>
      </c>
      <c r="E230" s="5">
        <f t="shared" si="11"/>
        <v>0.35896372173912972</v>
      </c>
    </row>
    <row r="231" spans="1:5">
      <c r="A231" s="4">
        <v>35908</v>
      </c>
      <c r="B231" s="7"/>
      <c r="C231" s="3">
        <f t="shared" si="12"/>
        <v>1359.1494130434776</v>
      </c>
      <c r="D231" s="7" t="s">
        <v>4</v>
      </c>
      <c r="E231" s="5">
        <f t="shared" si="11"/>
        <v>0.35914941304347758</v>
      </c>
    </row>
    <row r="232" spans="1:5">
      <c r="A232" s="4">
        <v>35909</v>
      </c>
      <c r="B232" s="7"/>
      <c r="C232" s="3">
        <f t="shared" si="12"/>
        <v>1359.3351043478253</v>
      </c>
      <c r="D232" s="7" t="s">
        <v>4</v>
      </c>
      <c r="E232" s="5">
        <f t="shared" si="11"/>
        <v>0.35933510434782523</v>
      </c>
    </row>
    <row r="233" spans="1:5">
      <c r="A233" s="4">
        <v>35910</v>
      </c>
      <c r="B233" s="7"/>
      <c r="C233" s="3">
        <f t="shared" si="12"/>
        <v>1359.5207956521731</v>
      </c>
      <c r="D233" s="7"/>
      <c r="E233" s="5">
        <f t="shared" si="11"/>
        <v>0.3595207956521731</v>
      </c>
    </row>
    <row r="234" spans="1:5">
      <c r="A234" s="4">
        <v>35911</v>
      </c>
      <c r="B234" s="7"/>
      <c r="C234" s="3">
        <f t="shared" si="12"/>
        <v>1359.7064869565208</v>
      </c>
      <c r="D234" s="7" t="s">
        <v>4</v>
      </c>
      <c r="E234" s="5">
        <f t="shared" si="11"/>
        <v>0.35970648695652074</v>
      </c>
    </row>
    <row r="235" spans="1:5">
      <c r="A235" s="4">
        <v>35912</v>
      </c>
      <c r="B235" s="7"/>
      <c r="C235" s="3">
        <f t="shared" si="12"/>
        <v>1359.8921782608686</v>
      </c>
      <c r="D235" s="7" t="s">
        <v>4</v>
      </c>
      <c r="E235" s="5">
        <f t="shared" si="11"/>
        <v>0.35989217826086861</v>
      </c>
    </row>
    <row r="236" spans="1:5">
      <c r="A236" s="4">
        <v>35913</v>
      </c>
      <c r="B236" s="7"/>
      <c r="C236" s="3">
        <f t="shared" si="12"/>
        <v>1360.0778695652164</v>
      </c>
      <c r="D236" s="7" t="s">
        <v>4</v>
      </c>
      <c r="E236" s="5">
        <f t="shared" si="11"/>
        <v>0.36007786956521626</v>
      </c>
    </row>
    <row r="237" spans="1:5">
      <c r="A237" s="4">
        <v>35914</v>
      </c>
      <c r="B237" s="7"/>
      <c r="C237" s="3">
        <f t="shared" si="12"/>
        <v>1360.2635608695641</v>
      </c>
      <c r="D237" s="7" t="s">
        <v>4</v>
      </c>
      <c r="E237" s="5">
        <f t="shared" si="11"/>
        <v>0.36026356086956413</v>
      </c>
    </row>
    <row r="238" spans="1:5">
      <c r="A238" s="4">
        <v>35915</v>
      </c>
      <c r="B238" s="7"/>
      <c r="C238" s="3">
        <f t="shared" si="12"/>
        <v>1360.4492521739119</v>
      </c>
      <c r="D238" s="7" t="s">
        <v>4</v>
      </c>
      <c r="E238" s="5">
        <f t="shared" si="11"/>
        <v>0.36044925217391177</v>
      </c>
    </row>
    <row r="239" spans="1:5">
      <c r="A239" s="4">
        <v>35916</v>
      </c>
      <c r="B239" s="7"/>
      <c r="C239" s="3">
        <f t="shared" si="12"/>
        <v>1360.6349434782596</v>
      </c>
      <c r="D239" s="7" t="s">
        <v>4</v>
      </c>
      <c r="E239" s="5">
        <f t="shared" si="11"/>
        <v>0.36063494347825964</v>
      </c>
    </row>
    <row r="240" spans="1:5">
      <c r="A240" s="4">
        <v>35917</v>
      </c>
      <c r="B240" s="7"/>
      <c r="C240" s="3">
        <f t="shared" si="12"/>
        <v>1360.8206347826074</v>
      </c>
      <c r="D240" s="7" t="s">
        <v>4</v>
      </c>
      <c r="E240" s="5">
        <f t="shared" si="11"/>
        <v>0.36082063478260729</v>
      </c>
    </row>
    <row r="241" spans="1:6">
      <c r="A241" s="4">
        <v>35918</v>
      </c>
      <c r="B241" s="7"/>
      <c r="C241" s="3">
        <f t="shared" si="12"/>
        <v>1361.0063260869551</v>
      </c>
      <c r="D241" s="7" t="s">
        <v>4</v>
      </c>
      <c r="E241" s="5">
        <f t="shared" si="11"/>
        <v>0.36100632608695515</v>
      </c>
    </row>
    <row r="242" spans="1:6">
      <c r="A242" s="4">
        <v>35919</v>
      </c>
      <c r="B242" s="7"/>
      <c r="C242" s="3">
        <f t="shared" si="12"/>
        <v>1361.1920173913029</v>
      </c>
      <c r="D242" s="7" t="s">
        <v>4</v>
      </c>
      <c r="E242" s="5">
        <f t="shared" si="11"/>
        <v>0.3611920173913028</v>
      </c>
    </row>
    <row r="243" spans="1:6">
      <c r="A243" s="4">
        <v>35920</v>
      </c>
      <c r="B243" s="7"/>
      <c r="C243" s="3">
        <f t="shared" si="12"/>
        <v>1361.3777086956507</v>
      </c>
      <c r="D243" s="7"/>
      <c r="E243" s="5">
        <f t="shared" si="11"/>
        <v>0.36137770869565067</v>
      </c>
    </row>
    <row r="244" spans="1:6">
      <c r="A244" s="4">
        <v>35921</v>
      </c>
      <c r="B244" s="70">
        <v>116147</v>
      </c>
      <c r="C244" s="9">
        <v>1361.5634</v>
      </c>
      <c r="D244" s="7">
        <v>1</v>
      </c>
      <c r="E244" s="5">
        <f t="shared" si="11"/>
        <v>0.36156340000000009</v>
      </c>
      <c r="F244" s="9">
        <f>(C278-C244)/34</f>
        <v>0.71312941176470568</v>
      </c>
    </row>
    <row r="245" spans="1:6">
      <c r="A245" s="4">
        <v>35922</v>
      </c>
      <c r="B245" s="7"/>
      <c r="C245" s="3">
        <f>C244+F$244</f>
        <v>1362.2765294117646</v>
      </c>
      <c r="D245" s="7" t="s">
        <v>4</v>
      </c>
      <c r="E245" s="5">
        <f t="shared" si="11"/>
        <v>0.36227652941176469</v>
      </c>
    </row>
    <row r="246" spans="1:6">
      <c r="A246" s="4">
        <v>35923</v>
      </c>
      <c r="B246" s="7"/>
      <c r="C246" s="3">
        <f t="shared" ref="C246:C277" si="13">C245+F$244</f>
        <v>1362.9896588235292</v>
      </c>
      <c r="D246" s="7" t="s">
        <v>4</v>
      </c>
      <c r="E246" s="5">
        <f t="shared" si="11"/>
        <v>0.36298965882352929</v>
      </c>
    </row>
    <row r="247" spans="1:6">
      <c r="A247" s="4">
        <v>35924</v>
      </c>
      <c r="B247" s="7"/>
      <c r="C247" s="3">
        <f t="shared" si="13"/>
        <v>1363.7027882352938</v>
      </c>
      <c r="D247" s="7" t="s">
        <v>4</v>
      </c>
      <c r="E247" s="5">
        <f t="shared" si="11"/>
        <v>0.36370278823529389</v>
      </c>
    </row>
    <row r="248" spans="1:6">
      <c r="A248" s="4">
        <v>35925</v>
      </c>
      <c r="B248" s="7"/>
      <c r="C248" s="3">
        <f t="shared" si="13"/>
        <v>1364.4159176470584</v>
      </c>
      <c r="D248" s="7" t="s">
        <v>4</v>
      </c>
      <c r="E248" s="5">
        <f t="shared" si="11"/>
        <v>0.3644159176470585</v>
      </c>
    </row>
    <row r="249" spans="1:6">
      <c r="A249" s="4">
        <v>35926</v>
      </c>
      <c r="B249" s="7"/>
      <c r="C249" s="3">
        <f t="shared" si="13"/>
        <v>1365.1290470588231</v>
      </c>
      <c r="D249" s="7" t="s">
        <v>4</v>
      </c>
      <c r="E249" s="5">
        <f t="shared" si="11"/>
        <v>0.3651290470588231</v>
      </c>
    </row>
    <row r="250" spans="1:6">
      <c r="A250" s="4">
        <v>35927</v>
      </c>
      <c r="B250" s="7"/>
      <c r="C250" s="3">
        <f t="shared" si="13"/>
        <v>1365.8421764705877</v>
      </c>
      <c r="D250" s="7"/>
      <c r="E250" s="5">
        <f t="shared" si="11"/>
        <v>0.3658421764705877</v>
      </c>
    </row>
    <row r="251" spans="1:6">
      <c r="A251" s="4">
        <v>35928</v>
      </c>
      <c r="B251" s="7"/>
      <c r="C251" s="3">
        <f t="shared" si="13"/>
        <v>1366.5553058823523</v>
      </c>
      <c r="D251" s="7" t="s">
        <v>4</v>
      </c>
      <c r="E251" s="5">
        <f t="shared" si="11"/>
        <v>0.3665553058823523</v>
      </c>
    </row>
    <row r="252" spans="1:6">
      <c r="A252" s="4">
        <v>35929</v>
      </c>
      <c r="B252" s="7"/>
      <c r="C252" s="3">
        <f t="shared" si="13"/>
        <v>1367.2684352941169</v>
      </c>
      <c r="D252" s="7" t="s">
        <v>4</v>
      </c>
      <c r="E252" s="5">
        <f t="shared" si="11"/>
        <v>0.3672684352941169</v>
      </c>
    </row>
    <row r="253" spans="1:6">
      <c r="A253" s="4">
        <v>35930</v>
      </c>
      <c r="B253" s="70"/>
      <c r="C253" s="3">
        <f t="shared" si="13"/>
        <v>1367.9815647058815</v>
      </c>
      <c r="D253" s="7"/>
      <c r="E253" s="5">
        <f t="shared" si="11"/>
        <v>0.3679815647058815</v>
      </c>
    </row>
    <row r="254" spans="1:6">
      <c r="A254" s="4">
        <v>35931</v>
      </c>
      <c r="B254" s="7"/>
      <c r="C254" s="3">
        <f t="shared" si="13"/>
        <v>1368.6946941176461</v>
      </c>
      <c r="D254" s="7" t="s">
        <v>4</v>
      </c>
      <c r="E254" s="5">
        <f t="shared" si="11"/>
        <v>0.3686946941176461</v>
      </c>
    </row>
    <row r="255" spans="1:6">
      <c r="A255" s="4">
        <v>35932</v>
      </c>
      <c r="B255" s="7"/>
      <c r="C255" s="3">
        <f t="shared" si="13"/>
        <v>1369.4078235294107</v>
      </c>
      <c r="D255" s="7" t="s">
        <v>4</v>
      </c>
      <c r="E255" s="5">
        <f t="shared" si="11"/>
        <v>0.36940782352941071</v>
      </c>
    </row>
    <row r="256" spans="1:6">
      <c r="A256" s="4">
        <v>35933</v>
      </c>
      <c r="B256" s="7"/>
      <c r="C256" s="3">
        <f t="shared" si="13"/>
        <v>1370.1209529411753</v>
      </c>
      <c r="D256" s="7" t="s">
        <v>4</v>
      </c>
      <c r="E256" s="5">
        <f t="shared" si="11"/>
        <v>0.37012095294117531</v>
      </c>
    </row>
    <row r="257" spans="1:5">
      <c r="A257" s="4">
        <v>35934</v>
      </c>
      <c r="B257" s="7"/>
      <c r="C257" s="3">
        <f t="shared" si="13"/>
        <v>1370.83408235294</v>
      </c>
      <c r="D257" s="7" t="s">
        <v>4</v>
      </c>
      <c r="E257" s="5">
        <f t="shared" si="11"/>
        <v>0.37083408235293991</v>
      </c>
    </row>
    <row r="258" spans="1:5">
      <c r="A258" s="4">
        <v>35935</v>
      </c>
      <c r="B258" s="7"/>
      <c r="C258" s="3">
        <f t="shared" si="13"/>
        <v>1371.5472117647046</v>
      </c>
      <c r="D258" s="7" t="s">
        <v>4</v>
      </c>
      <c r="E258" s="5">
        <f t="shared" si="11"/>
        <v>0.37154721176470451</v>
      </c>
    </row>
    <row r="259" spans="1:5">
      <c r="A259" s="4">
        <v>35936</v>
      </c>
      <c r="B259" s="7"/>
      <c r="C259" s="3">
        <f t="shared" si="13"/>
        <v>1372.2603411764692</v>
      </c>
      <c r="D259" s="7" t="s">
        <v>4</v>
      </c>
      <c r="E259" s="5">
        <f t="shared" si="11"/>
        <v>0.37226034117646911</v>
      </c>
    </row>
    <row r="260" spans="1:5">
      <c r="A260" s="4">
        <v>35937</v>
      </c>
      <c r="B260" s="7"/>
      <c r="C260" s="3">
        <f t="shared" si="13"/>
        <v>1372.9734705882338</v>
      </c>
      <c r="D260" s="7" t="s">
        <v>4</v>
      </c>
      <c r="E260" s="5">
        <f t="shared" si="11"/>
        <v>0.37297347058823371</v>
      </c>
    </row>
    <row r="261" spans="1:5">
      <c r="A261" s="4">
        <v>35938</v>
      </c>
      <c r="B261" s="7"/>
      <c r="C261" s="3">
        <f t="shared" si="13"/>
        <v>1373.6865999999984</v>
      </c>
      <c r="D261" s="7" t="s">
        <v>4</v>
      </c>
      <c r="E261" s="5">
        <f t="shared" si="11"/>
        <v>0.37368659999999831</v>
      </c>
    </row>
    <row r="262" spans="1:5">
      <c r="A262" s="4">
        <v>35939</v>
      </c>
      <c r="B262" s="7"/>
      <c r="C262" s="3">
        <f t="shared" si="13"/>
        <v>1374.399729411763</v>
      </c>
      <c r="D262" s="7" t="s">
        <v>4</v>
      </c>
      <c r="E262" s="5">
        <f t="shared" si="11"/>
        <v>0.37439972941176292</v>
      </c>
    </row>
    <row r="263" spans="1:5">
      <c r="A263" s="4">
        <v>35940</v>
      </c>
      <c r="B263" s="7"/>
      <c r="C263" s="3">
        <f t="shared" si="13"/>
        <v>1375.1128588235276</v>
      </c>
      <c r="D263" s="7" t="s">
        <v>4</v>
      </c>
      <c r="E263" s="5">
        <f t="shared" si="11"/>
        <v>0.37511285882352774</v>
      </c>
    </row>
    <row r="264" spans="1:5">
      <c r="A264" s="4">
        <v>35941</v>
      </c>
      <c r="B264" s="7"/>
      <c r="C264" s="3">
        <f t="shared" si="13"/>
        <v>1375.8259882352922</v>
      </c>
      <c r="D264" s="7" t="s">
        <v>4</v>
      </c>
      <c r="E264" s="5">
        <f t="shared" si="11"/>
        <v>0.37582598823529234</v>
      </c>
    </row>
    <row r="265" spans="1:5">
      <c r="A265" s="4">
        <v>35942</v>
      </c>
      <c r="B265" s="7"/>
      <c r="C265" s="3">
        <f t="shared" si="13"/>
        <v>1376.5391176470569</v>
      </c>
      <c r="D265" s="7" t="s">
        <v>4</v>
      </c>
      <c r="E265" s="5">
        <f t="shared" si="11"/>
        <v>0.37653911764705694</v>
      </c>
    </row>
    <row r="266" spans="1:5">
      <c r="A266" s="4">
        <v>35943</v>
      </c>
      <c r="B266" s="7"/>
      <c r="C266" s="3">
        <f t="shared" si="13"/>
        <v>1377.2522470588215</v>
      </c>
      <c r="D266" s="7" t="s">
        <v>4</v>
      </c>
      <c r="E266" s="5">
        <f t="shared" si="11"/>
        <v>0.37725224705882154</v>
      </c>
    </row>
    <row r="267" spans="1:5">
      <c r="A267" s="4">
        <v>35944</v>
      </c>
      <c r="B267" s="7"/>
      <c r="C267" s="3">
        <f t="shared" si="13"/>
        <v>1377.9653764705861</v>
      </c>
      <c r="D267" s="7" t="s">
        <v>4</v>
      </c>
      <c r="E267" s="5">
        <f t="shared" si="11"/>
        <v>0.37796537647058615</v>
      </c>
    </row>
    <row r="268" spans="1:5">
      <c r="A268" s="4">
        <v>35945</v>
      </c>
      <c r="B268" s="7"/>
      <c r="C268" s="3">
        <f t="shared" si="13"/>
        <v>1378.6785058823507</v>
      </c>
      <c r="D268" s="7" t="s">
        <v>4</v>
      </c>
      <c r="E268" s="5">
        <f t="shared" si="11"/>
        <v>0.37867850588235075</v>
      </c>
    </row>
    <row r="269" spans="1:5">
      <c r="A269" s="4">
        <v>35946</v>
      </c>
      <c r="B269" s="7"/>
      <c r="C269" s="3">
        <f t="shared" si="13"/>
        <v>1379.3916352941153</v>
      </c>
      <c r="D269" s="7" t="s">
        <v>4</v>
      </c>
      <c r="E269" s="5">
        <f t="shared" si="11"/>
        <v>0.37939163529411535</v>
      </c>
    </row>
    <row r="270" spans="1:5">
      <c r="A270" s="4">
        <v>35947</v>
      </c>
      <c r="B270" s="7"/>
      <c r="C270" s="3">
        <f t="shared" si="13"/>
        <v>1380.1047647058799</v>
      </c>
      <c r="D270" s="7" t="s">
        <v>4</v>
      </c>
      <c r="E270" s="5">
        <f t="shared" si="11"/>
        <v>0.38010476470587995</v>
      </c>
    </row>
    <row r="271" spans="1:5">
      <c r="A271" s="4">
        <v>35948</v>
      </c>
      <c r="B271" s="7"/>
      <c r="C271" s="3">
        <f t="shared" si="13"/>
        <v>1380.8178941176445</v>
      </c>
      <c r="D271" s="7" t="s">
        <v>4</v>
      </c>
      <c r="E271" s="5">
        <f t="shared" si="11"/>
        <v>0.38081789411764455</v>
      </c>
    </row>
    <row r="272" spans="1:5">
      <c r="A272" s="4">
        <v>35949</v>
      </c>
      <c r="B272" s="7"/>
      <c r="C272" s="3">
        <f t="shared" si="13"/>
        <v>1381.5310235294091</v>
      </c>
      <c r="D272" s="7" t="s">
        <v>4</v>
      </c>
      <c r="E272" s="5">
        <f t="shared" si="11"/>
        <v>0.38153102352940915</v>
      </c>
    </row>
    <row r="273" spans="1:6">
      <c r="A273" s="4">
        <v>35950</v>
      </c>
      <c r="B273" s="7"/>
      <c r="C273" s="3">
        <f t="shared" si="13"/>
        <v>1382.2441529411738</v>
      </c>
      <c r="D273" s="7" t="s">
        <v>4</v>
      </c>
      <c r="E273" s="5">
        <f t="shared" si="11"/>
        <v>0.38224415294117375</v>
      </c>
    </row>
    <row r="274" spans="1:6">
      <c r="A274" s="4">
        <v>35951</v>
      </c>
      <c r="B274" s="7"/>
      <c r="C274" s="3">
        <f t="shared" si="13"/>
        <v>1382.9572823529384</v>
      </c>
      <c r="D274" s="7" t="s">
        <v>4</v>
      </c>
      <c r="E274" s="5">
        <f t="shared" si="11"/>
        <v>0.38295728235293836</v>
      </c>
    </row>
    <row r="275" spans="1:6">
      <c r="A275" s="4">
        <v>35952</v>
      </c>
      <c r="B275" s="7"/>
      <c r="C275" s="3">
        <f t="shared" si="13"/>
        <v>1383.670411764703</v>
      </c>
      <c r="D275" s="7" t="s">
        <v>4</v>
      </c>
      <c r="E275" s="5">
        <f t="shared" si="11"/>
        <v>0.38367041176470296</v>
      </c>
    </row>
    <row r="276" spans="1:6">
      <c r="A276" s="4">
        <v>35953</v>
      </c>
      <c r="B276" s="7"/>
      <c r="C276" s="3">
        <f t="shared" si="13"/>
        <v>1384.3835411764676</v>
      </c>
      <c r="D276" s="7" t="s">
        <v>4</v>
      </c>
      <c r="E276" s="5">
        <f t="shared" si="11"/>
        <v>0.38438354117646756</v>
      </c>
    </row>
    <row r="277" spans="1:6">
      <c r="A277" s="4">
        <v>35954</v>
      </c>
      <c r="B277" s="7"/>
      <c r="C277" s="3">
        <f t="shared" si="13"/>
        <v>1385.0966705882322</v>
      </c>
      <c r="D277" s="7" t="s">
        <v>4</v>
      </c>
      <c r="E277" s="5">
        <f t="shared" si="11"/>
        <v>0.38509667058823216</v>
      </c>
    </row>
    <row r="278" spans="1:6">
      <c r="A278" s="4">
        <v>35955</v>
      </c>
      <c r="B278" s="70">
        <v>113171</v>
      </c>
      <c r="C278" s="9">
        <v>1385.8098</v>
      </c>
      <c r="D278" s="7">
        <v>1</v>
      </c>
      <c r="E278" s="5">
        <f t="shared" si="11"/>
        <v>0.38580980000000009</v>
      </c>
      <c r="F278" s="9">
        <f>(C283-C278)/5</f>
        <v>-2.2647199999999885</v>
      </c>
    </row>
    <row r="279" spans="1:6">
      <c r="A279" s="4">
        <v>35956</v>
      </c>
      <c r="B279" s="7"/>
      <c r="C279" s="3">
        <f>C278+F$278</f>
        <v>1383.5450800000001</v>
      </c>
      <c r="D279" s="7" t="s">
        <v>4</v>
      </c>
      <c r="E279" s="5">
        <f t="shared" si="11"/>
        <v>0.3835450800000002</v>
      </c>
    </row>
    <row r="280" spans="1:6">
      <c r="A280" s="4">
        <v>35957</v>
      </c>
      <c r="B280" s="7"/>
      <c r="C280" s="3">
        <f>C279+F$278</f>
        <v>1381.2803600000002</v>
      </c>
      <c r="D280" s="7" t="s">
        <v>4</v>
      </c>
      <c r="E280" s="5">
        <f t="shared" si="11"/>
        <v>0.3812803600000001</v>
      </c>
    </row>
    <row r="281" spans="1:6">
      <c r="A281" s="4">
        <v>35958</v>
      </c>
      <c r="B281" s="7"/>
      <c r="C281" s="3">
        <f>C280+F$278</f>
        <v>1379.0156400000003</v>
      </c>
      <c r="D281" s="7" t="s">
        <v>4</v>
      </c>
      <c r="E281" s="5">
        <f t="shared" si="11"/>
        <v>0.37901564000000021</v>
      </c>
    </row>
    <row r="282" spans="1:6">
      <c r="A282" s="4">
        <v>35959</v>
      </c>
      <c r="B282" s="7"/>
      <c r="C282" s="3">
        <f>C281+F$278</f>
        <v>1376.7509200000004</v>
      </c>
      <c r="D282" s="7" t="s">
        <v>4</v>
      </c>
      <c r="E282" s="5">
        <f t="shared" si="11"/>
        <v>0.37675092000000032</v>
      </c>
    </row>
    <row r="283" spans="1:6">
      <c r="A283" s="4">
        <v>35960</v>
      </c>
      <c r="B283" s="70">
        <v>116147</v>
      </c>
      <c r="C283" s="9">
        <v>1374.4862000000001</v>
      </c>
      <c r="D283" s="7">
        <v>1</v>
      </c>
      <c r="E283" s="5">
        <f t="shared" si="11"/>
        <v>0.37448619999999999</v>
      </c>
      <c r="F283" s="9">
        <f>(C302-C283)/19</f>
        <v>-3.7011263157894758</v>
      </c>
    </row>
    <row r="284" spans="1:6">
      <c r="A284" s="4">
        <v>35961</v>
      </c>
      <c r="B284" s="70"/>
      <c r="C284" s="3">
        <f>C283+F$283</f>
        <v>1370.7850736842106</v>
      </c>
      <c r="D284" s="7"/>
      <c r="E284" s="5">
        <f t="shared" ref="E284:E347" si="14">(C284/1000)-1</f>
        <v>0.37078507368421065</v>
      </c>
    </row>
    <row r="285" spans="1:6">
      <c r="A285" s="4">
        <v>35962</v>
      </c>
      <c r="B285" s="7"/>
      <c r="C285" s="3">
        <f t="shared" ref="C285:C301" si="15">C284+F$283</f>
        <v>1367.0839473684211</v>
      </c>
      <c r="D285" s="7" t="s">
        <v>4</v>
      </c>
      <c r="E285" s="5">
        <f t="shared" si="14"/>
        <v>0.36708394736842109</v>
      </c>
    </row>
    <row r="286" spans="1:6">
      <c r="A286" s="4">
        <v>35963</v>
      </c>
      <c r="B286" s="7"/>
      <c r="C286" s="3">
        <f t="shared" si="15"/>
        <v>1363.3828210526317</v>
      </c>
      <c r="D286" s="7" t="s">
        <v>4</v>
      </c>
      <c r="E286" s="5">
        <f t="shared" si="14"/>
        <v>0.36338282105263175</v>
      </c>
    </row>
    <row r="287" spans="1:6">
      <c r="A287" s="4">
        <v>35964</v>
      </c>
      <c r="B287" s="7"/>
      <c r="C287" s="3">
        <f t="shared" si="15"/>
        <v>1359.6816947368422</v>
      </c>
      <c r="D287" s="7" t="s">
        <v>4</v>
      </c>
      <c r="E287" s="5">
        <f t="shared" si="14"/>
        <v>0.35968169473684219</v>
      </c>
    </row>
    <row r="288" spans="1:6">
      <c r="A288" s="4">
        <v>35965</v>
      </c>
      <c r="B288" s="7"/>
      <c r="C288" s="3">
        <f t="shared" si="15"/>
        <v>1355.9805684210528</v>
      </c>
      <c r="D288" s="7" t="s">
        <v>4</v>
      </c>
      <c r="E288" s="5">
        <f t="shared" si="14"/>
        <v>0.35598056842105286</v>
      </c>
    </row>
    <row r="289" spans="1:6">
      <c r="A289" s="4">
        <v>35966</v>
      </c>
      <c r="B289" s="7"/>
      <c r="C289" s="3">
        <f t="shared" si="15"/>
        <v>1352.2794421052633</v>
      </c>
      <c r="D289" s="7" t="s">
        <v>4</v>
      </c>
      <c r="E289" s="5">
        <f t="shared" si="14"/>
        <v>0.3522794421052633</v>
      </c>
    </row>
    <row r="290" spans="1:6">
      <c r="A290" s="4">
        <v>35967</v>
      </c>
      <c r="B290" s="7"/>
      <c r="C290" s="3">
        <f t="shared" si="15"/>
        <v>1348.5783157894739</v>
      </c>
      <c r="D290" s="7" t="s">
        <v>4</v>
      </c>
      <c r="E290" s="5">
        <f t="shared" si="14"/>
        <v>0.34857831578947396</v>
      </c>
    </row>
    <row r="291" spans="1:6">
      <c r="A291" s="4">
        <v>35968</v>
      </c>
      <c r="B291" s="7"/>
      <c r="C291" s="3">
        <f t="shared" si="15"/>
        <v>1344.8771894736844</v>
      </c>
      <c r="D291" s="7" t="s">
        <v>4</v>
      </c>
      <c r="E291" s="5">
        <f t="shared" si="14"/>
        <v>0.3448771894736844</v>
      </c>
    </row>
    <row r="292" spans="1:6">
      <c r="A292" s="4">
        <v>35969</v>
      </c>
      <c r="B292" s="7"/>
      <c r="C292" s="3">
        <f t="shared" si="15"/>
        <v>1341.176063157895</v>
      </c>
      <c r="D292" s="7" t="s">
        <v>4</v>
      </c>
      <c r="E292" s="5">
        <f t="shared" si="14"/>
        <v>0.34117606315789506</v>
      </c>
    </row>
    <row r="293" spans="1:6">
      <c r="A293" s="4">
        <v>35970</v>
      </c>
      <c r="B293" s="7"/>
      <c r="C293" s="3">
        <f t="shared" si="15"/>
        <v>1337.4749368421055</v>
      </c>
      <c r="D293" s="7" t="s">
        <v>4</v>
      </c>
      <c r="E293" s="5">
        <f t="shared" si="14"/>
        <v>0.3374749368421055</v>
      </c>
    </row>
    <row r="294" spans="1:6">
      <c r="A294" s="4">
        <v>35971</v>
      </c>
      <c r="B294" s="7"/>
      <c r="C294" s="3">
        <f t="shared" si="15"/>
        <v>1333.7738105263161</v>
      </c>
      <c r="D294" s="7"/>
      <c r="E294" s="5">
        <f t="shared" si="14"/>
        <v>0.33377381052631616</v>
      </c>
    </row>
    <row r="295" spans="1:6">
      <c r="A295" s="4">
        <v>35972</v>
      </c>
      <c r="B295" s="7"/>
      <c r="C295" s="3">
        <f t="shared" si="15"/>
        <v>1330.0726842105266</v>
      </c>
      <c r="D295" s="7" t="s">
        <v>4</v>
      </c>
      <c r="E295" s="5">
        <f t="shared" si="14"/>
        <v>0.3300726842105266</v>
      </c>
    </row>
    <row r="296" spans="1:6">
      <c r="A296" s="4">
        <v>35973</v>
      </c>
      <c r="B296" s="7"/>
      <c r="C296" s="3">
        <f t="shared" si="15"/>
        <v>1326.3715578947372</v>
      </c>
      <c r="D296" s="7" t="s">
        <v>4</v>
      </c>
      <c r="E296" s="5">
        <f t="shared" si="14"/>
        <v>0.32637155789473726</v>
      </c>
    </row>
    <row r="297" spans="1:6">
      <c r="A297" s="4">
        <v>35974</v>
      </c>
      <c r="B297" s="7"/>
      <c r="C297" s="3">
        <f t="shared" si="15"/>
        <v>1322.6704315789477</v>
      </c>
      <c r="D297" s="7" t="s">
        <v>4</v>
      </c>
      <c r="E297" s="5">
        <f t="shared" si="14"/>
        <v>0.3226704315789477</v>
      </c>
    </row>
    <row r="298" spans="1:6">
      <c r="A298" s="4">
        <v>35975</v>
      </c>
      <c r="B298" s="7"/>
      <c r="C298" s="3">
        <f t="shared" si="15"/>
        <v>1318.9693052631583</v>
      </c>
      <c r="D298" s="7" t="s">
        <v>4</v>
      </c>
      <c r="E298" s="5">
        <f t="shared" si="14"/>
        <v>0.31896930526315836</v>
      </c>
    </row>
    <row r="299" spans="1:6">
      <c r="A299" s="4">
        <v>35976</v>
      </c>
      <c r="B299" s="7"/>
      <c r="C299" s="3">
        <f t="shared" si="15"/>
        <v>1315.2681789473688</v>
      </c>
      <c r="D299" s="7" t="s">
        <v>4</v>
      </c>
      <c r="E299" s="5">
        <f t="shared" si="14"/>
        <v>0.3152681789473688</v>
      </c>
    </row>
    <row r="300" spans="1:6">
      <c r="A300" s="4">
        <v>35977</v>
      </c>
      <c r="B300" s="7"/>
      <c r="C300" s="3">
        <f t="shared" si="15"/>
        <v>1311.5670526315794</v>
      </c>
      <c r="D300" s="7" t="s">
        <v>4</v>
      </c>
      <c r="E300" s="5">
        <f t="shared" si="14"/>
        <v>0.31156705263157947</v>
      </c>
    </row>
    <row r="301" spans="1:6">
      <c r="A301" s="4">
        <v>35978</v>
      </c>
      <c r="B301" s="7"/>
      <c r="C301" s="3">
        <f t="shared" si="15"/>
        <v>1307.8659263157899</v>
      </c>
      <c r="D301" s="7" t="s">
        <v>4</v>
      </c>
      <c r="E301" s="5">
        <f t="shared" si="14"/>
        <v>0.30786592631578991</v>
      </c>
    </row>
    <row r="302" spans="1:6">
      <c r="A302" s="4">
        <v>35979</v>
      </c>
      <c r="B302" s="70">
        <v>116147</v>
      </c>
      <c r="C302" s="9">
        <v>1304.1648</v>
      </c>
      <c r="D302" s="7">
        <v>1</v>
      </c>
      <c r="E302" s="5">
        <f t="shared" si="14"/>
        <v>0.30416480000000012</v>
      </c>
      <c r="F302" s="9">
        <f>(C312-C302)/10</f>
        <v>-5.4948900000000096</v>
      </c>
    </row>
    <row r="303" spans="1:6">
      <c r="A303" s="4">
        <v>35980</v>
      </c>
      <c r="B303" s="7"/>
      <c r="C303" s="3">
        <f>C302+F$302</f>
        <v>1298.6699100000001</v>
      </c>
      <c r="D303" s="7" t="s">
        <v>4</v>
      </c>
      <c r="E303" s="5">
        <f t="shared" si="14"/>
        <v>0.29866991000000009</v>
      </c>
    </row>
    <row r="304" spans="1:6">
      <c r="A304" s="4">
        <v>35981</v>
      </c>
      <c r="B304" s="7"/>
      <c r="C304" s="3">
        <f t="shared" ref="C304:C311" si="16">C303+F$302</f>
        <v>1293.1750200000001</v>
      </c>
      <c r="D304" s="7"/>
      <c r="E304" s="5">
        <f t="shared" si="14"/>
        <v>0.29317502000000006</v>
      </c>
    </row>
    <row r="305" spans="1:6">
      <c r="A305" s="4">
        <v>35982</v>
      </c>
      <c r="B305" s="7"/>
      <c r="C305" s="3">
        <f t="shared" si="16"/>
        <v>1287.6801300000002</v>
      </c>
      <c r="D305" s="7" t="s">
        <v>4</v>
      </c>
      <c r="E305" s="5">
        <f t="shared" si="14"/>
        <v>0.28768013000000026</v>
      </c>
    </row>
    <row r="306" spans="1:6">
      <c r="A306" s="4">
        <v>35983</v>
      </c>
      <c r="B306" s="7"/>
      <c r="C306" s="3">
        <f t="shared" si="16"/>
        <v>1282.1852400000002</v>
      </c>
      <c r="D306" s="7" t="s">
        <v>4</v>
      </c>
      <c r="E306" s="5">
        <f t="shared" si="14"/>
        <v>0.28218524000000023</v>
      </c>
    </row>
    <row r="307" spans="1:6">
      <c r="A307" s="4">
        <v>35984</v>
      </c>
      <c r="B307" s="7"/>
      <c r="C307" s="3">
        <f t="shared" si="16"/>
        <v>1276.6903500000003</v>
      </c>
      <c r="D307" s="7" t="s">
        <v>4</v>
      </c>
      <c r="E307" s="5">
        <f t="shared" si="14"/>
        <v>0.27669035000000042</v>
      </c>
    </row>
    <row r="308" spans="1:6">
      <c r="A308" s="4">
        <v>35985</v>
      </c>
      <c r="B308" s="7"/>
      <c r="C308" s="3">
        <f t="shared" si="16"/>
        <v>1271.1954600000004</v>
      </c>
      <c r="D308" s="7" t="s">
        <v>4</v>
      </c>
      <c r="E308" s="5">
        <f t="shared" si="14"/>
        <v>0.27119546000000039</v>
      </c>
    </row>
    <row r="309" spans="1:6">
      <c r="A309" s="4">
        <v>35986</v>
      </c>
      <c r="B309" s="7"/>
      <c r="C309" s="3">
        <f t="shared" si="16"/>
        <v>1265.7005700000004</v>
      </c>
      <c r="D309" s="7" t="s">
        <v>4</v>
      </c>
      <c r="E309" s="5">
        <f t="shared" si="14"/>
        <v>0.26570057000000036</v>
      </c>
    </row>
    <row r="310" spans="1:6">
      <c r="A310" s="4">
        <v>35987</v>
      </c>
      <c r="B310" s="7"/>
      <c r="C310" s="3">
        <f t="shared" si="16"/>
        <v>1260.2056800000005</v>
      </c>
      <c r="D310" s="7" t="s">
        <v>4</v>
      </c>
      <c r="E310" s="5">
        <f t="shared" si="14"/>
        <v>0.26020568000000055</v>
      </c>
    </row>
    <row r="311" spans="1:6">
      <c r="A311" s="4">
        <v>35988</v>
      </c>
      <c r="B311" s="7"/>
      <c r="C311" s="3">
        <f t="shared" si="16"/>
        <v>1254.7107900000005</v>
      </c>
      <c r="D311" s="7" t="s">
        <v>4</v>
      </c>
      <c r="E311" s="5">
        <f t="shared" si="14"/>
        <v>0.25471079000000052</v>
      </c>
    </row>
    <row r="312" spans="1:6">
      <c r="A312" s="4">
        <v>35989</v>
      </c>
      <c r="B312" s="70">
        <v>116147</v>
      </c>
      <c r="C312" s="9">
        <v>1249.2158999999999</v>
      </c>
      <c r="D312" s="7">
        <v>1</v>
      </c>
      <c r="E312" s="5">
        <f t="shared" si="14"/>
        <v>0.24921589999999982</v>
      </c>
      <c r="F312" s="9">
        <f>(C350-C312)/38</f>
        <v>-1.0456315789473665</v>
      </c>
    </row>
    <row r="313" spans="1:6">
      <c r="A313" s="4">
        <v>35990</v>
      </c>
      <c r="B313" s="7"/>
      <c r="C313" s="3">
        <f>C312+F$312</f>
        <v>1248.1702684210525</v>
      </c>
      <c r="D313" s="7" t="s">
        <v>4</v>
      </c>
      <c r="E313" s="5">
        <f t="shared" si="14"/>
        <v>0.2481702684210525</v>
      </c>
    </row>
    <row r="314" spans="1:6">
      <c r="A314" s="4">
        <v>35991</v>
      </c>
      <c r="B314" s="70"/>
      <c r="C314" s="3">
        <f t="shared" ref="C314:C349" si="17">C313+F$312</f>
        <v>1247.124636842105</v>
      </c>
      <c r="D314" s="7"/>
      <c r="E314" s="5">
        <f t="shared" si="14"/>
        <v>0.24712463684210495</v>
      </c>
    </row>
    <row r="315" spans="1:6">
      <c r="A315" s="4">
        <v>35992</v>
      </c>
      <c r="B315" s="7"/>
      <c r="C315" s="3">
        <f t="shared" si="17"/>
        <v>1246.0790052631576</v>
      </c>
      <c r="D315" s="7" t="s">
        <v>4</v>
      </c>
      <c r="E315" s="5">
        <f t="shared" si="14"/>
        <v>0.24607900526315762</v>
      </c>
    </row>
    <row r="316" spans="1:6">
      <c r="A316" s="4">
        <v>35993</v>
      </c>
      <c r="B316" s="7"/>
      <c r="C316" s="3">
        <f t="shared" si="17"/>
        <v>1245.0333736842101</v>
      </c>
      <c r="D316" s="7" t="s">
        <v>4</v>
      </c>
      <c r="E316" s="5">
        <f t="shared" si="14"/>
        <v>0.24503337368421008</v>
      </c>
    </row>
    <row r="317" spans="1:6">
      <c r="A317" s="4">
        <v>35994</v>
      </c>
      <c r="B317" s="7"/>
      <c r="C317" s="3">
        <f t="shared" si="17"/>
        <v>1243.9877421052627</v>
      </c>
      <c r="D317" s="7" t="s">
        <v>4</v>
      </c>
      <c r="E317" s="5">
        <f t="shared" si="14"/>
        <v>0.24398774210526275</v>
      </c>
    </row>
    <row r="318" spans="1:6">
      <c r="A318" s="4">
        <v>35995</v>
      </c>
      <c r="B318" s="7"/>
      <c r="C318" s="3">
        <f t="shared" si="17"/>
        <v>1242.9421105263152</v>
      </c>
      <c r="D318" s="7" t="s">
        <v>4</v>
      </c>
      <c r="E318" s="5">
        <f t="shared" si="14"/>
        <v>0.2429421105263152</v>
      </c>
    </row>
    <row r="319" spans="1:6">
      <c r="A319" s="4">
        <v>35996</v>
      </c>
      <c r="B319" s="7"/>
      <c r="C319" s="3">
        <f t="shared" si="17"/>
        <v>1241.8964789473678</v>
      </c>
      <c r="D319" s="7" t="s">
        <v>4</v>
      </c>
      <c r="E319" s="5">
        <f t="shared" si="14"/>
        <v>0.24189647894736788</v>
      </c>
    </row>
    <row r="320" spans="1:6">
      <c r="A320" s="4">
        <v>35997</v>
      </c>
      <c r="B320" s="7"/>
      <c r="C320" s="3">
        <f t="shared" si="17"/>
        <v>1240.8508473684203</v>
      </c>
      <c r="D320" s="7" t="s">
        <v>4</v>
      </c>
      <c r="E320" s="5">
        <f t="shared" si="14"/>
        <v>0.24085084736842033</v>
      </c>
    </row>
    <row r="321" spans="1:5">
      <c r="A321" s="4">
        <v>35998</v>
      </c>
      <c r="B321" s="7"/>
      <c r="C321" s="3">
        <f t="shared" si="17"/>
        <v>1239.8052157894729</v>
      </c>
      <c r="D321" s="7" t="s">
        <v>4</v>
      </c>
      <c r="E321" s="5">
        <f t="shared" si="14"/>
        <v>0.23980521578947278</v>
      </c>
    </row>
    <row r="322" spans="1:5">
      <c r="A322" s="4">
        <v>35999</v>
      </c>
      <c r="B322" s="7"/>
      <c r="C322" s="3">
        <f t="shared" si="17"/>
        <v>1238.7595842105254</v>
      </c>
      <c r="D322" s="7" t="s">
        <v>4</v>
      </c>
      <c r="E322" s="5">
        <f t="shared" si="14"/>
        <v>0.23875958421052546</v>
      </c>
    </row>
    <row r="323" spans="1:5">
      <c r="A323" s="4">
        <v>36000</v>
      </c>
      <c r="B323" s="7"/>
      <c r="C323" s="3">
        <f t="shared" si="17"/>
        <v>1237.713952631578</v>
      </c>
      <c r="D323" s="7" t="s">
        <v>4</v>
      </c>
      <c r="E323" s="5">
        <f t="shared" si="14"/>
        <v>0.23771395263157791</v>
      </c>
    </row>
    <row r="324" spans="1:5">
      <c r="A324" s="4">
        <v>36001</v>
      </c>
      <c r="B324" s="7"/>
      <c r="C324" s="3">
        <f t="shared" si="17"/>
        <v>1236.6683210526305</v>
      </c>
      <c r="D324" s="7"/>
      <c r="E324" s="5">
        <f t="shared" si="14"/>
        <v>0.23666832105263058</v>
      </c>
    </row>
    <row r="325" spans="1:5">
      <c r="A325" s="4">
        <v>36002</v>
      </c>
      <c r="B325" s="7"/>
      <c r="C325" s="3">
        <f t="shared" si="17"/>
        <v>1235.6226894736831</v>
      </c>
      <c r="D325" s="7" t="s">
        <v>4</v>
      </c>
      <c r="E325" s="5">
        <f t="shared" si="14"/>
        <v>0.23562268947368303</v>
      </c>
    </row>
    <row r="326" spans="1:5">
      <c r="A326" s="4">
        <v>36003</v>
      </c>
      <c r="B326" s="7"/>
      <c r="C326" s="3">
        <f t="shared" si="17"/>
        <v>1234.5770578947356</v>
      </c>
      <c r="D326" s="7" t="s">
        <v>4</v>
      </c>
      <c r="E326" s="5">
        <f t="shared" si="14"/>
        <v>0.23457705789473571</v>
      </c>
    </row>
    <row r="327" spans="1:5">
      <c r="A327" s="4">
        <v>36004</v>
      </c>
      <c r="B327" s="7"/>
      <c r="C327" s="3">
        <f t="shared" si="17"/>
        <v>1233.5314263157882</v>
      </c>
      <c r="D327" s="7" t="s">
        <v>4</v>
      </c>
      <c r="E327" s="5">
        <f t="shared" si="14"/>
        <v>0.23353142631578816</v>
      </c>
    </row>
    <row r="328" spans="1:5">
      <c r="A328" s="4">
        <v>36005</v>
      </c>
      <c r="B328" s="7"/>
      <c r="C328" s="3">
        <f t="shared" si="17"/>
        <v>1232.4857947368407</v>
      </c>
      <c r="D328" s="7" t="s">
        <v>4</v>
      </c>
      <c r="E328" s="5">
        <f t="shared" si="14"/>
        <v>0.23248579473684061</v>
      </c>
    </row>
    <row r="329" spans="1:5">
      <c r="A329" s="4">
        <v>36006</v>
      </c>
      <c r="B329" s="7"/>
      <c r="C329" s="3">
        <f t="shared" si="17"/>
        <v>1231.4401631578933</v>
      </c>
      <c r="D329" s="7" t="s">
        <v>4</v>
      </c>
      <c r="E329" s="5">
        <f t="shared" si="14"/>
        <v>0.23144016315789329</v>
      </c>
    </row>
    <row r="330" spans="1:5">
      <c r="A330" s="4">
        <v>36007</v>
      </c>
      <c r="B330" s="7"/>
      <c r="C330" s="3">
        <f t="shared" si="17"/>
        <v>1230.3945315789458</v>
      </c>
      <c r="D330" s="7" t="s">
        <v>4</v>
      </c>
      <c r="E330" s="5">
        <f t="shared" si="14"/>
        <v>0.23039453157894574</v>
      </c>
    </row>
    <row r="331" spans="1:5">
      <c r="A331" s="4">
        <v>36008</v>
      </c>
      <c r="B331" s="7"/>
      <c r="C331" s="3">
        <f t="shared" si="17"/>
        <v>1229.3488999999984</v>
      </c>
      <c r="D331" s="7" t="s">
        <v>4</v>
      </c>
      <c r="E331" s="5">
        <f t="shared" si="14"/>
        <v>0.22934889999999841</v>
      </c>
    </row>
    <row r="332" spans="1:5">
      <c r="A332" s="4">
        <v>36009</v>
      </c>
      <c r="B332" s="7"/>
      <c r="C332" s="3">
        <f t="shared" si="17"/>
        <v>1228.3032684210509</v>
      </c>
      <c r="D332" s="7" t="s">
        <v>4</v>
      </c>
      <c r="E332" s="5">
        <f t="shared" si="14"/>
        <v>0.22830326842105086</v>
      </c>
    </row>
    <row r="333" spans="1:5">
      <c r="A333" s="4">
        <v>36010</v>
      </c>
      <c r="B333" s="7"/>
      <c r="C333" s="3">
        <f t="shared" si="17"/>
        <v>1227.2576368421035</v>
      </c>
      <c r="D333" s="7" t="s">
        <v>4</v>
      </c>
      <c r="E333" s="5">
        <f t="shared" si="14"/>
        <v>0.22725763684210354</v>
      </c>
    </row>
    <row r="334" spans="1:5">
      <c r="A334" s="4">
        <v>36011</v>
      </c>
      <c r="B334" s="7"/>
      <c r="C334" s="3">
        <f t="shared" si="17"/>
        <v>1226.212005263156</v>
      </c>
      <c r="D334" s="7" t="s">
        <v>4</v>
      </c>
      <c r="E334" s="5">
        <f t="shared" si="14"/>
        <v>0.22621200526315599</v>
      </c>
    </row>
    <row r="335" spans="1:5">
      <c r="A335" s="4">
        <v>36012</v>
      </c>
      <c r="B335" s="7"/>
      <c r="C335" s="3">
        <f t="shared" si="17"/>
        <v>1225.1663736842086</v>
      </c>
      <c r="D335" s="7"/>
      <c r="E335" s="5">
        <f t="shared" si="14"/>
        <v>0.22516637368420866</v>
      </c>
    </row>
    <row r="336" spans="1:5">
      <c r="A336" s="4">
        <v>36013</v>
      </c>
      <c r="B336" s="7"/>
      <c r="C336" s="3">
        <f t="shared" si="17"/>
        <v>1224.1207421052611</v>
      </c>
      <c r="D336" s="7" t="s">
        <v>4</v>
      </c>
      <c r="E336" s="5">
        <f t="shared" si="14"/>
        <v>0.22412074210526112</v>
      </c>
    </row>
    <row r="337" spans="1:6">
      <c r="A337" s="4">
        <v>36014</v>
      </c>
      <c r="B337" s="7"/>
      <c r="C337" s="3">
        <f t="shared" si="17"/>
        <v>1223.0751105263137</v>
      </c>
      <c r="D337" s="7" t="s">
        <v>4</v>
      </c>
      <c r="E337" s="5">
        <f t="shared" si="14"/>
        <v>0.22307511052631357</v>
      </c>
    </row>
    <row r="338" spans="1:6">
      <c r="A338" s="4">
        <v>36015</v>
      </c>
      <c r="B338" s="7"/>
      <c r="C338" s="3">
        <f t="shared" si="17"/>
        <v>1222.0294789473662</v>
      </c>
      <c r="D338" s="7" t="s">
        <v>4</v>
      </c>
      <c r="E338" s="5">
        <f t="shared" si="14"/>
        <v>0.22202947894736624</v>
      </c>
    </row>
    <row r="339" spans="1:6">
      <c r="A339" s="4">
        <v>36016</v>
      </c>
      <c r="B339" s="7"/>
      <c r="C339" s="3">
        <f t="shared" si="17"/>
        <v>1220.9838473684188</v>
      </c>
      <c r="D339" s="7" t="s">
        <v>4</v>
      </c>
      <c r="E339" s="5">
        <f t="shared" si="14"/>
        <v>0.2209838473684187</v>
      </c>
    </row>
    <row r="340" spans="1:6">
      <c r="A340" s="4">
        <v>36017</v>
      </c>
      <c r="B340" s="7"/>
      <c r="C340" s="3">
        <f t="shared" si="17"/>
        <v>1219.9382157894713</v>
      </c>
      <c r="D340" s="7" t="s">
        <v>4</v>
      </c>
      <c r="E340" s="5">
        <f t="shared" si="14"/>
        <v>0.21993821578947137</v>
      </c>
    </row>
    <row r="341" spans="1:6">
      <c r="A341" s="4">
        <v>36018</v>
      </c>
      <c r="B341" s="7"/>
      <c r="C341" s="3">
        <f t="shared" si="17"/>
        <v>1218.8925842105239</v>
      </c>
      <c r="D341" s="7" t="s">
        <v>4</v>
      </c>
      <c r="E341" s="5">
        <f t="shared" si="14"/>
        <v>0.21889258421052382</v>
      </c>
    </row>
    <row r="342" spans="1:6">
      <c r="A342" s="4">
        <v>36019</v>
      </c>
      <c r="B342" s="7"/>
      <c r="C342" s="3">
        <f t="shared" si="17"/>
        <v>1217.8469526315764</v>
      </c>
      <c r="D342" s="7" t="s">
        <v>4</v>
      </c>
      <c r="E342" s="5">
        <f t="shared" si="14"/>
        <v>0.2178469526315765</v>
      </c>
    </row>
    <row r="343" spans="1:6">
      <c r="A343" s="4">
        <v>36020</v>
      </c>
      <c r="B343" s="7"/>
      <c r="C343" s="3">
        <f t="shared" si="17"/>
        <v>1216.801321052629</v>
      </c>
      <c r="D343" s="7" t="s">
        <v>4</v>
      </c>
      <c r="E343" s="5">
        <f t="shared" si="14"/>
        <v>0.21680132105262895</v>
      </c>
    </row>
    <row r="344" spans="1:6">
      <c r="A344" s="4">
        <v>36021</v>
      </c>
      <c r="B344" s="7"/>
      <c r="C344" s="3">
        <f t="shared" si="17"/>
        <v>1215.7556894736815</v>
      </c>
      <c r="D344" s="7" t="s">
        <v>4</v>
      </c>
      <c r="E344" s="5">
        <f t="shared" si="14"/>
        <v>0.21575568947368162</v>
      </c>
    </row>
    <row r="345" spans="1:6">
      <c r="A345" s="4">
        <v>36022</v>
      </c>
      <c r="B345" s="70"/>
      <c r="C345" s="3">
        <f t="shared" si="17"/>
        <v>1214.7100578947341</v>
      </c>
      <c r="D345" s="7"/>
      <c r="E345" s="5">
        <f t="shared" si="14"/>
        <v>0.21471005789473407</v>
      </c>
    </row>
    <row r="346" spans="1:6">
      <c r="A346" s="4">
        <v>36023</v>
      </c>
      <c r="B346" s="7"/>
      <c r="C346" s="3">
        <f t="shared" si="17"/>
        <v>1213.6644263157866</v>
      </c>
      <c r="D346" s="7" t="s">
        <v>4</v>
      </c>
      <c r="E346" s="5">
        <f t="shared" si="14"/>
        <v>0.21366442631578653</v>
      </c>
    </row>
    <row r="347" spans="1:6">
      <c r="A347" s="4">
        <v>36024</v>
      </c>
      <c r="B347" s="7"/>
      <c r="C347" s="3">
        <f t="shared" si="17"/>
        <v>1212.6187947368392</v>
      </c>
      <c r="D347" s="7" t="s">
        <v>4</v>
      </c>
      <c r="E347" s="5">
        <f t="shared" si="14"/>
        <v>0.2126187947368392</v>
      </c>
    </row>
    <row r="348" spans="1:6">
      <c r="A348" s="4">
        <v>36025</v>
      </c>
      <c r="B348" s="7"/>
      <c r="C348" s="3">
        <f t="shared" si="17"/>
        <v>1211.5731631578917</v>
      </c>
      <c r="D348" s="7" t="s">
        <v>4</v>
      </c>
      <c r="E348" s="5">
        <f t="shared" ref="E348:E411" si="18">(C348/1000)-1</f>
        <v>0.21157316315789165</v>
      </c>
    </row>
    <row r="349" spans="1:6">
      <c r="A349" s="4">
        <v>36026</v>
      </c>
      <c r="B349" s="7"/>
      <c r="C349" s="3">
        <f t="shared" si="17"/>
        <v>1210.5275315789443</v>
      </c>
      <c r="D349" s="7" t="s">
        <v>4</v>
      </c>
      <c r="E349" s="5">
        <f t="shared" si="18"/>
        <v>0.21052753157894433</v>
      </c>
    </row>
    <row r="350" spans="1:6">
      <c r="A350" s="4">
        <v>36027</v>
      </c>
      <c r="B350" s="70">
        <v>116147</v>
      </c>
      <c r="C350" s="9">
        <v>1209.4819</v>
      </c>
      <c r="D350" s="7">
        <v>1</v>
      </c>
      <c r="E350" s="5">
        <f t="shared" si="18"/>
        <v>0.20948189999999989</v>
      </c>
      <c r="F350" s="9">
        <f>(C374-C350)/24</f>
        <v>-0.41072500000000406</v>
      </c>
    </row>
    <row r="351" spans="1:6">
      <c r="A351" s="4">
        <v>36028</v>
      </c>
      <c r="B351" s="7"/>
      <c r="C351" s="3">
        <f>C350+F$350</f>
        <v>1209.071175</v>
      </c>
      <c r="D351" s="7" t="s">
        <v>4</v>
      </c>
      <c r="E351" s="5">
        <f t="shared" si="18"/>
        <v>0.20907117500000005</v>
      </c>
    </row>
    <row r="352" spans="1:6">
      <c r="A352" s="4">
        <v>36029</v>
      </c>
      <c r="B352" s="7"/>
      <c r="C352" s="3">
        <f t="shared" ref="C352:C373" si="19">C351+F$350</f>
        <v>1208.6604500000001</v>
      </c>
      <c r="D352" s="7" t="s">
        <v>4</v>
      </c>
      <c r="E352" s="5">
        <f t="shared" si="18"/>
        <v>0.20866045</v>
      </c>
    </row>
    <row r="353" spans="1:5">
      <c r="A353" s="4">
        <v>36030</v>
      </c>
      <c r="B353" s="7"/>
      <c r="C353" s="3">
        <f t="shared" si="19"/>
        <v>1208.2497250000001</v>
      </c>
      <c r="D353" s="7" t="s">
        <v>4</v>
      </c>
      <c r="E353" s="5">
        <f t="shared" si="18"/>
        <v>0.20824972500000016</v>
      </c>
    </row>
    <row r="354" spans="1:5">
      <c r="A354" s="4">
        <v>36031</v>
      </c>
      <c r="B354" s="7"/>
      <c r="C354" s="3">
        <f t="shared" si="19"/>
        <v>1207.8390000000002</v>
      </c>
      <c r="D354" s="7" t="s">
        <v>4</v>
      </c>
      <c r="E354" s="5">
        <f t="shared" si="18"/>
        <v>0.20783900000000011</v>
      </c>
    </row>
    <row r="355" spans="1:5">
      <c r="A355" s="4">
        <v>36032</v>
      </c>
      <c r="B355" s="7"/>
      <c r="C355" s="3">
        <f t="shared" si="19"/>
        <v>1207.4282750000002</v>
      </c>
      <c r="D355" s="7"/>
      <c r="E355" s="5">
        <f t="shared" si="18"/>
        <v>0.20742827500000027</v>
      </c>
    </row>
    <row r="356" spans="1:5">
      <c r="A356" s="4">
        <v>36033</v>
      </c>
      <c r="B356" s="7"/>
      <c r="C356" s="3">
        <f t="shared" si="19"/>
        <v>1207.0175500000003</v>
      </c>
      <c r="D356" s="7" t="s">
        <v>4</v>
      </c>
      <c r="E356" s="5">
        <f t="shared" si="18"/>
        <v>0.20701755000000022</v>
      </c>
    </row>
    <row r="357" spans="1:5">
      <c r="A357" s="4">
        <v>36034</v>
      </c>
      <c r="B357" s="7"/>
      <c r="C357" s="3">
        <f t="shared" si="19"/>
        <v>1206.6068250000003</v>
      </c>
      <c r="D357" s="7" t="s">
        <v>4</v>
      </c>
      <c r="E357" s="5">
        <f t="shared" si="18"/>
        <v>0.20660682500000038</v>
      </c>
    </row>
    <row r="358" spans="1:5">
      <c r="A358" s="4">
        <v>36035</v>
      </c>
      <c r="B358" s="7"/>
      <c r="C358" s="3">
        <f t="shared" si="19"/>
        <v>1206.1961000000003</v>
      </c>
      <c r="D358" s="7" t="s">
        <v>4</v>
      </c>
      <c r="E358" s="5">
        <f t="shared" si="18"/>
        <v>0.20619610000000033</v>
      </c>
    </row>
    <row r="359" spans="1:5">
      <c r="A359" s="4">
        <v>36036</v>
      </c>
      <c r="B359" s="7"/>
      <c r="C359" s="3">
        <f t="shared" si="19"/>
        <v>1205.7853750000004</v>
      </c>
      <c r="D359" s="7" t="s">
        <v>4</v>
      </c>
      <c r="E359" s="5">
        <f t="shared" si="18"/>
        <v>0.20578537500000049</v>
      </c>
    </row>
    <row r="360" spans="1:5">
      <c r="A360" s="4">
        <v>36037</v>
      </c>
      <c r="B360" s="7"/>
      <c r="C360" s="3">
        <f t="shared" si="19"/>
        <v>1205.3746500000004</v>
      </c>
      <c r="D360" s="7" t="s">
        <v>4</v>
      </c>
      <c r="E360" s="5">
        <f t="shared" si="18"/>
        <v>0.20537465000000044</v>
      </c>
    </row>
    <row r="361" spans="1:5">
      <c r="A361" s="4">
        <v>36038</v>
      </c>
      <c r="B361" s="7"/>
      <c r="C361" s="3">
        <f t="shared" si="19"/>
        <v>1204.9639250000005</v>
      </c>
      <c r="D361" s="7" t="s">
        <v>4</v>
      </c>
      <c r="E361" s="5">
        <f t="shared" si="18"/>
        <v>0.20496392500000038</v>
      </c>
    </row>
    <row r="362" spans="1:5">
      <c r="A362" s="4">
        <v>36039</v>
      </c>
      <c r="B362" s="7"/>
      <c r="C362" s="3">
        <f t="shared" si="19"/>
        <v>1204.5532000000005</v>
      </c>
      <c r="D362" s="7" t="s">
        <v>4</v>
      </c>
      <c r="E362" s="5">
        <f t="shared" si="18"/>
        <v>0.20455320000000055</v>
      </c>
    </row>
    <row r="363" spans="1:5">
      <c r="A363" s="4">
        <v>36040</v>
      </c>
      <c r="B363" s="7"/>
      <c r="C363" s="3">
        <f t="shared" si="19"/>
        <v>1204.1424750000006</v>
      </c>
      <c r="D363" s="7" t="s">
        <v>4</v>
      </c>
      <c r="E363" s="5">
        <f t="shared" si="18"/>
        <v>0.20414247500000049</v>
      </c>
    </row>
    <row r="364" spans="1:5">
      <c r="A364" s="4">
        <v>36041</v>
      </c>
      <c r="B364" s="7"/>
      <c r="C364" s="3">
        <f t="shared" si="19"/>
        <v>1203.7317500000006</v>
      </c>
      <c r="D364" s="7" t="s">
        <v>4</v>
      </c>
      <c r="E364" s="5">
        <f t="shared" si="18"/>
        <v>0.20373175000000066</v>
      </c>
    </row>
    <row r="365" spans="1:5">
      <c r="A365" s="4">
        <v>36042</v>
      </c>
      <c r="B365" s="7"/>
      <c r="C365" s="3">
        <f t="shared" si="19"/>
        <v>1203.3210250000006</v>
      </c>
      <c r="D365" s="7" t="s">
        <v>4</v>
      </c>
      <c r="E365" s="5">
        <f t="shared" si="18"/>
        <v>0.2033210250000006</v>
      </c>
    </row>
    <row r="366" spans="1:5">
      <c r="A366" s="4">
        <v>36043</v>
      </c>
      <c r="B366" s="7"/>
      <c r="C366" s="3">
        <f t="shared" si="19"/>
        <v>1202.9103000000007</v>
      </c>
      <c r="D366" s="7"/>
      <c r="E366" s="5">
        <f t="shared" si="18"/>
        <v>0.20291030000000077</v>
      </c>
    </row>
    <row r="367" spans="1:5">
      <c r="A367" s="4">
        <v>36044</v>
      </c>
      <c r="B367" s="7"/>
      <c r="C367" s="3">
        <f t="shared" si="19"/>
        <v>1202.4995750000007</v>
      </c>
      <c r="D367" s="7" t="s">
        <v>4</v>
      </c>
      <c r="E367" s="5">
        <f t="shared" si="18"/>
        <v>0.20249957500000071</v>
      </c>
    </row>
    <row r="368" spans="1:5">
      <c r="A368" s="4">
        <v>36045</v>
      </c>
      <c r="B368" s="7"/>
      <c r="C368" s="3">
        <f t="shared" si="19"/>
        <v>1202.0888500000008</v>
      </c>
      <c r="D368" s="7" t="s">
        <v>4</v>
      </c>
      <c r="E368" s="5">
        <f t="shared" si="18"/>
        <v>0.20208885000000087</v>
      </c>
    </row>
    <row r="369" spans="1:6">
      <c r="A369" s="4">
        <v>36046</v>
      </c>
      <c r="B369" s="7"/>
      <c r="C369" s="3">
        <f t="shared" si="19"/>
        <v>1201.6781250000008</v>
      </c>
      <c r="D369" s="7" t="s">
        <v>4</v>
      </c>
      <c r="E369" s="5">
        <f t="shared" si="18"/>
        <v>0.20167812500000082</v>
      </c>
    </row>
    <row r="370" spans="1:6">
      <c r="A370" s="4">
        <v>36047</v>
      </c>
      <c r="B370" s="7"/>
      <c r="C370" s="3">
        <f>C369+F$350</f>
        <v>1201.2674000000009</v>
      </c>
      <c r="D370" s="7" t="s">
        <v>4</v>
      </c>
      <c r="E370" s="5">
        <f t="shared" si="18"/>
        <v>0.20126740000000076</v>
      </c>
    </row>
    <row r="371" spans="1:6">
      <c r="A371" s="4">
        <v>36048</v>
      </c>
      <c r="B371" s="7"/>
      <c r="C371" s="3">
        <f t="shared" si="19"/>
        <v>1200.8566750000009</v>
      </c>
      <c r="D371" s="7" t="s">
        <v>4</v>
      </c>
      <c r="E371" s="5">
        <f t="shared" si="18"/>
        <v>0.20085667500000093</v>
      </c>
    </row>
    <row r="372" spans="1:6">
      <c r="A372" s="4">
        <v>36049</v>
      </c>
      <c r="B372" s="7"/>
      <c r="C372" s="3">
        <f t="shared" si="19"/>
        <v>1200.4459500000009</v>
      </c>
      <c r="D372" s="7" t="s">
        <v>4</v>
      </c>
      <c r="E372" s="5">
        <f t="shared" si="18"/>
        <v>0.20044595000000087</v>
      </c>
    </row>
    <row r="373" spans="1:6">
      <c r="A373" s="4">
        <v>36050</v>
      </c>
      <c r="B373" s="7"/>
      <c r="C373" s="3">
        <f t="shared" si="19"/>
        <v>1200.035225000001</v>
      </c>
      <c r="D373" s="7" t="s">
        <v>4</v>
      </c>
      <c r="E373" s="5">
        <f t="shared" si="18"/>
        <v>0.20003522500000104</v>
      </c>
    </row>
    <row r="374" spans="1:6">
      <c r="A374" s="4">
        <v>36051</v>
      </c>
      <c r="B374" s="70">
        <v>116147</v>
      </c>
      <c r="C374" s="9">
        <v>1199.6244999999999</v>
      </c>
      <c r="D374" s="7">
        <v>1</v>
      </c>
      <c r="E374" s="5">
        <f t="shared" si="18"/>
        <v>0.19962449999999987</v>
      </c>
      <c r="F374" s="9">
        <f>(C403-C374)/29</f>
        <v>0.58561379310344819</v>
      </c>
    </row>
    <row r="375" spans="1:6">
      <c r="A375" s="4">
        <v>36052</v>
      </c>
      <c r="B375" s="7"/>
      <c r="C375" s="3">
        <f>C374+F$374</f>
        <v>1200.2101137931033</v>
      </c>
      <c r="D375" s="7" t="s">
        <v>4</v>
      </c>
      <c r="E375" s="5">
        <f t="shared" si="18"/>
        <v>0.20021011379310338</v>
      </c>
    </row>
    <row r="376" spans="1:6">
      <c r="A376" s="4">
        <v>36053</v>
      </c>
      <c r="B376" s="70"/>
      <c r="C376" s="3">
        <f t="shared" ref="C376:C402" si="20">C375+F$374</f>
        <v>1200.7957275862068</v>
      </c>
      <c r="D376" s="7"/>
      <c r="E376" s="5">
        <f t="shared" si="18"/>
        <v>0.2007957275862069</v>
      </c>
    </row>
    <row r="377" spans="1:6">
      <c r="A377" s="4">
        <v>36054</v>
      </c>
      <c r="B377" s="7"/>
      <c r="C377" s="3">
        <f t="shared" si="20"/>
        <v>1201.3813413793102</v>
      </c>
      <c r="D377" s="7" t="s">
        <v>4</v>
      </c>
      <c r="E377" s="5">
        <f t="shared" si="18"/>
        <v>0.20138134137931019</v>
      </c>
    </row>
    <row r="378" spans="1:6">
      <c r="A378" s="4">
        <v>36055</v>
      </c>
      <c r="B378" s="7"/>
      <c r="C378" s="3">
        <f t="shared" si="20"/>
        <v>1201.9669551724137</v>
      </c>
      <c r="D378" s="7" t="s">
        <v>4</v>
      </c>
      <c r="E378" s="5">
        <f t="shared" si="18"/>
        <v>0.2019669551724137</v>
      </c>
    </row>
    <row r="379" spans="1:6">
      <c r="A379" s="4">
        <v>36056</v>
      </c>
      <c r="B379" s="7"/>
      <c r="C379" s="3">
        <f t="shared" si="20"/>
        <v>1202.5525689655171</v>
      </c>
      <c r="D379" s="7" t="s">
        <v>4</v>
      </c>
      <c r="E379" s="5">
        <f t="shared" si="18"/>
        <v>0.20255256896551721</v>
      </c>
    </row>
    <row r="380" spans="1:6">
      <c r="A380" s="4">
        <v>36057</v>
      </c>
      <c r="B380" s="7"/>
      <c r="C380" s="3">
        <f t="shared" si="20"/>
        <v>1203.1381827586206</v>
      </c>
      <c r="D380" s="7" t="s">
        <v>4</v>
      </c>
      <c r="E380" s="5">
        <f t="shared" si="18"/>
        <v>0.2031381827586205</v>
      </c>
    </row>
    <row r="381" spans="1:6">
      <c r="A381" s="4">
        <v>36058</v>
      </c>
      <c r="B381" s="7"/>
      <c r="C381" s="3">
        <f t="shared" si="20"/>
        <v>1203.723796551724</v>
      </c>
      <c r="D381" s="7" t="s">
        <v>4</v>
      </c>
      <c r="E381" s="5">
        <f t="shared" si="18"/>
        <v>0.20372379655172401</v>
      </c>
    </row>
    <row r="382" spans="1:6">
      <c r="A382" s="4">
        <v>36059</v>
      </c>
      <c r="B382" s="7"/>
      <c r="C382" s="3">
        <f t="shared" si="20"/>
        <v>1204.3094103448275</v>
      </c>
      <c r="D382" s="7" t="s">
        <v>4</v>
      </c>
      <c r="E382" s="5">
        <f t="shared" si="18"/>
        <v>0.20430941034482752</v>
      </c>
    </row>
    <row r="383" spans="1:6">
      <c r="A383" s="4">
        <v>36060</v>
      </c>
      <c r="B383" s="7"/>
      <c r="C383" s="3">
        <f t="shared" si="20"/>
        <v>1204.8950241379309</v>
      </c>
      <c r="D383" s="7" t="s">
        <v>4</v>
      </c>
      <c r="E383" s="5">
        <f t="shared" si="18"/>
        <v>0.20489502413793104</v>
      </c>
    </row>
    <row r="384" spans="1:6">
      <c r="A384" s="4">
        <v>36061</v>
      </c>
      <c r="B384" s="7"/>
      <c r="C384" s="3">
        <f t="shared" si="20"/>
        <v>1205.4806379310344</v>
      </c>
      <c r="D384" s="7" t="s">
        <v>4</v>
      </c>
      <c r="E384" s="5">
        <f t="shared" si="18"/>
        <v>0.20548063793103433</v>
      </c>
    </row>
    <row r="385" spans="1:5">
      <c r="A385" s="4">
        <v>36062</v>
      </c>
      <c r="B385" s="7"/>
      <c r="C385" s="3">
        <f t="shared" si="20"/>
        <v>1206.0662517241378</v>
      </c>
      <c r="D385" s="7" t="s">
        <v>4</v>
      </c>
      <c r="E385" s="5">
        <f t="shared" si="18"/>
        <v>0.20606625172413784</v>
      </c>
    </row>
    <row r="386" spans="1:5">
      <c r="A386" s="4">
        <v>36063</v>
      </c>
      <c r="B386" s="7"/>
      <c r="C386" s="3">
        <f t="shared" si="20"/>
        <v>1206.6518655172413</v>
      </c>
      <c r="D386" s="7" t="s">
        <v>4</v>
      </c>
      <c r="E386" s="5">
        <f t="shared" si="18"/>
        <v>0.20665186551724135</v>
      </c>
    </row>
    <row r="387" spans="1:5">
      <c r="A387" s="4">
        <v>36064</v>
      </c>
      <c r="B387" s="7"/>
      <c r="C387" s="3">
        <f t="shared" si="20"/>
        <v>1207.2374793103447</v>
      </c>
      <c r="D387" s="7" t="s">
        <v>4</v>
      </c>
      <c r="E387" s="5">
        <f t="shared" si="18"/>
        <v>0.20723747931034464</v>
      </c>
    </row>
    <row r="388" spans="1:5">
      <c r="A388" s="4">
        <v>36065</v>
      </c>
      <c r="B388" s="7"/>
      <c r="C388" s="3">
        <f t="shared" si="20"/>
        <v>1207.8230931034482</v>
      </c>
      <c r="D388" s="7" t="s">
        <v>4</v>
      </c>
      <c r="E388" s="5">
        <f t="shared" si="18"/>
        <v>0.20782309310344815</v>
      </c>
    </row>
    <row r="389" spans="1:5">
      <c r="A389" s="4">
        <v>36066</v>
      </c>
      <c r="B389" s="7"/>
      <c r="C389" s="3">
        <f t="shared" si="20"/>
        <v>1208.4087068965516</v>
      </c>
      <c r="D389" s="7" t="s">
        <v>4</v>
      </c>
      <c r="E389" s="5">
        <f t="shared" si="18"/>
        <v>0.20840870689655167</v>
      </c>
    </row>
    <row r="390" spans="1:5">
      <c r="A390" s="4">
        <v>36067</v>
      </c>
      <c r="B390" s="7"/>
      <c r="C390" s="3">
        <f t="shared" si="20"/>
        <v>1208.9943206896551</v>
      </c>
      <c r="D390" s="7" t="s">
        <v>4</v>
      </c>
      <c r="E390" s="5">
        <f t="shared" si="18"/>
        <v>0.20899432068965518</v>
      </c>
    </row>
    <row r="391" spans="1:5">
      <c r="A391" s="4">
        <v>36068</v>
      </c>
      <c r="B391" s="7"/>
      <c r="C391" s="3">
        <f t="shared" si="20"/>
        <v>1209.5799344827585</v>
      </c>
      <c r="D391" s="7" t="s">
        <v>4</v>
      </c>
      <c r="E391" s="5">
        <f t="shared" si="18"/>
        <v>0.20957993448275847</v>
      </c>
    </row>
    <row r="392" spans="1:5">
      <c r="A392" s="4">
        <v>36069</v>
      </c>
      <c r="B392" s="7"/>
      <c r="C392" s="3">
        <f t="shared" si="20"/>
        <v>1210.165548275862</v>
      </c>
      <c r="D392" s="7" t="s">
        <v>4</v>
      </c>
      <c r="E392" s="5">
        <f t="shared" si="18"/>
        <v>0.21016554827586198</v>
      </c>
    </row>
    <row r="393" spans="1:5">
      <c r="A393" s="4">
        <v>36070</v>
      </c>
      <c r="B393" s="7"/>
      <c r="C393" s="3">
        <f t="shared" si="20"/>
        <v>1210.7511620689654</v>
      </c>
      <c r="D393" s="7" t="s">
        <v>4</v>
      </c>
      <c r="E393" s="5">
        <f t="shared" si="18"/>
        <v>0.21075116206896549</v>
      </c>
    </row>
    <row r="394" spans="1:5">
      <c r="A394" s="4">
        <v>36071</v>
      </c>
      <c r="B394" s="7"/>
      <c r="C394" s="3">
        <f t="shared" si="20"/>
        <v>1211.3367758620689</v>
      </c>
      <c r="D394" s="7" t="s">
        <v>4</v>
      </c>
      <c r="E394" s="5">
        <f t="shared" si="18"/>
        <v>0.21133677586206878</v>
      </c>
    </row>
    <row r="395" spans="1:5">
      <c r="A395" s="4">
        <v>36072</v>
      </c>
      <c r="B395" s="7"/>
      <c r="C395" s="3">
        <f t="shared" si="20"/>
        <v>1211.9223896551723</v>
      </c>
      <c r="D395" s="7" t="s">
        <v>4</v>
      </c>
      <c r="E395" s="5">
        <f t="shared" si="18"/>
        <v>0.21192238965517229</v>
      </c>
    </row>
    <row r="396" spans="1:5">
      <c r="A396" s="4">
        <v>36073</v>
      </c>
      <c r="B396" s="7"/>
      <c r="C396" s="3">
        <f t="shared" si="20"/>
        <v>1212.5080034482758</v>
      </c>
      <c r="D396" s="7" t="s">
        <v>4</v>
      </c>
      <c r="E396" s="5">
        <f t="shared" si="18"/>
        <v>0.21250800344827581</v>
      </c>
    </row>
    <row r="397" spans="1:5">
      <c r="A397" s="4">
        <v>36074</v>
      </c>
      <c r="B397" s="7"/>
      <c r="C397" s="3">
        <f t="shared" si="20"/>
        <v>1213.0936172413792</v>
      </c>
      <c r="D397" s="7" t="s">
        <v>4</v>
      </c>
      <c r="E397" s="5">
        <f t="shared" si="18"/>
        <v>0.2130936172413791</v>
      </c>
    </row>
    <row r="398" spans="1:5">
      <c r="A398" s="4">
        <v>36075</v>
      </c>
      <c r="B398" s="7"/>
      <c r="C398" s="3">
        <f t="shared" si="20"/>
        <v>1213.6792310344827</v>
      </c>
      <c r="D398" s="7" t="s">
        <v>4</v>
      </c>
      <c r="E398" s="5">
        <f t="shared" si="18"/>
        <v>0.21367923103448261</v>
      </c>
    </row>
    <row r="399" spans="1:5">
      <c r="A399" s="4">
        <v>36076</v>
      </c>
      <c r="B399" s="7"/>
      <c r="C399" s="3">
        <f t="shared" si="20"/>
        <v>1214.2648448275861</v>
      </c>
      <c r="D399" s="7" t="s">
        <v>4</v>
      </c>
      <c r="E399" s="5">
        <f t="shared" si="18"/>
        <v>0.21426484482758612</v>
      </c>
    </row>
    <row r="400" spans="1:5">
      <c r="A400" s="4">
        <v>36077</v>
      </c>
      <c r="B400" s="7"/>
      <c r="C400" s="3">
        <f t="shared" si="20"/>
        <v>1214.8504586206896</v>
      </c>
      <c r="D400" s="7" t="s">
        <v>4</v>
      </c>
      <c r="E400" s="5">
        <f t="shared" si="18"/>
        <v>0.21485045862068963</v>
      </c>
    </row>
    <row r="401" spans="1:6">
      <c r="A401" s="4">
        <v>36078</v>
      </c>
      <c r="B401" s="7"/>
      <c r="C401" s="3">
        <f t="shared" si="20"/>
        <v>1215.436072413793</v>
      </c>
      <c r="D401" s="7" t="s">
        <v>4</v>
      </c>
      <c r="E401" s="5">
        <f t="shared" si="18"/>
        <v>0.21543607241379292</v>
      </c>
    </row>
    <row r="402" spans="1:6">
      <c r="A402" s="4">
        <v>36079</v>
      </c>
      <c r="B402" s="7"/>
      <c r="C402" s="3">
        <f t="shared" si="20"/>
        <v>1216.0216862068964</v>
      </c>
      <c r="D402" s="7" t="s">
        <v>4</v>
      </c>
      <c r="E402" s="5">
        <f t="shared" si="18"/>
        <v>0.21602168620689643</v>
      </c>
    </row>
    <row r="403" spans="1:6">
      <c r="A403" s="4">
        <v>36080</v>
      </c>
      <c r="B403" s="70">
        <v>116147</v>
      </c>
      <c r="C403" s="9">
        <v>1216.6072999999999</v>
      </c>
      <c r="D403" s="7">
        <v>1</v>
      </c>
      <c r="E403" s="5">
        <f t="shared" si="18"/>
        <v>0.21660729999999995</v>
      </c>
      <c r="F403" s="9">
        <f>(C451-C403)/48</f>
        <v>-0.31707291666666509</v>
      </c>
    </row>
    <row r="404" spans="1:6">
      <c r="A404" s="4">
        <v>36081</v>
      </c>
      <c r="B404" s="7"/>
      <c r="C404" s="3">
        <f>C403+F$403</f>
        <v>1216.2902270833333</v>
      </c>
      <c r="D404" s="7" t="s">
        <v>4</v>
      </c>
      <c r="E404" s="5">
        <f t="shared" si="18"/>
        <v>0.21629022708333334</v>
      </c>
    </row>
    <row r="405" spans="1:6">
      <c r="A405" s="4">
        <v>36082</v>
      </c>
      <c r="B405" s="7"/>
      <c r="C405" s="3">
        <f t="shared" ref="C405:C450" si="21">C404+F$403</f>
        <v>1215.9731541666667</v>
      </c>
      <c r="D405" s="7" t="s">
        <v>4</v>
      </c>
      <c r="E405" s="5">
        <f t="shared" si="18"/>
        <v>0.21597315416666674</v>
      </c>
    </row>
    <row r="406" spans="1:6">
      <c r="A406" s="4">
        <v>36083</v>
      </c>
      <c r="B406" s="70"/>
      <c r="C406" s="3">
        <f t="shared" si="21"/>
        <v>1215.6560812500002</v>
      </c>
      <c r="D406" s="7"/>
      <c r="E406" s="5">
        <f t="shared" si="18"/>
        <v>0.21565608125000013</v>
      </c>
    </row>
    <row r="407" spans="1:6">
      <c r="A407" s="4">
        <v>36084</v>
      </c>
      <c r="B407" s="7"/>
      <c r="C407" s="3">
        <f t="shared" si="21"/>
        <v>1215.3390083333336</v>
      </c>
      <c r="D407" s="7" t="s">
        <v>4</v>
      </c>
      <c r="E407" s="5">
        <f t="shared" si="18"/>
        <v>0.21533900833333353</v>
      </c>
    </row>
    <row r="408" spans="1:6">
      <c r="A408" s="4">
        <v>36085</v>
      </c>
      <c r="B408" s="7"/>
      <c r="C408" s="3">
        <f t="shared" si="21"/>
        <v>1215.021935416667</v>
      </c>
      <c r="D408" s="7" t="s">
        <v>4</v>
      </c>
      <c r="E408" s="5">
        <f t="shared" si="18"/>
        <v>0.21502193541666692</v>
      </c>
    </row>
    <row r="409" spans="1:6">
      <c r="A409" s="4">
        <v>36086</v>
      </c>
      <c r="B409" s="7"/>
      <c r="C409" s="3">
        <f t="shared" si="21"/>
        <v>1214.7048625000004</v>
      </c>
      <c r="D409" s="7" t="s">
        <v>4</v>
      </c>
      <c r="E409" s="5">
        <f t="shared" si="18"/>
        <v>0.21470486250000054</v>
      </c>
    </row>
    <row r="410" spans="1:6">
      <c r="A410" s="4">
        <v>36087</v>
      </c>
      <c r="B410" s="7"/>
      <c r="C410" s="3">
        <f t="shared" si="21"/>
        <v>1214.3877895833339</v>
      </c>
      <c r="D410" s="7" t="s">
        <v>4</v>
      </c>
      <c r="E410" s="5">
        <f t="shared" si="18"/>
        <v>0.21438778958333393</v>
      </c>
    </row>
    <row r="411" spans="1:6">
      <c r="A411" s="4">
        <v>36088</v>
      </c>
      <c r="B411" s="7"/>
      <c r="C411" s="3">
        <f t="shared" si="21"/>
        <v>1214.0707166666673</v>
      </c>
      <c r="D411" s="7" t="s">
        <v>4</v>
      </c>
      <c r="E411" s="5">
        <f t="shared" si="18"/>
        <v>0.21407071666666733</v>
      </c>
    </row>
    <row r="412" spans="1:6">
      <c r="A412" s="4">
        <v>36089</v>
      </c>
      <c r="B412" s="7"/>
      <c r="C412" s="3">
        <f t="shared" si="21"/>
        <v>1213.7536437500007</v>
      </c>
      <c r="D412" s="7" t="s">
        <v>4</v>
      </c>
      <c r="E412" s="5">
        <f t="shared" ref="E412:E475" si="22">(C412/1000)-1</f>
        <v>0.21375364375000072</v>
      </c>
    </row>
    <row r="413" spans="1:6">
      <c r="A413" s="4">
        <v>36090</v>
      </c>
      <c r="B413" s="7"/>
      <c r="C413" s="3">
        <f t="shared" si="21"/>
        <v>1213.4365708333341</v>
      </c>
      <c r="D413" s="7" t="s">
        <v>4</v>
      </c>
      <c r="E413" s="5">
        <f t="shared" si="22"/>
        <v>0.21343657083333412</v>
      </c>
    </row>
    <row r="414" spans="1:6">
      <c r="A414" s="4">
        <v>36091</v>
      </c>
      <c r="B414" s="7"/>
      <c r="C414" s="3">
        <f t="shared" si="21"/>
        <v>1213.1194979166676</v>
      </c>
      <c r="D414" s="7" t="s">
        <v>4</v>
      </c>
      <c r="E414" s="5">
        <f t="shared" si="22"/>
        <v>0.21311949791666751</v>
      </c>
    </row>
    <row r="415" spans="1:6">
      <c r="A415" s="4">
        <v>36092</v>
      </c>
      <c r="B415" s="7"/>
      <c r="C415" s="3">
        <f t="shared" si="21"/>
        <v>1212.802425000001</v>
      </c>
      <c r="D415" s="7" t="s">
        <v>4</v>
      </c>
      <c r="E415" s="5">
        <f t="shared" si="22"/>
        <v>0.21280242500000091</v>
      </c>
    </row>
    <row r="416" spans="1:6">
      <c r="A416" s="4">
        <v>36093</v>
      </c>
      <c r="B416" s="7"/>
      <c r="C416" s="3">
        <f t="shared" si="21"/>
        <v>1212.4853520833344</v>
      </c>
      <c r="D416" s="7"/>
      <c r="E416" s="5">
        <f t="shared" si="22"/>
        <v>0.21248535208333452</v>
      </c>
    </row>
    <row r="417" spans="1:5">
      <c r="A417" s="4">
        <v>36094</v>
      </c>
      <c r="B417" s="7"/>
      <c r="C417" s="3">
        <f t="shared" si="21"/>
        <v>1212.1682791666678</v>
      </c>
      <c r="D417" s="7" t="s">
        <v>4</v>
      </c>
      <c r="E417" s="5">
        <f t="shared" si="22"/>
        <v>0.21216827916666792</v>
      </c>
    </row>
    <row r="418" spans="1:5">
      <c r="A418" s="4">
        <v>36095</v>
      </c>
      <c r="B418" s="7"/>
      <c r="C418" s="3">
        <f t="shared" si="21"/>
        <v>1211.8512062500013</v>
      </c>
      <c r="D418" s="7" t="s">
        <v>4</v>
      </c>
      <c r="E418" s="5">
        <f t="shared" si="22"/>
        <v>0.21185120625000131</v>
      </c>
    </row>
    <row r="419" spans="1:5">
      <c r="A419" s="4">
        <v>36096</v>
      </c>
      <c r="B419" s="7"/>
      <c r="C419" s="3">
        <f t="shared" si="21"/>
        <v>1211.5341333333347</v>
      </c>
      <c r="D419" s="7" t="s">
        <v>4</v>
      </c>
      <c r="E419" s="5">
        <f t="shared" si="22"/>
        <v>0.21153413333333471</v>
      </c>
    </row>
    <row r="420" spans="1:5">
      <c r="A420" s="4">
        <v>36097</v>
      </c>
      <c r="B420" s="7"/>
      <c r="C420" s="3">
        <f t="shared" si="21"/>
        <v>1211.2170604166681</v>
      </c>
      <c r="D420" s="7" t="s">
        <v>4</v>
      </c>
      <c r="E420" s="5">
        <f t="shared" si="22"/>
        <v>0.2112170604166681</v>
      </c>
    </row>
    <row r="421" spans="1:5">
      <c r="A421" s="4">
        <v>36098</v>
      </c>
      <c r="B421" s="7"/>
      <c r="C421" s="3">
        <f t="shared" si="21"/>
        <v>1210.8999875000015</v>
      </c>
      <c r="D421" s="7" t="s">
        <v>4</v>
      </c>
      <c r="E421" s="5">
        <f t="shared" si="22"/>
        <v>0.2108999875000015</v>
      </c>
    </row>
    <row r="422" spans="1:5">
      <c r="A422" s="4">
        <v>36099</v>
      </c>
      <c r="B422" s="7"/>
      <c r="C422" s="3">
        <f t="shared" si="21"/>
        <v>1210.582914583335</v>
      </c>
      <c r="D422" s="7" t="s">
        <v>4</v>
      </c>
      <c r="E422" s="5">
        <f t="shared" si="22"/>
        <v>0.21058291458333489</v>
      </c>
    </row>
    <row r="423" spans="1:5">
      <c r="A423" s="4">
        <v>36100</v>
      </c>
      <c r="B423" s="7"/>
      <c r="C423" s="3">
        <f t="shared" si="21"/>
        <v>1210.2658416666684</v>
      </c>
      <c r="D423" s="7" t="s">
        <v>4</v>
      </c>
      <c r="E423" s="5">
        <f t="shared" si="22"/>
        <v>0.21026584166666829</v>
      </c>
    </row>
    <row r="424" spans="1:5">
      <c r="A424" s="4">
        <v>36101</v>
      </c>
      <c r="B424" s="7"/>
      <c r="C424" s="3">
        <f t="shared" si="21"/>
        <v>1209.9487687500018</v>
      </c>
      <c r="D424" s="7" t="s">
        <v>4</v>
      </c>
      <c r="E424" s="5">
        <f t="shared" si="22"/>
        <v>0.2099487687500019</v>
      </c>
    </row>
    <row r="425" spans="1:5">
      <c r="A425" s="4">
        <v>36102</v>
      </c>
      <c r="B425" s="7"/>
      <c r="C425" s="3">
        <f t="shared" si="21"/>
        <v>1209.6316958333352</v>
      </c>
      <c r="D425" s="7" t="s">
        <v>4</v>
      </c>
      <c r="E425" s="5">
        <f t="shared" si="22"/>
        <v>0.2096316958333353</v>
      </c>
    </row>
    <row r="426" spans="1:5">
      <c r="A426" s="4">
        <v>36103</v>
      </c>
      <c r="B426" s="7"/>
      <c r="C426" s="3">
        <f t="shared" si="21"/>
        <v>1209.3146229166687</v>
      </c>
      <c r="D426" s="7" t="s">
        <v>4</v>
      </c>
      <c r="E426" s="5">
        <f t="shared" si="22"/>
        <v>0.20931462291666869</v>
      </c>
    </row>
    <row r="427" spans="1:5">
      <c r="A427" s="4">
        <v>36104</v>
      </c>
      <c r="B427" s="7"/>
      <c r="C427" s="3">
        <f t="shared" si="21"/>
        <v>1208.9975500000021</v>
      </c>
      <c r="D427" s="7" t="s">
        <v>4</v>
      </c>
      <c r="E427" s="5">
        <f t="shared" si="22"/>
        <v>0.20899755000000209</v>
      </c>
    </row>
    <row r="428" spans="1:5">
      <c r="A428" s="4">
        <v>36105</v>
      </c>
      <c r="B428" s="7"/>
      <c r="C428" s="3">
        <f t="shared" si="21"/>
        <v>1208.6804770833355</v>
      </c>
      <c r="D428" s="7" t="s">
        <v>4</v>
      </c>
      <c r="E428" s="5">
        <f t="shared" si="22"/>
        <v>0.20868047708333548</v>
      </c>
    </row>
    <row r="429" spans="1:5">
      <c r="A429" s="4">
        <v>36106</v>
      </c>
      <c r="B429" s="7"/>
      <c r="C429" s="3">
        <f t="shared" si="21"/>
        <v>1208.3634041666689</v>
      </c>
      <c r="D429" s="7" t="s">
        <v>4</v>
      </c>
      <c r="E429" s="5">
        <f t="shared" si="22"/>
        <v>0.20836340416666888</v>
      </c>
    </row>
    <row r="430" spans="1:5">
      <c r="A430" s="4">
        <v>36107</v>
      </c>
      <c r="B430" s="7"/>
      <c r="C430" s="3">
        <f t="shared" si="21"/>
        <v>1208.0463312500024</v>
      </c>
      <c r="D430" s="7" t="s">
        <v>4</v>
      </c>
      <c r="E430" s="5">
        <f t="shared" si="22"/>
        <v>0.20804633125000227</v>
      </c>
    </row>
    <row r="431" spans="1:5">
      <c r="A431" s="4">
        <v>36108</v>
      </c>
      <c r="B431" s="7"/>
      <c r="C431" s="3">
        <f t="shared" si="21"/>
        <v>1207.7292583333358</v>
      </c>
      <c r="D431" s="7" t="s">
        <v>4</v>
      </c>
      <c r="E431" s="5">
        <f t="shared" si="22"/>
        <v>0.20772925833333589</v>
      </c>
    </row>
    <row r="432" spans="1:5">
      <c r="A432" s="4">
        <v>36109</v>
      </c>
      <c r="B432" s="7"/>
      <c r="C432" s="3">
        <f t="shared" si="21"/>
        <v>1207.4121854166692</v>
      </c>
      <c r="D432" s="7" t="s">
        <v>4</v>
      </c>
      <c r="E432" s="5">
        <f t="shared" si="22"/>
        <v>0.20741218541666928</v>
      </c>
    </row>
    <row r="433" spans="1:5">
      <c r="A433" s="4">
        <v>36110</v>
      </c>
      <c r="B433" s="7"/>
      <c r="C433" s="3">
        <f t="shared" si="21"/>
        <v>1207.0951125000026</v>
      </c>
      <c r="D433" s="7" t="s">
        <v>4</v>
      </c>
      <c r="E433" s="5">
        <f t="shared" si="22"/>
        <v>0.20709511250000268</v>
      </c>
    </row>
    <row r="434" spans="1:5">
      <c r="A434" s="4">
        <v>36111</v>
      </c>
      <c r="B434" s="7"/>
      <c r="C434" s="3">
        <f t="shared" si="21"/>
        <v>1206.7780395833361</v>
      </c>
      <c r="D434" s="7" t="s">
        <v>4</v>
      </c>
      <c r="E434" s="5">
        <f t="shared" si="22"/>
        <v>0.20677803958333607</v>
      </c>
    </row>
    <row r="435" spans="1:5">
      <c r="A435" s="4">
        <v>36112</v>
      </c>
      <c r="B435" s="7"/>
      <c r="C435" s="3">
        <f t="shared" si="21"/>
        <v>1206.4609666666695</v>
      </c>
      <c r="D435" s="7" t="s">
        <v>4</v>
      </c>
      <c r="E435" s="5">
        <f t="shared" si="22"/>
        <v>0.20646096666666947</v>
      </c>
    </row>
    <row r="436" spans="1:5">
      <c r="A436" s="4">
        <v>36113</v>
      </c>
      <c r="B436" s="7"/>
      <c r="C436" s="3">
        <f t="shared" si="21"/>
        <v>1206.1438937500029</v>
      </c>
      <c r="D436" s="7" t="s">
        <v>4</v>
      </c>
      <c r="E436" s="5">
        <f t="shared" si="22"/>
        <v>0.20614389375000286</v>
      </c>
    </row>
    <row r="437" spans="1:5">
      <c r="A437" s="4">
        <v>36114</v>
      </c>
      <c r="B437" s="70"/>
      <c r="C437" s="3">
        <f t="shared" si="21"/>
        <v>1205.8268208333363</v>
      </c>
      <c r="D437" s="7"/>
      <c r="E437" s="5">
        <f t="shared" si="22"/>
        <v>0.20582682083333625</v>
      </c>
    </row>
    <row r="438" spans="1:5">
      <c r="A438" s="4">
        <v>36115</v>
      </c>
      <c r="B438" s="7"/>
      <c r="C438" s="3">
        <f t="shared" si="21"/>
        <v>1205.5097479166698</v>
      </c>
      <c r="D438" s="7" t="s">
        <v>4</v>
      </c>
      <c r="E438" s="5">
        <f t="shared" si="22"/>
        <v>0.20550974791666987</v>
      </c>
    </row>
    <row r="439" spans="1:5">
      <c r="A439" s="4">
        <v>36116</v>
      </c>
      <c r="B439" s="7"/>
      <c r="C439" s="3">
        <f t="shared" si="21"/>
        <v>1205.1926750000032</v>
      </c>
      <c r="D439" s="7"/>
      <c r="E439" s="5">
        <f t="shared" si="22"/>
        <v>0.20519267500000327</v>
      </c>
    </row>
    <row r="440" spans="1:5">
      <c r="A440" s="4">
        <v>36117</v>
      </c>
      <c r="B440" s="7"/>
      <c r="C440" s="3">
        <f t="shared" si="21"/>
        <v>1204.8756020833366</v>
      </c>
      <c r="D440" s="7" t="s">
        <v>4</v>
      </c>
      <c r="E440" s="5">
        <f t="shared" si="22"/>
        <v>0.20487560208333666</v>
      </c>
    </row>
    <row r="441" spans="1:5">
      <c r="A441" s="4">
        <v>36118</v>
      </c>
      <c r="B441" s="7"/>
      <c r="C441" s="3">
        <f t="shared" si="21"/>
        <v>1204.55852916667</v>
      </c>
      <c r="D441" s="7" t="s">
        <v>4</v>
      </c>
      <c r="E441" s="5">
        <f t="shared" si="22"/>
        <v>0.20455852916667006</v>
      </c>
    </row>
    <row r="442" spans="1:5">
      <c r="A442" s="4">
        <v>36119</v>
      </c>
      <c r="B442" s="7"/>
      <c r="C442" s="3">
        <f t="shared" si="21"/>
        <v>1204.2414562500035</v>
      </c>
      <c r="D442" s="7" t="s">
        <v>4</v>
      </c>
      <c r="E442" s="5">
        <f t="shared" si="22"/>
        <v>0.20424145625000345</v>
      </c>
    </row>
    <row r="443" spans="1:5">
      <c r="A443" s="4">
        <v>36120</v>
      </c>
      <c r="B443" s="7"/>
      <c r="C443" s="3">
        <f t="shared" si="21"/>
        <v>1203.9243833333369</v>
      </c>
      <c r="D443" s="7" t="s">
        <v>4</v>
      </c>
      <c r="E443" s="5">
        <f t="shared" si="22"/>
        <v>0.20392438333333684</v>
      </c>
    </row>
    <row r="444" spans="1:5">
      <c r="A444" s="4">
        <v>36121</v>
      </c>
      <c r="B444" s="7"/>
      <c r="C444" s="3">
        <f t="shared" si="21"/>
        <v>1203.6073104166703</v>
      </c>
      <c r="D444" s="7" t="s">
        <v>4</v>
      </c>
      <c r="E444" s="5">
        <f t="shared" si="22"/>
        <v>0.20360731041667024</v>
      </c>
    </row>
    <row r="445" spans="1:5">
      <c r="A445" s="4">
        <v>36122</v>
      </c>
      <c r="B445" s="7"/>
      <c r="C445" s="3">
        <f t="shared" si="21"/>
        <v>1203.2902375000037</v>
      </c>
      <c r="D445" s="7" t="s">
        <v>4</v>
      </c>
      <c r="E445" s="5">
        <f t="shared" si="22"/>
        <v>0.20329023750000363</v>
      </c>
    </row>
    <row r="446" spans="1:5">
      <c r="A446" s="4">
        <v>36123</v>
      </c>
      <c r="B446" s="7"/>
      <c r="C446" s="3">
        <f t="shared" si="21"/>
        <v>1202.9731645833372</v>
      </c>
      <c r="D446" s="7" t="s">
        <v>4</v>
      </c>
      <c r="E446" s="5">
        <f t="shared" si="22"/>
        <v>0.20297316458333725</v>
      </c>
    </row>
    <row r="447" spans="1:5">
      <c r="A447" s="4">
        <v>36124</v>
      </c>
      <c r="B447" s="7"/>
      <c r="C447" s="3">
        <f t="shared" si="21"/>
        <v>1202.6560916666706</v>
      </c>
      <c r="D447" s="7"/>
      <c r="E447" s="5">
        <f t="shared" si="22"/>
        <v>0.20265609166667065</v>
      </c>
    </row>
    <row r="448" spans="1:5">
      <c r="A448" s="4">
        <v>36125</v>
      </c>
      <c r="B448" s="7"/>
      <c r="C448" s="3">
        <f t="shared" si="21"/>
        <v>1202.339018750004</v>
      </c>
      <c r="D448" s="7" t="s">
        <v>4</v>
      </c>
      <c r="E448" s="5">
        <f t="shared" si="22"/>
        <v>0.20233901875000404</v>
      </c>
    </row>
    <row r="449" spans="1:6">
      <c r="A449" s="4">
        <v>36126</v>
      </c>
      <c r="B449" s="7"/>
      <c r="C449" s="3">
        <f t="shared" si="21"/>
        <v>1202.0219458333374</v>
      </c>
      <c r="D449" s="7" t="s">
        <v>4</v>
      </c>
      <c r="E449" s="5">
        <f t="shared" si="22"/>
        <v>0.20202194583333744</v>
      </c>
    </row>
    <row r="450" spans="1:6">
      <c r="A450" s="4">
        <v>36127</v>
      </c>
      <c r="B450" s="7"/>
      <c r="C450" s="3">
        <f t="shared" si="21"/>
        <v>1201.7048729166709</v>
      </c>
      <c r="D450" s="7" t="s">
        <v>4</v>
      </c>
      <c r="E450" s="5">
        <f t="shared" si="22"/>
        <v>0.20170487291667083</v>
      </c>
    </row>
    <row r="451" spans="1:6">
      <c r="A451" s="4">
        <v>36128</v>
      </c>
      <c r="B451" s="70">
        <v>112205</v>
      </c>
      <c r="C451" s="9">
        <v>1201.3878</v>
      </c>
      <c r="D451" s="7">
        <v>1</v>
      </c>
      <c r="E451" s="5">
        <f t="shared" si="22"/>
        <v>0.20138780000000001</v>
      </c>
      <c r="F451" s="9">
        <f>(C518-C451)/67</f>
        <v>0.49054029850746173</v>
      </c>
    </row>
    <row r="452" spans="1:6">
      <c r="A452" s="4">
        <v>36129</v>
      </c>
      <c r="B452" s="7"/>
      <c r="C452" s="3">
        <f>C451+F$451</f>
        <v>1201.8783402985075</v>
      </c>
      <c r="D452" s="7" t="s">
        <v>4</v>
      </c>
      <c r="E452" s="5">
        <f t="shared" si="22"/>
        <v>0.2018783402985076</v>
      </c>
    </row>
    <row r="453" spans="1:6">
      <c r="A453" s="4">
        <v>36130</v>
      </c>
      <c r="B453" s="7"/>
      <c r="C453" s="3">
        <f t="shared" ref="C453:C516" si="23">C452+F$451</f>
        <v>1202.368880597015</v>
      </c>
      <c r="D453" s="7" t="s">
        <v>4</v>
      </c>
      <c r="E453" s="5">
        <f t="shared" si="22"/>
        <v>0.20236888059701497</v>
      </c>
    </row>
    <row r="454" spans="1:6">
      <c r="A454" s="4">
        <v>36131</v>
      </c>
      <c r="B454" s="7"/>
      <c r="C454" s="3">
        <f t="shared" si="23"/>
        <v>1202.8594208955226</v>
      </c>
      <c r="D454" s="7" t="s">
        <v>4</v>
      </c>
      <c r="E454" s="5">
        <f t="shared" si="22"/>
        <v>0.20285942089552256</v>
      </c>
    </row>
    <row r="455" spans="1:6">
      <c r="A455" s="4">
        <v>36132</v>
      </c>
      <c r="B455" s="7"/>
      <c r="C455" s="3">
        <f t="shared" si="23"/>
        <v>1203.3499611940301</v>
      </c>
      <c r="D455" s="7" t="s">
        <v>4</v>
      </c>
      <c r="E455" s="5">
        <f t="shared" si="22"/>
        <v>0.20334996119403015</v>
      </c>
    </row>
    <row r="456" spans="1:6">
      <c r="A456" s="4">
        <v>36133</v>
      </c>
      <c r="B456" s="7"/>
      <c r="C456" s="3">
        <f t="shared" si="23"/>
        <v>1203.8405014925377</v>
      </c>
      <c r="D456" s="7" t="s">
        <v>4</v>
      </c>
      <c r="E456" s="5">
        <f t="shared" si="22"/>
        <v>0.20384050149253774</v>
      </c>
    </row>
    <row r="457" spans="1:6">
      <c r="A457" s="4">
        <v>36134</v>
      </c>
      <c r="B457" s="7"/>
      <c r="C457" s="3">
        <f t="shared" si="23"/>
        <v>1204.3310417910452</v>
      </c>
      <c r="D457" s="7" t="s">
        <v>4</v>
      </c>
      <c r="E457" s="5">
        <f t="shared" si="22"/>
        <v>0.20433104179104511</v>
      </c>
    </row>
    <row r="458" spans="1:6">
      <c r="A458" s="4">
        <v>36135</v>
      </c>
      <c r="B458" s="7"/>
      <c r="C458" s="3">
        <f t="shared" si="23"/>
        <v>1204.8215820895527</v>
      </c>
      <c r="D458" s="7" t="s">
        <v>4</v>
      </c>
      <c r="E458" s="5">
        <f t="shared" si="22"/>
        <v>0.2048215820895527</v>
      </c>
    </row>
    <row r="459" spans="1:6">
      <c r="A459" s="4">
        <v>36136</v>
      </c>
      <c r="B459" s="7"/>
      <c r="C459" s="3">
        <f t="shared" si="23"/>
        <v>1205.3121223880603</v>
      </c>
      <c r="D459" s="7" t="s">
        <v>4</v>
      </c>
      <c r="E459" s="5">
        <f t="shared" si="22"/>
        <v>0.20531212238806029</v>
      </c>
    </row>
    <row r="460" spans="1:6">
      <c r="A460" s="4">
        <v>36137</v>
      </c>
      <c r="B460" s="7"/>
      <c r="C460" s="3">
        <f t="shared" si="23"/>
        <v>1205.8026626865678</v>
      </c>
      <c r="D460" s="7" t="s">
        <v>4</v>
      </c>
      <c r="E460" s="5">
        <f t="shared" si="22"/>
        <v>0.20580266268656788</v>
      </c>
    </row>
    <row r="461" spans="1:6">
      <c r="A461" s="4">
        <v>36138</v>
      </c>
      <c r="B461" s="7"/>
      <c r="C461" s="3">
        <f t="shared" si="23"/>
        <v>1206.2932029850754</v>
      </c>
      <c r="D461" s="7"/>
      <c r="E461" s="5">
        <f t="shared" si="22"/>
        <v>0.20629320298507547</v>
      </c>
      <c r="F461" s="9"/>
    </row>
    <row r="462" spans="1:6">
      <c r="A462" s="4">
        <v>36139</v>
      </c>
      <c r="B462" s="7"/>
      <c r="C462" s="3">
        <f t="shared" si="23"/>
        <v>1206.7837432835829</v>
      </c>
      <c r="D462" s="7" t="s">
        <v>4</v>
      </c>
      <c r="E462" s="5">
        <f t="shared" si="22"/>
        <v>0.20678374328358284</v>
      </c>
    </row>
    <row r="463" spans="1:6">
      <c r="A463" s="4">
        <v>36140</v>
      </c>
      <c r="B463" s="7"/>
      <c r="C463" s="3">
        <f t="shared" si="23"/>
        <v>1207.2742835820904</v>
      </c>
      <c r="D463" s="7" t="s">
        <v>4</v>
      </c>
      <c r="E463" s="5">
        <f t="shared" si="22"/>
        <v>0.20727428358209044</v>
      </c>
    </row>
    <row r="464" spans="1:6">
      <c r="A464" s="4">
        <v>36141</v>
      </c>
      <c r="B464" s="7"/>
      <c r="C464" s="3">
        <f t="shared" si="23"/>
        <v>1207.764823880598</v>
      </c>
      <c r="D464" s="7" t="s">
        <v>4</v>
      </c>
      <c r="E464" s="5">
        <f t="shared" si="22"/>
        <v>0.20776482388059803</v>
      </c>
    </row>
    <row r="465" spans="1:8">
      <c r="A465" s="4">
        <v>36142</v>
      </c>
      <c r="B465" s="7"/>
      <c r="C465" s="3">
        <f t="shared" si="23"/>
        <v>1208.2553641791055</v>
      </c>
      <c r="D465" s="7" t="s">
        <v>4</v>
      </c>
      <c r="E465" s="5">
        <f t="shared" si="22"/>
        <v>0.20825536417910562</v>
      </c>
    </row>
    <row r="466" spans="1:8">
      <c r="A466" s="4">
        <v>36143</v>
      </c>
      <c r="B466" s="7"/>
      <c r="C466" s="3">
        <f t="shared" si="23"/>
        <v>1208.7459044776131</v>
      </c>
      <c r="D466" s="7" t="s">
        <v>4</v>
      </c>
      <c r="E466" s="5">
        <f t="shared" si="22"/>
        <v>0.20874590447761299</v>
      </c>
    </row>
    <row r="467" spans="1:8">
      <c r="A467" s="4">
        <v>36144</v>
      </c>
      <c r="B467" s="70"/>
      <c r="C467" s="3">
        <f t="shared" si="23"/>
        <v>1209.2364447761206</v>
      </c>
      <c r="D467" s="7"/>
      <c r="E467" s="5">
        <f t="shared" si="22"/>
        <v>0.20923644477612058</v>
      </c>
      <c r="F467" s="5">
        <f>SUM(E467:E695)/229</f>
        <v>0.21945617783484422</v>
      </c>
      <c r="G467" s="5">
        <f>SUM(E467:E695)</f>
        <v>50.255464724179326</v>
      </c>
      <c r="H467" s="5">
        <f>MAX(E467:E695)</f>
        <v>0.27415650000000014</v>
      </c>
    </row>
    <row r="468" spans="1:8">
      <c r="A468" s="4">
        <v>36145</v>
      </c>
      <c r="B468" s="7"/>
      <c r="C468" s="3">
        <f t="shared" si="23"/>
        <v>1209.7269850746281</v>
      </c>
      <c r="D468" s="7" t="s">
        <v>4</v>
      </c>
      <c r="E468" s="5">
        <f t="shared" si="22"/>
        <v>0.20972698507462817</v>
      </c>
    </row>
    <row r="469" spans="1:8">
      <c r="A469" s="4">
        <v>36146</v>
      </c>
      <c r="B469" s="7"/>
      <c r="C469" s="3">
        <f t="shared" si="23"/>
        <v>1210.2175253731357</v>
      </c>
      <c r="D469" s="7" t="s">
        <v>4</v>
      </c>
      <c r="E469" s="5">
        <f t="shared" si="22"/>
        <v>0.21021752537313576</v>
      </c>
    </row>
    <row r="470" spans="1:8">
      <c r="A470" s="4">
        <v>36147</v>
      </c>
      <c r="B470" s="7"/>
      <c r="C470" s="3">
        <f t="shared" si="23"/>
        <v>1210.7080656716432</v>
      </c>
      <c r="D470" s="7" t="s">
        <v>4</v>
      </c>
      <c r="E470" s="5">
        <f t="shared" si="22"/>
        <v>0.21070806567164313</v>
      </c>
    </row>
    <row r="471" spans="1:8">
      <c r="A471" s="4">
        <v>36148</v>
      </c>
      <c r="B471" s="7"/>
      <c r="C471" s="3">
        <f t="shared" si="23"/>
        <v>1211.1986059701508</v>
      </c>
      <c r="D471" s="7" t="s">
        <v>4</v>
      </c>
      <c r="E471" s="5">
        <f t="shared" si="22"/>
        <v>0.21119860597015072</v>
      </c>
    </row>
    <row r="472" spans="1:8">
      <c r="A472" s="4">
        <v>36149</v>
      </c>
      <c r="B472" s="7"/>
      <c r="C472" s="3">
        <f t="shared" si="23"/>
        <v>1211.6891462686583</v>
      </c>
      <c r="D472" s="7" t="s">
        <v>4</v>
      </c>
      <c r="E472" s="5">
        <f t="shared" si="22"/>
        <v>0.21168914626865831</v>
      </c>
    </row>
    <row r="473" spans="1:8">
      <c r="A473" s="4">
        <v>36150</v>
      </c>
      <c r="B473" s="7"/>
      <c r="C473" s="3">
        <f t="shared" si="23"/>
        <v>1212.1796865671658</v>
      </c>
      <c r="D473" s="7" t="s">
        <v>4</v>
      </c>
      <c r="E473" s="5">
        <f t="shared" si="22"/>
        <v>0.2121796865671659</v>
      </c>
    </row>
    <row r="474" spans="1:8">
      <c r="A474" s="4">
        <v>36151</v>
      </c>
      <c r="B474" s="7"/>
      <c r="C474" s="3">
        <f t="shared" si="23"/>
        <v>1212.6702268656734</v>
      </c>
      <c r="D474" s="7" t="s">
        <v>4</v>
      </c>
      <c r="E474" s="5">
        <f t="shared" si="22"/>
        <v>0.2126702268656735</v>
      </c>
    </row>
    <row r="475" spans="1:8">
      <c r="A475" s="4">
        <v>36152</v>
      </c>
      <c r="B475" s="7"/>
      <c r="C475" s="3">
        <f t="shared" si="23"/>
        <v>1213.1607671641809</v>
      </c>
      <c r="D475" s="7" t="s">
        <v>4</v>
      </c>
      <c r="E475" s="5">
        <f t="shared" si="22"/>
        <v>0.21316076716418086</v>
      </c>
    </row>
    <row r="476" spans="1:8">
      <c r="A476" s="4">
        <v>36153</v>
      </c>
      <c r="B476" s="7"/>
      <c r="C476" s="3">
        <f t="shared" si="23"/>
        <v>1213.6513074626885</v>
      </c>
      <c r="D476" s="7" t="s">
        <v>4</v>
      </c>
      <c r="E476" s="5">
        <f t="shared" ref="E476:E539" si="24">(C476/1000)-1</f>
        <v>0.21365130746268846</v>
      </c>
    </row>
    <row r="477" spans="1:8">
      <c r="A477" s="4">
        <v>36154</v>
      </c>
      <c r="B477" s="7"/>
      <c r="C477" s="3">
        <f t="shared" si="23"/>
        <v>1214.141847761196</v>
      </c>
      <c r="D477" s="7" t="s">
        <v>4</v>
      </c>
      <c r="E477" s="5">
        <f t="shared" si="24"/>
        <v>0.21414184776119605</v>
      </c>
    </row>
    <row r="478" spans="1:8">
      <c r="A478" s="4">
        <v>36155</v>
      </c>
      <c r="B478" s="7"/>
      <c r="C478" s="3">
        <f t="shared" si="23"/>
        <v>1214.6323880597035</v>
      </c>
      <c r="D478" s="7" t="s">
        <v>4</v>
      </c>
      <c r="E478" s="5">
        <f t="shared" si="24"/>
        <v>0.21463238805970364</v>
      </c>
    </row>
    <row r="479" spans="1:8">
      <c r="A479" s="4">
        <v>36156</v>
      </c>
      <c r="B479" s="7"/>
      <c r="C479" s="3">
        <f t="shared" si="23"/>
        <v>1215.1229283582111</v>
      </c>
      <c r="D479" s="7" t="s">
        <v>4</v>
      </c>
      <c r="E479" s="5">
        <f t="shared" si="24"/>
        <v>0.21512292835821101</v>
      </c>
    </row>
    <row r="480" spans="1:8">
      <c r="A480" s="4">
        <v>36157</v>
      </c>
      <c r="B480" s="7"/>
      <c r="C480" s="3">
        <f t="shared" si="23"/>
        <v>1215.6134686567186</v>
      </c>
      <c r="D480" s="7" t="s">
        <v>4</v>
      </c>
      <c r="E480" s="5">
        <f t="shared" si="24"/>
        <v>0.2156134686567186</v>
      </c>
    </row>
    <row r="481" spans="1:5">
      <c r="A481" s="4">
        <v>36158</v>
      </c>
      <c r="B481" s="7"/>
      <c r="C481" s="3">
        <f t="shared" si="23"/>
        <v>1216.1040089552262</v>
      </c>
      <c r="D481" s="7" t="s">
        <v>4</v>
      </c>
      <c r="E481" s="5">
        <f t="shared" si="24"/>
        <v>0.21610400895522619</v>
      </c>
    </row>
    <row r="482" spans="1:5">
      <c r="A482" s="4">
        <v>36159</v>
      </c>
      <c r="B482" s="7"/>
      <c r="C482" s="3">
        <f t="shared" si="23"/>
        <v>1216.5945492537337</v>
      </c>
      <c r="D482" s="7" t="s">
        <v>4</v>
      </c>
      <c r="E482" s="5">
        <f t="shared" si="24"/>
        <v>0.21659454925373378</v>
      </c>
    </row>
    <row r="483" spans="1:5">
      <c r="A483" s="4">
        <v>36160</v>
      </c>
      <c r="B483" s="7"/>
      <c r="C483" s="3">
        <f t="shared" si="23"/>
        <v>1217.0850895522412</v>
      </c>
      <c r="D483" s="7" t="s">
        <v>4</v>
      </c>
      <c r="E483" s="5">
        <f t="shared" si="24"/>
        <v>0.21708508955224115</v>
      </c>
    </row>
    <row r="484" spans="1:5">
      <c r="A484" s="4">
        <v>36161</v>
      </c>
      <c r="B484" s="7"/>
      <c r="C484" s="3">
        <f t="shared" si="23"/>
        <v>1217.5756298507488</v>
      </c>
      <c r="D484" s="7" t="s">
        <v>4</v>
      </c>
      <c r="E484" s="5">
        <f t="shared" si="24"/>
        <v>0.21757562985074874</v>
      </c>
    </row>
    <row r="485" spans="1:5">
      <c r="A485" s="4">
        <v>36162</v>
      </c>
      <c r="B485" s="7"/>
      <c r="C485" s="3">
        <f t="shared" si="23"/>
        <v>1218.0661701492563</v>
      </c>
      <c r="D485" s="7" t="s">
        <v>4</v>
      </c>
      <c r="E485" s="5">
        <f t="shared" si="24"/>
        <v>0.21806617014925633</v>
      </c>
    </row>
    <row r="486" spans="1:5">
      <c r="A486" s="4">
        <v>36163</v>
      </c>
      <c r="B486" s="7"/>
      <c r="C486" s="3">
        <f t="shared" si="23"/>
        <v>1218.5567104477639</v>
      </c>
      <c r="D486" s="7" t="s">
        <v>4</v>
      </c>
      <c r="E486" s="5">
        <f t="shared" si="24"/>
        <v>0.21855671044776392</v>
      </c>
    </row>
    <row r="487" spans="1:5">
      <c r="A487" s="4">
        <v>36164</v>
      </c>
      <c r="B487" s="7"/>
      <c r="C487" s="3">
        <f t="shared" si="23"/>
        <v>1219.0472507462714</v>
      </c>
      <c r="D487" s="7" t="s">
        <v>4</v>
      </c>
      <c r="E487" s="5">
        <f t="shared" si="24"/>
        <v>0.21904725074627129</v>
      </c>
    </row>
    <row r="488" spans="1:5">
      <c r="A488" s="4">
        <v>36165</v>
      </c>
      <c r="B488" s="7"/>
      <c r="C488" s="3">
        <f t="shared" si="23"/>
        <v>1219.5377910447789</v>
      </c>
      <c r="D488" s="7"/>
      <c r="E488" s="5">
        <f t="shared" si="24"/>
        <v>0.21953779104477888</v>
      </c>
    </row>
    <row r="489" spans="1:5">
      <c r="A489" s="4">
        <v>36166</v>
      </c>
      <c r="B489" s="7"/>
      <c r="C489" s="3">
        <f t="shared" si="23"/>
        <v>1220.0283313432865</v>
      </c>
      <c r="D489" s="7" t="s">
        <v>4</v>
      </c>
      <c r="E489" s="5">
        <f t="shared" si="24"/>
        <v>0.22002833134328648</v>
      </c>
    </row>
    <row r="490" spans="1:5">
      <c r="A490" s="4">
        <v>36167</v>
      </c>
      <c r="B490" s="7"/>
      <c r="C490" s="3">
        <f t="shared" si="23"/>
        <v>1220.518871641794</v>
      </c>
      <c r="D490" s="7" t="s">
        <v>4</v>
      </c>
      <c r="E490" s="5">
        <f t="shared" si="24"/>
        <v>0.22051887164179407</v>
      </c>
    </row>
    <row r="491" spans="1:5">
      <c r="A491" s="4">
        <v>36168</v>
      </c>
      <c r="B491" s="7"/>
      <c r="C491" s="3">
        <f t="shared" si="23"/>
        <v>1221.0094119403016</v>
      </c>
      <c r="D491" s="7" t="s">
        <v>4</v>
      </c>
      <c r="E491" s="5">
        <f t="shared" si="24"/>
        <v>0.22100941194030166</v>
      </c>
    </row>
    <row r="492" spans="1:5">
      <c r="A492" s="4">
        <v>36169</v>
      </c>
      <c r="B492" s="7"/>
      <c r="C492" s="3">
        <f t="shared" si="23"/>
        <v>1221.4999522388091</v>
      </c>
      <c r="D492" s="7" t="s">
        <v>4</v>
      </c>
      <c r="E492" s="5">
        <f t="shared" si="24"/>
        <v>0.22149995223880903</v>
      </c>
    </row>
    <row r="493" spans="1:5">
      <c r="A493" s="4">
        <v>36170</v>
      </c>
      <c r="B493" s="7"/>
      <c r="C493" s="3">
        <f t="shared" si="23"/>
        <v>1221.9904925373166</v>
      </c>
      <c r="D493" s="7" t="s">
        <v>4</v>
      </c>
      <c r="E493" s="5">
        <f t="shared" si="24"/>
        <v>0.22199049253731662</v>
      </c>
    </row>
    <row r="494" spans="1:5">
      <c r="A494" s="4">
        <v>36171</v>
      </c>
      <c r="B494" s="7"/>
      <c r="C494" s="3">
        <f t="shared" si="23"/>
        <v>1222.4810328358242</v>
      </c>
      <c r="D494" s="7" t="s">
        <v>4</v>
      </c>
      <c r="E494" s="5">
        <f t="shared" si="24"/>
        <v>0.22248103283582421</v>
      </c>
    </row>
    <row r="495" spans="1:5">
      <c r="A495" s="4">
        <v>36172</v>
      </c>
      <c r="B495" s="7"/>
      <c r="C495" s="3">
        <f t="shared" si="23"/>
        <v>1222.9715731343317</v>
      </c>
      <c r="D495" s="7" t="s">
        <v>4</v>
      </c>
      <c r="E495" s="5">
        <f t="shared" si="24"/>
        <v>0.2229715731343318</v>
      </c>
    </row>
    <row r="496" spans="1:5">
      <c r="A496" s="4">
        <v>36173</v>
      </c>
      <c r="B496" s="7"/>
      <c r="C496" s="3">
        <f t="shared" si="23"/>
        <v>1223.4621134328393</v>
      </c>
      <c r="D496" s="7" t="s">
        <v>4</v>
      </c>
      <c r="E496" s="5">
        <f t="shared" si="24"/>
        <v>0.22346211343283917</v>
      </c>
    </row>
    <row r="497" spans="1:5">
      <c r="A497" s="4">
        <v>36174</v>
      </c>
      <c r="B497" s="7"/>
      <c r="C497" s="3">
        <f t="shared" si="23"/>
        <v>1223.9526537313468</v>
      </c>
      <c r="D497" s="7" t="s">
        <v>4</v>
      </c>
      <c r="E497" s="5">
        <f t="shared" si="24"/>
        <v>0.22395265373134676</v>
      </c>
    </row>
    <row r="498" spans="1:5">
      <c r="A498" s="4">
        <v>36175</v>
      </c>
      <c r="B498" s="70"/>
      <c r="C498" s="3">
        <f t="shared" si="23"/>
        <v>1224.4431940298543</v>
      </c>
      <c r="D498" s="7"/>
      <c r="E498" s="5">
        <f t="shared" si="24"/>
        <v>0.22444319402985435</v>
      </c>
    </row>
    <row r="499" spans="1:5">
      <c r="A499" s="4">
        <v>36176</v>
      </c>
      <c r="B499" s="7"/>
      <c r="C499" s="3">
        <f t="shared" si="23"/>
        <v>1224.9337343283619</v>
      </c>
      <c r="D499" s="7" t="s">
        <v>4</v>
      </c>
      <c r="E499" s="5">
        <f t="shared" si="24"/>
        <v>0.22493373432836195</v>
      </c>
    </row>
    <row r="500" spans="1:5">
      <c r="A500" s="4">
        <v>36177</v>
      </c>
      <c r="B500" s="7"/>
      <c r="C500" s="3">
        <f t="shared" si="23"/>
        <v>1225.4242746268694</v>
      </c>
      <c r="D500" s="7" t="s">
        <v>4</v>
      </c>
      <c r="E500" s="5">
        <f t="shared" si="24"/>
        <v>0.22542427462686931</v>
      </c>
    </row>
    <row r="501" spans="1:5">
      <c r="A501" s="4">
        <v>36178</v>
      </c>
      <c r="B501" s="7"/>
      <c r="C501" s="3">
        <f t="shared" si="23"/>
        <v>1225.914814925377</v>
      </c>
      <c r="D501" s="7" t="s">
        <v>4</v>
      </c>
      <c r="E501" s="5">
        <f t="shared" si="24"/>
        <v>0.22591481492537691</v>
      </c>
    </row>
    <row r="502" spans="1:5">
      <c r="A502" s="4">
        <v>36179</v>
      </c>
      <c r="B502" s="7"/>
      <c r="C502" s="3">
        <f t="shared" si="23"/>
        <v>1226.4053552238845</v>
      </c>
      <c r="D502" s="7" t="s">
        <v>4</v>
      </c>
      <c r="E502" s="5">
        <f t="shared" si="24"/>
        <v>0.2264053552238845</v>
      </c>
    </row>
    <row r="503" spans="1:5">
      <c r="A503" s="4">
        <v>36180</v>
      </c>
      <c r="B503" s="7"/>
      <c r="C503" s="3">
        <f t="shared" si="23"/>
        <v>1226.895895522392</v>
      </c>
      <c r="D503" s="7" t="s">
        <v>4</v>
      </c>
      <c r="E503" s="5">
        <f t="shared" si="24"/>
        <v>0.22689589552239209</v>
      </c>
    </row>
    <row r="504" spans="1:5">
      <c r="A504" s="4">
        <v>36181</v>
      </c>
      <c r="B504" s="7"/>
      <c r="C504" s="3">
        <f t="shared" si="23"/>
        <v>1227.3864358208996</v>
      </c>
      <c r="D504" s="7" t="s">
        <v>4</v>
      </c>
      <c r="E504" s="5">
        <f t="shared" si="24"/>
        <v>0.22738643582089968</v>
      </c>
    </row>
    <row r="505" spans="1:5">
      <c r="A505" s="4">
        <v>36182</v>
      </c>
      <c r="B505" s="7"/>
      <c r="C505" s="3">
        <f t="shared" si="23"/>
        <v>1227.8769761194071</v>
      </c>
      <c r="D505" s="7" t="s">
        <v>4</v>
      </c>
      <c r="E505" s="5">
        <f t="shared" si="24"/>
        <v>0.22787697611940705</v>
      </c>
    </row>
    <row r="506" spans="1:5">
      <c r="A506" s="4">
        <v>36183</v>
      </c>
      <c r="B506" s="7"/>
      <c r="C506" s="3">
        <f t="shared" si="23"/>
        <v>1228.3675164179147</v>
      </c>
      <c r="D506" s="7" t="s">
        <v>4</v>
      </c>
      <c r="E506" s="5">
        <f t="shared" si="24"/>
        <v>0.22836751641791464</v>
      </c>
    </row>
    <row r="507" spans="1:5">
      <c r="A507" s="4">
        <v>36184</v>
      </c>
      <c r="B507" s="7"/>
      <c r="C507" s="3">
        <f t="shared" si="23"/>
        <v>1228.8580567164222</v>
      </c>
      <c r="D507" s="7" t="s">
        <v>4</v>
      </c>
      <c r="E507" s="5">
        <f t="shared" si="24"/>
        <v>0.22885805671642223</v>
      </c>
    </row>
    <row r="508" spans="1:5">
      <c r="A508" s="4">
        <v>36185</v>
      </c>
      <c r="B508" s="7"/>
      <c r="C508" s="3">
        <f t="shared" si="23"/>
        <v>1229.3485970149297</v>
      </c>
      <c r="D508" s="7"/>
      <c r="E508" s="5">
        <f t="shared" si="24"/>
        <v>0.22934859701492982</v>
      </c>
    </row>
    <row r="509" spans="1:5">
      <c r="A509" s="4">
        <v>36186</v>
      </c>
      <c r="B509" s="7"/>
      <c r="C509" s="3">
        <f t="shared" si="23"/>
        <v>1229.8391373134373</v>
      </c>
      <c r="D509" s="7" t="s">
        <v>4</v>
      </c>
      <c r="E509" s="5">
        <f t="shared" si="24"/>
        <v>0.22983913731343719</v>
      </c>
    </row>
    <row r="510" spans="1:5">
      <c r="A510" s="4">
        <v>36187</v>
      </c>
      <c r="B510" s="7"/>
      <c r="C510" s="3">
        <f t="shared" si="23"/>
        <v>1230.3296776119448</v>
      </c>
      <c r="D510" s="7" t="s">
        <v>4</v>
      </c>
      <c r="E510" s="5">
        <f t="shared" si="24"/>
        <v>0.23032967761194478</v>
      </c>
    </row>
    <row r="511" spans="1:5">
      <c r="A511" s="4">
        <v>36188</v>
      </c>
      <c r="B511" s="7"/>
      <c r="C511" s="3">
        <f t="shared" si="23"/>
        <v>1230.8202179104524</v>
      </c>
      <c r="D511" s="7" t="s">
        <v>4</v>
      </c>
      <c r="E511" s="5">
        <f t="shared" si="24"/>
        <v>0.23082021791045237</v>
      </c>
    </row>
    <row r="512" spans="1:5">
      <c r="A512" s="4">
        <v>36189</v>
      </c>
      <c r="B512" s="7"/>
      <c r="C512" s="3">
        <f t="shared" si="23"/>
        <v>1231.3107582089599</v>
      </c>
      <c r="D512" s="7" t="s">
        <v>4</v>
      </c>
      <c r="E512" s="5">
        <f t="shared" si="24"/>
        <v>0.23131075820895997</v>
      </c>
    </row>
    <row r="513" spans="1:6">
      <c r="A513" s="4">
        <v>36190</v>
      </c>
      <c r="B513" s="7"/>
      <c r="C513" s="3">
        <f t="shared" si="23"/>
        <v>1231.8012985074674</v>
      </c>
      <c r="D513" s="7" t="s">
        <v>4</v>
      </c>
      <c r="E513" s="5">
        <f t="shared" si="24"/>
        <v>0.23180129850746733</v>
      </c>
    </row>
    <row r="514" spans="1:6">
      <c r="A514" s="4">
        <v>36191</v>
      </c>
      <c r="B514" s="7"/>
      <c r="C514" s="3">
        <f t="shared" si="23"/>
        <v>1232.291838805975</v>
      </c>
      <c r="D514" s="7" t="s">
        <v>4</v>
      </c>
      <c r="E514" s="5">
        <f t="shared" si="24"/>
        <v>0.23229183880597493</v>
      </c>
    </row>
    <row r="515" spans="1:6">
      <c r="A515" s="4">
        <v>36192</v>
      </c>
      <c r="B515" s="7"/>
      <c r="C515" s="3">
        <f t="shared" si="23"/>
        <v>1232.7823791044825</v>
      </c>
      <c r="D515" s="7" t="s">
        <v>4</v>
      </c>
      <c r="E515" s="5">
        <f t="shared" si="24"/>
        <v>0.23278237910448252</v>
      </c>
    </row>
    <row r="516" spans="1:6">
      <c r="A516" s="4">
        <v>36193</v>
      </c>
      <c r="B516" s="7"/>
      <c r="C516" s="3">
        <f t="shared" si="23"/>
        <v>1233.2729194029901</v>
      </c>
      <c r="D516" s="7" t="s">
        <v>4</v>
      </c>
      <c r="E516" s="5">
        <f t="shared" si="24"/>
        <v>0.23327291940299011</v>
      </c>
    </row>
    <row r="517" spans="1:6">
      <c r="A517" s="4">
        <v>36194</v>
      </c>
      <c r="B517" s="7"/>
      <c r="C517" s="3">
        <f>C516+F$451</f>
        <v>1233.7634597014976</v>
      </c>
      <c r="D517" s="7" t="s">
        <v>4</v>
      </c>
      <c r="E517" s="5">
        <f t="shared" si="24"/>
        <v>0.2337634597014977</v>
      </c>
    </row>
    <row r="518" spans="1:6">
      <c r="A518" s="4">
        <v>36195</v>
      </c>
      <c r="B518" s="70">
        <v>110688</v>
      </c>
      <c r="C518" s="9">
        <v>1234.2539999999999</v>
      </c>
      <c r="D518" s="7">
        <v>1</v>
      </c>
      <c r="E518" s="5">
        <f t="shared" si="24"/>
        <v>0.23425399999999996</v>
      </c>
      <c r="F518" s="9">
        <f>(C537-C518)/19</f>
        <v>1.5359842105263182</v>
      </c>
    </row>
    <row r="519" spans="1:6">
      <c r="A519" s="4">
        <v>36196</v>
      </c>
      <c r="B519" s="7"/>
      <c r="C519" s="3">
        <f>C518+F$518</f>
        <v>1235.7899842105262</v>
      </c>
      <c r="D519" s="7"/>
      <c r="E519" s="5">
        <f t="shared" si="24"/>
        <v>0.23578998421052622</v>
      </c>
    </row>
    <row r="520" spans="1:6">
      <c r="A520" s="4">
        <v>36197</v>
      </c>
      <c r="B520" s="7"/>
      <c r="C520" s="3">
        <f t="shared" ref="C520:C536" si="25">C519+F$518</f>
        <v>1237.3259684210525</v>
      </c>
      <c r="D520" s="7" t="s">
        <v>4</v>
      </c>
      <c r="E520" s="5">
        <f t="shared" si="24"/>
        <v>0.23732596842105247</v>
      </c>
    </row>
    <row r="521" spans="1:6">
      <c r="A521" s="4">
        <v>36198</v>
      </c>
      <c r="B521" s="7"/>
      <c r="C521" s="3">
        <f t="shared" si="25"/>
        <v>1238.8619526315788</v>
      </c>
      <c r="D521" s="7" t="s">
        <v>4</v>
      </c>
      <c r="E521" s="5">
        <f t="shared" si="24"/>
        <v>0.23886195263157872</v>
      </c>
    </row>
    <row r="522" spans="1:6">
      <c r="A522" s="4">
        <v>36199</v>
      </c>
      <c r="B522" s="7"/>
      <c r="C522" s="3">
        <f t="shared" si="25"/>
        <v>1240.3979368421051</v>
      </c>
      <c r="D522" s="7" t="s">
        <v>4</v>
      </c>
      <c r="E522" s="5">
        <f t="shared" si="24"/>
        <v>0.24039793684210498</v>
      </c>
    </row>
    <row r="523" spans="1:6">
      <c r="A523" s="4">
        <v>36200</v>
      </c>
      <c r="B523" s="7"/>
      <c r="C523" s="3">
        <f t="shared" si="25"/>
        <v>1241.9339210526314</v>
      </c>
      <c r="D523" s="7" t="s">
        <v>4</v>
      </c>
      <c r="E523" s="5">
        <f t="shared" si="24"/>
        <v>0.24193392105263145</v>
      </c>
    </row>
    <row r="524" spans="1:6">
      <c r="A524" s="4">
        <v>36201</v>
      </c>
      <c r="B524" s="7"/>
      <c r="C524" s="3">
        <f t="shared" si="25"/>
        <v>1243.4699052631577</v>
      </c>
      <c r="D524" s="7" t="s">
        <v>4</v>
      </c>
      <c r="E524" s="5">
        <f t="shared" si="24"/>
        <v>0.2434699052631577</v>
      </c>
    </row>
    <row r="525" spans="1:6">
      <c r="A525" s="4">
        <v>36202</v>
      </c>
      <c r="B525" s="7"/>
      <c r="C525" s="3">
        <f t="shared" si="25"/>
        <v>1245.005889473684</v>
      </c>
      <c r="D525" s="7" t="s">
        <v>4</v>
      </c>
      <c r="E525" s="5">
        <f t="shared" si="24"/>
        <v>0.24500588947368396</v>
      </c>
    </row>
    <row r="526" spans="1:6">
      <c r="A526" s="4">
        <v>36203</v>
      </c>
      <c r="B526" s="7"/>
      <c r="C526" s="3">
        <f t="shared" si="25"/>
        <v>1246.5418736842103</v>
      </c>
      <c r="D526" s="7" t="s">
        <v>4</v>
      </c>
      <c r="E526" s="5">
        <f t="shared" si="24"/>
        <v>0.24654187368421021</v>
      </c>
    </row>
    <row r="527" spans="1:6">
      <c r="A527" s="4">
        <v>36204</v>
      </c>
      <c r="B527" s="7"/>
      <c r="C527" s="3">
        <f t="shared" si="25"/>
        <v>1248.0778578947366</v>
      </c>
      <c r="D527" s="7" t="s">
        <v>4</v>
      </c>
      <c r="E527" s="5">
        <f t="shared" si="24"/>
        <v>0.24807785789473646</v>
      </c>
    </row>
    <row r="528" spans="1:6">
      <c r="A528" s="4">
        <v>36205</v>
      </c>
      <c r="B528" s="7"/>
      <c r="C528" s="3">
        <f t="shared" si="25"/>
        <v>1249.6138421052628</v>
      </c>
      <c r="D528" s="7" t="s">
        <v>4</v>
      </c>
      <c r="E528" s="5">
        <f t="shared" si="24"/>
        <v>0.24961384210526294</v>
      </c>
    </row>
    <row r="529" spans="1:6">
      <c r="A529" s="4">
        <v>36206</v>
      </c>
      <c r="B529" s="70"/>
      <c r="C529" s="3">
        <f t="shared" si="25"/>
        <v>1251.1498263157891</v>
      </c>
      <c r="D529" s="7"/>
      <c r="E529" s="5">
        <f t="shared" si="24"/>
        <v>0.25114982631578919</v>
      </c>
    </row>
    <row r="530" spans="1:6">
      <c r="A530" s="4">
        <v>36207</v>
      </c>
      <c r="B530" s="7"/>
      <c r="C530" s="3">
        <f t="shared" si="25"/>
        <v>1252.6858105263154</v>
      </c>
      <c r="D530" s="7" t="s">
        <v>4</v>
      </c>
      <c r="E530" s="5">
        <f t="shared" si="24"/>
        <v>0.25268581052631545</v>
      </c>
    </row>
    <row r="531" spans="1:6">
      <c r="A531" s="4">
        <v>36208</v>
      </c>
      <c r="B531" s="7"/>
      <c r="C531" s="3">
        <f t="shared" si="25"/>
        <v>1254.2217947368417</v>
      </c>
      <c r="D531" s="7" t="s">
        <v>4</v>
      </c>
      <c r="E531" s="5">
        <f t="shared" si="24"/>
        <v>0.2542217947368417</v>
      </c>
    </row>
    <row r="532" spans="1:6">
      <c r="A532" s="4">
        <v>36209</v>
      </c>
      <c r="B532" s="7"/>
      <c r="C532" s="3">
        <f t="shared" si="25"/>
        <v>1255.757778947368</v>
      </c>
      <c r="D532" s="7" t="s">
        <v>4</v>
      </c>
      <c r="E532" s="5">
        <f t="shared" si="24"/>
        <v>0.25575777894736795</v>
      </c>
    </row>
    <row r="533" spans="1:6">
      <c r="A533" s="4">
        <v>36210</v>
      </c>
      <c r="B533" s="7"/>
      <c r="C533" s="3">
        <f t="shared" si="25"/>
        <v>1257.2937631578943</v>
      </c>
      <c r="D533" s="7" t="s">
        <v>4</v>
      </c>
      <c r="E533" s="5">
        <f t="shared" si="24"/>
        <v>0.25729376315789443</v>
      </c>
    </row>
    <row r="534" spans="1:6">
      <c r="A534" s="4">
        <v>36211</v>
      </c>
      <c r="B534" s="7"/>
      <c r="C534" s="3">
        <f t="shared" si="25"/>
        <v>1258.8297473684206</v>
      </c>
      <c r="D534" s="7" t="s">
        <v>4</v>
      </c>
      <c r="E534" s="5">
        <f t="shared" si="24"/>
        <v>0.25882974736842068</v>
      </c>
    </row>
    <row r="535" spans="1:6">
      <c r="A535" s="4">
        <v>36212</v>
      </c>
      <c r="B535" s="7"/>
      <c r="C535" s="3">
        <f t="shared" si="25"/>
        <v>1260.3657315789469</v>
      </c>
      <c r="D535" s="7" t="s">
        <v>4</v>
      </c>
      <c r="E535" s="5">
        <f t="shared" si="24"/>
        <v>0.26036573157894694</v>
      </c>
    </row>
    <row r="536" spans="1:6">
      <c r="A536" s="4">
        <v>36213</v>
      </c>
      <c r="B536" s="7"/>
      <c r="C536" s="3">
        <f t="shared" si="25"/>
        <v>1261.9017157894732</v>
      </c>
      <c r="D536" s="7" t="s">
        <v>4</v>
      </c>
      <c r="E536" s="5">
        <f t="shared" si="24"/>
        <v>0.26190171578947319</v>
      </c>
    </row>
    <row r="537" spans="1:6">
      <c r="A537" s="4">
        <v>36214</v>
      </c>
      <c r="B537" s="70">
        <v>110688</v>
      </c>
      <c r="C537" s="9">
        <v>1263.4376999999999</v>
      </c>
      <c r="D537" s="7">
        <v>1</v>
      </c>
      <c r="E537" s="5">
        <f t="shared" si="24"/>
        <v>0.26343769999999989</v>
      </c>
      <c r="F537" s="9">
        <f>(C571-C537)/34</f>
        <v>0.31525882352941476</v>
      </c>
    </row>
    <row r="538" spans="1:6">
      <c r="A538" s="4">
        <v>36215</v>
      </c>
      <c r="B538" s="7"/>
      <c r="C538" s="3">
        <f>C537+F$537</f>
        <v>1263.7529588235293</v>
      </c>
      <c r="D538" s="7" t="s">
        <v>4</v>
      </c>
      <c r="E538" s="5">
        <f t="shared" si="24"/>
        <v>0.26375295882352923</v>
      </c>
    </row>
    <row r="539" spans="1:6">
      <c r="A539" s="4">
        <v>36216</v>
      </c>
      <c r="B539" s="7"/>
      <c r="C539" s="3">
        <f t="shared" ref="C539:C570" si="26">C538+F$537</f>
        <v>1264.0682176470586</v>
      </c>
      <c r="D539" s="7" t="s">
        <v>4</v>
      </c>
      <c r="E539" s="5">
        <f t="shared" si="24"/>
        <v>0.26406821764705857</v>
      </c>
    </row>
    <row r="540" spans="1:6">
      <c r="A540" s="4">
        <v>36217</v>
      </c>
      <c r="B540" s="7"/>
      <c r="C540" s="3">
        <f t="shared" si="26"/>
        <v>1264.383476470588</v>
      </c>
      <c r="D540" s="7" t="s">
        <v>4</v>
      </c>
      <c r="E540" s="5">
        <f t="shared" ref="E540:E603" si="27">(C540/1000)-1</f>
        <v>0.26438347647058791</v>
      </c>
    </row>
    <row r="541" spans="1:6">
      <c r="A541" s="4">
        <v>36218</v>
      </c>
      <c r="B541" s="7"/>
      <c r="C541" s="3">
        <f t="shared" si="26"/>
        <v>1264.6987352941173</v>
      </c>
      <c r="D541" s="7" t="s">
        <v>4</v>
      </c>
      <c r="E541" s="5">
        <f t="shared" si="27"/>
        <v>0.26469873529411725</v>
      </c>
    </row>
    <row r="542" spans="1:6">
      <c r="A542" s="4">
        <v>36219</v>
      </c>
      <c r="B542" s="7"/>
      <c r="C542" s="3">
        <f t="shared" si="26"/>
        <v>1265.0139941176467</v>
      </c>
      <c r="D542" s="7" t="s">
        <v>4</v>
      </c>
      <c r="E542" s="5">
        <f t="shared" si="27"/>
        <v>0.26501399411764659</v>
      </c>
    </row>
    <row r="543" spans="1:6">
      <c r="A543" s="4">
        <v>36220</v>
      </c>
      <c r="B543" s="7"/>
      <c r="C543" s="3">
        <f t="shared" si="26"/>
        <v>1265.329252941176</v>
      </c>
      <c r="D543" s="7" t="s">
        <v>4</v>
      </c>
      <c r="E543" s="5">
        <f t="shared" si="27"/>
        <v>0.26532925294117593</v>
      </c>
    </row>
    <row r="544" spans="1:6">
      <c r="A544" s="4">
        <v>36221</v>
      </c>
      <c r="B544" s="7"/>
      <c r="C544" s="3">
        <f t="shared" si="26"/>
        <v>1265.6445117647054</v>
      </c>
      <c r="D544" s="7" t="s">
        <v>4</v>
      </c>
      <c r="E544" s="5">
        <f t="shared" si="27"/>
        <v>0.26564451176470549</v>
      </c>
    </row>
    <row r="545" spans="1:5">
      <c r="A545" s="4">
        <v>36222</v>
      </c>
      <c r="B545" s="7"/>
      <c r="C545" s="3">
        <f t="shared" si="26"/>
        <v>1265.9597705882347</v>
      </c>
      <c r="D545" s="7" t="s">
        <v>4</v>
      </c>
      <c r="E545" s="5">
        <f t="shared" si="27"/>
        <v>0.26595977058823483</v>
      </c>
    </row>
    <row r="546" spans="1:5">
      <c r="A546" s="4">
        <v>36223</v>
      </c>
      <c r="B546" s="7"/>
      <c r="C546" s="3">
        <f t="shared" si="26"/>
        <v>1266.2750294117641</v>
      </c>
      <c r="D546" s="7" t="s">
        <v>4</v>
      </c>
      <c r="E546" s="5">
        <f t="shared" si="27"/>
        <v>0.26627502941176417</v>
      </c>
    </row>
    <row r="547" spans="1:5">
      <c r="A547" s="4">
        <v>36224</v>
      </c>
      <c r="B547" s="7"/>
      <c r="C547" s="3">
        <f t="shared" si="26"/>
        <v>1266.5902882352934</v>
      </c>
      <c r="D547" s="7" t="s">
        <v>4</v>
      </c>
      <c r="E547" s="5">
        <f t="shared" si="27"/>
        <v>0.26659028823529352</v>
      </c>
    </row>
    <row r="548" spans="1:5">
      <c r="A548" s="4">
        <v>36225</v>
      </c>
      <c r="B548" s="7"/>
      <c r="C548" s="3">
        <f t="shared" si="26"/>
        <v>1266.9055470588228</v>
      </c>
      <c r="D548" s="7" t="s">
        <v>4</v>
      </c>
      <c r="E548" s="5">
        <f t="shared" si="27"/>
        <v>0.26690554705882286</v>
      </c>
    </row>
    <row r="549" spans="1:5">
      <c r="A549" s="4">
        <v>36226</v>
      </c>
      <c r="B549" s="7"/>
      <c r="C549" s="3">
        <f t="shared" si="26"/>
        <v>1267.2208058823521</v>
      </c>
      <c r="D549" s="7" t="s">
        <v>4</v>
      </c>
      <c r="E549" s="5">
        <f t="shared" si="27"/>
        <v>0.2672208058823522</v>
      </c>
    </row>
    <row r="550" spans="1:5">
      <c r="A550" s="4">
        <v>36227</v>
      </c>
      <c r="B550" s="7"/>
      <c r="C550" s="3">
        <f t="shared" si="26"/>
        <v>1267.5360647058815</v>
      </c>
      <c r="D550" s="7" t="s">
        <v>4</v>
      </c>
      <c r="E550" s="5">
        <f t="shared" si="27"/>
        <v>0.26753606470588154</v>
      </c>
    </row>
    <row r="551" spans="1:5">
      <c r="A551" s="4">
        <v>36228</v>
      </c>
      <c r="B551" s="7"/>
      <c r="C551" s="3">
        <f t="shared" si="26"/>
        <v>1267.8513235294108</v>
      </c>
      <c r="D551" s="7" t="s">
        <v>4</v>
      </c>
      <c r="E551" s="5">
        <f t="shared" si="27"/>
        <v>0.26785132352941088</v>
      </c>
    </row>
    <row r="552" spans="1:5">
      <c r="A552" s="4">
        <v>36229</v>
      </c>
      <c r="B552" s="7"/>
      <c r="C552" s="3">
        <f t="shared" si="26"/>
        <v>1268.1665823529402</v>
      </c>
      <c r="D552" s="7" t="s">
        <v>4</v>
      </c>
      <c r="E552" s="5">
        <f t="shared" si="27"/>
        <v>0.26816658235294022</v>
      </c>
    </row>
    <row r="553" spans="1:5">
      <c r="A553" s="4">
        <v>36230</v>
      </c>
      <c r="B553" s="7"/>
      <c r="C553" s="3">
        <f t="shared" si="26"/>
        <v>1268.4818411764695</v>
      </c>
      <c r="D553" s="7" t="s">
        <v>4</v>
      </c>
      <c r="E553" s="5">
        <f t="shared" si="27"/>
        <v>0.26848184117646956</v>
      </c>
    </row>
    <row r="554" spans="1:5">
      <c r="A554" s="4">
        <v>36231</v>
      </c>
      <c r="B554" s="7"/>
      <c r="C554" s="3">
        <f t="shared" si="26"/>
        <v>1268.7970999999989</v>
      </c>
      <c r="D554" s="7" t="s">
        <v>4</v>
      </c>
      <c r="E554" s="5">
        <f t="shared" si="27"/>
        <v>0.2687970999999989</v>
      </c>
    </row>
    <row r="555" spans="1:5">
      <c r="A555" s="4">
        <v>36232</v>
      </c>
      <c r="B555" s="7"/>
      <c r="C555" s="3">
        <f t="shared" si="26"/>
        <v>1269.1123588235282</v>
      </c>
      <c r="D555" s="7" t="s">
        <v>4</v>
      </c>
      <c r="E555" s="5">
        <f t="shared" si="27"/>
        <v>0.26911235882352824</v>
      </c>
    </row>
    <row r="556" spans="1:5">
      <c r="A556" s="4">
        <v>36233</v>
      </c>
      <c r="B556" s="7"/>
      <c r="C556" s="3">
        <f t="shared" si="26"/>
        <v>1269.4276176470576</v>
      </c>
      <c r="D556" s="7" t="s">
        <v>4</v>
      </c>
      <c r="E556" s="5">
        <f t="shared" si="27"/>
        <v>0.26942761764705758</v>
      </c>
    </row>
    <row r="557" spans="1:5">
      <c r="A557" s="4">
        <v>36234</v>
      </c>
      <c r="B557" s="70"/>
      <c r="C557" s="3">
        <f t="shared" si="26"/>
        <v>1269.7428764705869</v>
      </c>
      <c r="D557" s="7"/>
      <c r="E557" s="5">
        <f t="shared" si="27"/>
        <v>0.26974287647058692</v>
      </c>
    </row>
    <row r="558" spans="1:5">
      <c r="A558" s="4">
        <v>36235</v>
      </c>
      <c r="B558" s="7"/>
      <c r="C558" s="3">
        <f t="shared" si="26"/>
        <v>1270.0581352941163</v>
      </c>
      <c r="D558" s="7" t="s">
        <v>4</v>
      </c>
      <c r="E558" s="5">
        <f t="shared" si="27"/>
        <v>0.27005813529411626</v>
      </c>
    </row>
    <row r="559" spans="1:5">
      <c r="A559" s="4">
        <v>36236</v>
      </c>
      <c r="B559" s="7"/>
      <c r="C559" s="3">
        <f t="shared" si="26"/>
        <v>1270.3733941176456</v>
      </c>
      <c r="D559" s="7" t="s">
        <v>4</v>
      </c>
      <c r="E559" s="5">
        <f t="shared" si="27"/>
        <v>0.2703733941176456</v>
      </c>
    </row>
    <row r="560" spans="1:5">
      <c r="A560" s="4">
        <v>36237</v>
      </c>
      <c r="B560" s="7"/>
      <c r="C560" s="3">
        <f t="shared" si="26"/>
        <v>1270.688652941175</v>
      </c>
      <c r="D560" s="7" t="s">
        <v>4</v>
      </c>
      <c r="E560" s="5">
        <f t="shared" si="27"/>
        <v>0.27068865294117495</v>
      </c>
    </row>
    <row r="561" spans="1:6">
      <c r="A561" s="4">
        <v>36238</v>
      </c>
      <c r="B561" s="7"/>
      <c r="C561" s="3">
        <f t="shared" si="26"/>
        <v>1271.0039117647043</v>
      </c>
      <c r="D561" s="7" t="s">
        <v>4</v>
      </c>
      <c r="E561" s="5">
        <f t="shared" si="27"/>
        <v>0.27100391176470429</v>
      </c>
    </row>
    <row r="562" spans="1:6">
      <c r="A562" s="4">
        <v>36239</v>
      </c>
      <c r="B562" s="7"/>
      <c r="C562" s="3">
        <f t="shared" si="26"/>
        <v>1271.3191705882336</v>
      </c>
      <c r="D562" s="7" t="s">
        <v>4</v>
      </c>
      <c r="E562" s="5">
        <f t="shared" si="27"/>
        <v>0.27131917058823363</v>
      </c>
    </row>
    <row r="563" spans="1:6">
      <c r="A563" s="4">
        <v>36240</v>
      </c>
      <c r="B563" s="7"/>
      <c r="C563" s="3">
        <f t="shared" si="26"/>
        <v>1271.634429411763</v>
      </c>
      <c r="D563" s="7" t="s">
        <v>4</v>
      </c>
      <c r="E563" s="5">
        <f t="shared" si="27"/>
        <v>0.27163442941176297</v>
      </c>
    </row>
    <row r="564" spans="1:6">
      <c r="A564" s="4">
        <v>36241</v>
      </c>
      <c r="B564" s="7"/>
      <c r="C564" s="3">
        <f t="shared" si="26"/>
        <v>1271.9496882352923</v>
      </c>
      <c r="D564" s="7" t="s">
        <v>4</v>
      </c>
      <c r="E564" s="5">
        <f t="shared" si="27"/>
        <v>0.27194968823529231</v>
      </c>
    </row>
    <row r="565" spans="1:6">
      <c r="A565" s="4">
        <v>36242</v>
      </c>
      <c r="B565" s="7"/>
      <c r="C565" s="3">
        <f t="shared" si="26"/>
        <v>1272.2649470588217</v>
      </c>
      <c r="D565" s="7" t="s">
        <v>4</v>
      </c>
      <c r="E565" s="5">
        <f t="shared" si="27"/>
        <v>0.27226494705882165</v>
      </c>
    </row>
    <row r="566" spans="1:6">
      <c r="A566" s="4">
        <v>36243</v>
      </c>
      <c r="B566" s="7"/>
      <c r="C566" s="3">
        <f t="shared" si="26"/>
        <v>1272.580205882351</v>
      </c>
      <c r="D566" s="7" t="s">
        <v>4</v>
      </c>
      <c r="E566" s="5">
        <f t="shared" si="27"/>
        <v>0.27258020588235099</v>
      </c>
    </row>
    <row r="567" spans="1:6">
      <c r="A567" s="4">
        <v>36244</v>
      </c>
      <c r="B567" s="7"/>
      <c r="C567" s="3">
        <f t="shared" si="26"/>
        <v>1272.8954647058804</v>
      </c>
      <c r="D567" s="7" t="s">
        <v>4</v>
      </c>
      <c r="E567" s="5">
        <f t="shared" si="27"/>
        <v>0.27289546470588033</v>
      </c>
    </row>
    <row r="568" spans="1:6">
      <c r="A568" s="4">
        <v>36245</v>
      </c>
      <c r="B568" s="7"/>
      <c r="C568" s="3">
        <f t="shared" si="26"/>
        <v>1273.2107235294097</v>
      </c>
      <c r="D568" s="7" t="s">
        <v>4</v>
      </c>
      <c r="E568" s="5">
        <f t="shared" si="27"/>
        <v>0.27321072352940967</v>
      </c>
    </row>
    <row r="569" spans="1:6">
      <c r="A569" s="4">
        <v>36246</v>
      </c>
      <c r="B569" s="7"/>
      <c r="C569" s="3">
        <f t="shared" si="26"/>
        <v>1273.5259823529391</v>
      </c>
      <c r="D569" s="7" t="s">
        <v>4</v>
      </c>
      <c r="E569" s="5">
        <f t="shared" si="27"/>
        <v>0.27352598235293901</v>
      </c>
    </row>
    <row r="570" spans="1:6">
      <c r="A570" s="4">
        <v>36247</v>
      </c>
      <c r="B570" s="7"/>
      <c r="C570" s="3">
        <f t="shared" si="26"/>
        <v>1273.8412411764684</v>
      </c>
      <c r="D570" s="7" t="s">
        <v>4</v>
      </c>
      <c r="E570" s="5">
        <f t="shared" si="27"/>
        <v>0.27384124117646835</v>
      </c>
    </row>
    <row r="571" spans="1:6">
      <c r="A571" s="4">
        <v>36248</v>
      </c>
      <c r="B571" s="70">
        <v>110688</v>
      </c>
      <c r="C571" s="9">
        <v>1274.1565000000001</v>
      </c>
      <c r="D571" s="7">
        <v>1</v>
      </c>
      <c r="E571" s="5">
        <f t="shared" si="27"/>
        <v>0.27415650000000014</v>
      </c>
      <c r="F571" s="9">
        <f>(C583-C571)/12</f>
        <v>-3.1372083333333385</v>
      </c>
    </row>
    <row r="572" spans="1:6">
      <c r="A572" s="4">
        <v>36249</v>
      </c>
      <c r="B572" s="7"/>
      <c r="C572" s="3">
        <f>C571+F$571</f>
        <v>1271.0192916666667</v>
      </c>
      <c r="D572" s="7" t="s">
        <v>4</v>
      </c>
      <c r="E572" s="5">
        <f t="shared" si="27"/>
        <v>0.27101929166666672</v>
      </c>
    </row>
    <row r="573" spans="1:6">
      <c r="A573" s="4">
        <v>36250</v>
      </c>
      <c r="B573" s="7"/>
      <c r="C573" s="3">
        <f t="shared" ref="C573:C582" si="28">C572+F$571</f>
        <v>1267.8820833333334</v>
      </c>
      <c r="D573" s="7" t="s">
        <v>4</v>
      </c>
      <c r="E573" s="5">
        <f t="shared" si="27"/>
        <v>0.26788208333333352</v>
      </c>
    </row>
    <row r="574" spans="1:6">
      <c r="A574" s="4">
        <v>36251</v>
      </c>
      <c r="B574" s="7"/>
      <c r="C574" s="3">
        <f t="shared" si="28"/>
        <v>1264.7448750000001</v>
      </c>
      <c r="D574" s="7" t="s">
        <v>4</v>
      </c>
      <c r="E574" s="5">
        <f t="shared" si="27"/>
        <v>0.2647448750000001</v>
      </c>
    </row>
    <row r="575" spans="1:6">
      <c r="A575" s="4">
        <v>36252</v>
      </c>
      <c r="B575" s="7"/>
      <c r="C575" s="3">
        <f t="shared" si="28"/>
        <v>1261.6076666666668</v>
      </c>
      <c r="D575" s="7" t="s">
        <v>4</v>
      </c>
      <c r="E575" s="5">
        <f t="shared" si="27"/>
        <v>0.26160766666666668</v>
      </c>
    </row>
    <row r="576" spans="1:6">
      <c r="A576" s="4">
        <v>36253</v>
      </c>
      <c r="B576" s="7"/>
      <c r="C576" s="3">
        <f t="shared" si="28"/>
        <v>1258.4704583333335</v>
      </c>
      <c r="D576" s="7" t="s">
        <v>4</v>
      </c>
      <c r="E576" s="5">
        <f t="shared" si="27"/>
        <v>0.25847045833333349</v>
      </c>
    </row>
    <row r="577" spans="1:6">
      <c r="A577" s="4">
        <v>36254</v>
      </c>
      <c r="B577" s="7"/>
      <c r="C577" s="3">
        <f t="shared" si="28"/>
        <v>1255.3332500000001</v>
      </c>
      <c r="D577" s="7" t="s">
        <v>4</v>
      </c>
      <c r="E577" s="5">
        <f t="shared" si="27"/>
        <v>0.25533325000000007</v>
      </c>
    </row>
    <row r="578" spans="1:6">
      <c r="A578" s="4">
        <v>36255</v>
      </c>
      <c r="B578" s="7"/>
      <c r="C578" s="3">
        <f t="shared" si="28"/>
        <v>1252.1960416666668</v>
      </c>
      <c r="D578" s="7"/>
      <c r="E578" s="5">
        <f t="shared" si="27"/>
        <v>0.25219604166666687</v>
      </c>
    </row>
    <row r="579" spans="1:6">
      <c r="A579" s="4">
        <v>36256</v>
      </c>
      <c r="B579" s="7"/>
      <c r="C579" s="3">
        <f t="shared" si="28"/>
        <v>1249.0588333333335</v>
      </c>
      <c r="D579" s="7" t="s">
        <v>4</v>
      </c>
      <c r="E579" s="5">
        <f t="shared" si="27"/>
        <v>0.24905883333333345</v>
      </c>
    </row>
    <row r="580" spans="1:6">
      <c r="A580" s="4">
        <v>36257</v>
      </c>
      <c r="B580" s="7"/>
      <c r="C580" s="3">
        <f t="shared" si="28"/>
        <v>1245.9216250000002</v>
      </c>
      <c r="D580" s="7" t="s">
        <v>4</v>
      </c>
      <c r="E580" s="5">
        <f t="shared" si="27"/>
        <v>0.24592162500000025</v>
      </c>
    </row>
    <row r="581" spans="1:6">
      <c r="A581" s="4">
        <v>36258</v>
      </c>
      <c r="B581" s="7"/>
      <c r="C581" s="3">
        <f t="shared" si="28"/>
        <v>1242.7844166666669</v>
      </c>
      <c r="D581" s="7" t="s">
        <v>4</v>
      </c>
      <c r="E581" s="5">
        <f t="shared" si="27"/>
        <v>0.24278441666666684</v>
      </c>
    </row>
    <row r="582" spans="1:6">
      <c r="A582" s="4">
        <v>36259</v>
      </c>
      <c r="B582" s="7"/>
      <c r="C582" s="3">
        <f t="shared" si="28"/>
        <v>1239.6472083333335</v>
      </c>
      <c r="D582" s="7" t="s">
        <v>4</v>
      </c>
      <c r="E582" s="5">
        <f t="shared" si="27"/>
        <v>0.23964720833333364</v>
      </c>
    </row>
    <row r="583" spans="1:6">
      <c r="A583" s="4">
        <v>36260</v>
      </c>
      <c r="B583" s="70">
        <v>110688</v>
      </c>
      <c r="C583" s="9">
        <v>1236.51</v>
      </c>
      <c r="D583" s="7">
        <v>1</v>
      </c>
      <c r="E583" s="5">
        <f t="shared" si="27"/>
        <v>0.23651</v>
      </c>
      <c r="F583" s="9">
        <f>(C627-C583)/44</f>
        <v>-0.48566590909091062</v>
      </c>
    </row>
    <row r="584" spans="1:6">
      <c r="A584" s="4">
        <v>36261</v>
      </c>
      <c r="B584" s="7"/>
      <c r="C584" s="3">
        <f>C583+F$583</f>
        <v>1236.0243340909092</v>
      </c>
      <c r="D584" s="7" t="s">
        <v>4</v>
      </c>
      <c r="E584" s="5">
        <f t="shared" si="27"/>
        <v>0.23602433409090917</v>
      </c>
    </row>
    <row r="585" spans="1:6">
      <c r="A585" s="4">
        <v>36262</v>
      </c>
      <c r="B585" s="7"/>
      <c r="C585" s="3">
        <f t="shared" ref="C585:C626" si="29">C584+F$583</f>
        <v>1235.5386681818184</v>
      </c>
      <c r="D585" s="7" t="s">
        <v>4</v>
      </c>
      <c r="E585" s="5">
        <f t="shared" si="27"/>
        <v>0.23553866818181834</v>
      </c>
    </row>
    <row r="586" spans="1:6">
      <c r="A586" s="4">
        <v>36263</v>
      </c>
      <c r="B586" s="7"/>
      <c r="C586" s="3">
        <f t="shared" si="29"/>
        <v>1235.0530022727276</v>
      </c>
      <c r="D586" s="7" t="s">
        <v>4</v>
      </c>
      <c r="E586" s="5">
        <f t="shared" si="27"/>
        <v>0.23505300227272752</v>
      </c>
    </row>
    <row r="587" spans="1:6">
      <c r="A587" s="4">
        <v>36264</v>
      </c>
      <c r="B587" s="7"/>
      <c r="C587" s="3">
        <f t="shared" si="29"/>
        <v>1234.5673363636367</v>
      </c>
      <c r="D587" s="7" t="s">
        <v>4</v>
      </c>
      <c r="E587" s="5">
        <f t="shared" si="27"/>
        <v>0.23456733636363669</v>
      </c>
    </row>
    <row r="588" spans="1:6">
      <c r="A588" s="4">
        <v>36265</v>
      </c>
      <c r="B588" s="70"/>
      <c r="C588" s="3">
        <f t="shared" si="29"/>
        <v>1234.0816704545459</v>
      </c>
      <c r="D588" s="7"/>
      <c r="E588" s="5">
        <f t="shared" si="27"/>
        <v>0.23408167045454586</v>
      </c>
    </row>
    <row r="589" spans="1:6">
      <c r="A589" s="4">
        <v>36266</v>
      </c>
      <c r="B589" s="7"/>
      <c r="C589" s="3">
        <f t="shared" si="29"/>
        <v>1233.5960045454551</v>
      </c>
      <c r="D589" s="7" t="s">
        <v>4</v>
      </c>
      <c r="E589" s="5">
        <f t="shared" si="27"/>
        <v>0.23359600454545504</v>
      </c>
    </row>
    <row r="590" spans="1:6">
      <c r="A590" s="4">
        <v>36267</v>
      </c>
      <c r="B590" s="7"/>
      <c r="C590" s="3">
        <f t="shared" si="29"/>
        <v>1233.1103386363643</v>
      </c>
      <c r="D590" s="7" t="s">
        <v>4</v>
      </c>
      <c r="E590" s="5">
        <f t="shared" si="27"/>
        <v>0.23311033863636421</v>
      </c>
    </row>
    <row r="591" spans="1:6">
      <c r="A591" s="4">
        <v>36268</v>
      </c>
      <c r="B591" s="7"/>
      <c r="C591" s="3">
        <f t="shared" si="29"/>
        <v>1232.6246727272735</v>
      </c>
      <c r="D591" s="7" t="s">
        <v>4</v>
      </c>
      <c r="E591" s="5">
        <f t="shared" si="27"/>
        <v>0.23262467272727338</v>
      </c>
    </row>
    <row r="592" spans="1:6">
      <c r="A592" s="4">
        <v>36269</v>
      </c>
      <c r="B592" s="7"/>
      <c r="C592" s="3">
        <f t="shared" si="29"/>
        <v>1232.1390068181827</v>
      </c>
      <c r="D592" s="7" t="s">
        <v>4</v>
      </c>
      <c r="E592" s="5">
        <f t="shared" si="27"/>
        <v>0.23213900681818278</v>
      </c>
    </row>
    <row r="593" spans="1:5">
      <c r="A593" s="4">
        <v>36270</v>
      </c>
      <c r="B593" s="7"/>
      <c r="C593" s="3">
        <f t="shared" si="29"/>
        <v>1231.6533409090919</v>
      </c>
      <c r="D593" s="7" t="s">
        <v>4</v>
      </c>
      <c r="E593" s="5">
        <f t="shared" si="27"/>
        <v>0.23165334090909195</v>
      </c>
    </row>
    <row r="594" spans="1:5">
      <c r="A594" s="4">
        <v>36271</v>
      </c>
      <c r="B594" s="7"/>
      <c r="C594" s="3">
        <f t="shared" si="29"/>
        <v>1231.1676750000011</v>
      </c>
      <c r="D594" s="7" t="s">
        <v>4</v>
      </c>
      <c r="E594" s="5">
        <f t="shared" si="27"/>
        <v>0.23116767500000113</v>
      </c>
    </row>
    <row r="595" spans="1:5">
      <c r="A595" s="4">
        <v>36272</v>
      </c>
      <c r="B595" s="7"/>
      <c r="C595" s="3">
        <f t="shared" si="29"/>
        <v>1230.6820090909102</v>
      </c>
      <c r="D595" s="7" t="s">
        <v>4</v>
      </c>
      <c r="E595" s="5">
        <f t="shared" si="27"/>
        <v>0.2306820090909103</v>
      </c>
    </row>
    <row r="596" spans="1:5">
      <c r="A596" s="4">
        <v>36273</v>
      </c>
      <c r="B596" s="7"/>
      <c r="C596" s="3">
        <f t="shared" si="29"/>
        <v>1230.1963431818194</v>
      </c>
      <c r="D596" s="7" t="s">
        <v>4</v>
      </c>
      <c r="E596" s="5">
        <f t="shared" si="27"/>
        <v>0.23019634318181947</v>
      </c>
    </row>
    <row r="597" spans="1:5">
      <c r="A597" s="4">
        <v>36274</v>
      </c>
      <c r="B597" s="7"/>
      <c r="C597" s="3">
        <f t="shared" si="29"/>
        <v>1229.7106772727286</v>
      </c>
      <c r="D597" s="7" t="s">
        <v>4</v>
      </c>
      <c r="E597" s="5">
        <f t="shared" si="27"/>
        <v>0.22971067727272865</v>
      </c>
    </row>
    <row r="598" spans="1:5">
      <c r="A598" s="4">
        <v>36275</v>
      </c>
      <c r="B598" s="7"/>
      <c r="C598" s="3">
        <f t="shared" si="29"/>
        <v>1229.2250113636378</v>
      </c>
      <c r="D598" s="7" t="s">
        <v>4</v>
      </c>
      <c r="E598" s="5">
        <f t="shared" si="27"/>
        <v>0.22922501136363782</v>
      </c>
    </row>
    <row r="599" spans="1:5">
      <c r="A599" s="4">
        <v>36276</v>
      </c>
      <c r="B599" s="7"/>
      <c r="C599" s="3">
        <f t="shared" si="29"/>
        <v>1228.739345454547</v>
      </c>
      <c r="D599" s="7" t="s">
        <v>4</v>
      </c>
      <c r="E599" s="5">
        <f t="shared" si="27"/>
        <v>0.22873934545454699</v>
      </c>
    </row>
    <row r="600" spans="1:5">
      <c r="A600" s="4">
        <v>36277</v>
      </c>
      <c r="B600" s="7"/>
      <c r="C600" s="3">
        <f t="shared" si="29"/>
        <v>1228.2536795454562</v>
      </c>
      <c r="D600" s="7" t="s">
        <v>4</v>
      </c>
      <c r="E600" s="5">
        <f t="shared" si="27"/>
        <v>0.22825367954545617</v>
      </c>
    </row>
    <row r="601" spans="1:5">
      <c r="A601" s="4">
        <v>36278</v>
      </c>
      <c r="B601" s="7"/>
      <c r="C601" s="3">
        <f t="shared" si="29"/>
        <v>1227.7680136363654</v>
      </c>
      <c r="D601" s="7" t="s">
        <v>4</v>
      </c>
      <c r="E601" s="5">
        <f t="shared" si="27"/>
        <v>0.22776801363636534</v>
      </c>
    </row>
    <row r="602" spans="1:5">
      <c r="A602" s="4">
        <v>36279</v>
      </c>
      <c r="B602" s="7"/>
      <c r="C602" s="3">
        <f t="shared" si="29"/>
        <v>1227.2823477272746</v>
      </c>
      <c r="D602" s="7" t="s">
        <v>4</v>
      </c>
      <c r="E602" s="5">
        <f t="shared" si="27"/>
        <v>0.22728234772727451</v>
      </c>
    </row>
    <row r="603" spans="1:5">
      <c r="A603" s="4">
        <v>36280</v>
      </c>
      <c r="B603" s="7"/>
      <c r="C603" s="3">
        <f t="shared" si="29"/>
        <v>1226.7966818181837</v>
      </c>
      <c r="D603" s="7" t="s">
        <v>4</v>
      </c>
      <c r="E603" s="5">
        <f t="shared" si="27"/>
        <v>0.22679668181818369</v>
      </c>
    </row>
    <row r="604" spans="1:5">
      <c r="A604" s="4">
        <v>36281</v>
      </c>
      <c r="B604" s="7"/>
      <c r="C604" s="3">
        <f t="shared" si="29"/>
        <v>1226.3110159090929</v>
      </c>
      <c r="D604" s="7" t="s">
        <v>4</v>
      </c>
      <c r="E604" s="5">
        <f t="shared" ref="E604:E667" si="30">(C604/1000)-1</f>
        <v>0.22631101590909286</v>
      </c>
    </row>
    <row r="605" spans="1:5">
      <c r="A605" s="4">
        <v>36282</v>
      </c>
      <c r="B605" s="7"/>
      <c r="C605" s="3">
        <f t="shared" si="29"/>
        <v>1225.8253500000021</v>
      </c>
      <c r="D605" s="7" t="s">
        <v>4</v>
      </c>
      <c r="E605" s="5">
        <f t="shared" si="30"/>
        <v>0.22582535000000203</v>
      </c>
    </row>
    <row r="606" spans="1:5">
      <c r="A606" s="4">
        <v>36283</v>
      </c>
      <c r="B606" s="7"/>
      <c r="C606" s="3">
        <f t="shared" si="29"/>
        <v>1225.3396840909113</v>
      </c>
      <c r="D606" s="7" t="s">
        <v>4</v>
      </c>
      <c r="E606" s="5">
        <f t="shared" si="30"/>
        <v>0.22533968409091121</v>
      </c>
    </row>
    <row r="607" spans="1:5">
      <c r="A607" s="4">
        <v>36284</v>
      </c>
      <c r="B607" s="7"/>
      <c r="C607" s="3">
        <f t="shared" si="29"/>
        <v>1224.8540181818205</v>
      </c>
      <c r="D607" s="7" t="s">
        <v>4</v>
      </c>
      <c r="E607" s="5">
        <f t="shared" si="30"/>
        <v>0.2248540181818206</v>
      </c>
    </row>
    <row r="608" spans="1:5">
      <c r="A608" s="4">
        <v>36285</v>
      </c>
      <c r="B608" s="7"/>
      <c r="C608" s="3">
        <f t="shared" si="29"/>
        <v>1224.3683522727297</v>
      </c>
      <c r="D608" s="7" t="s">
        <v>4</v>
      </c>
      <c r="E608" s="5">
        <f t="shared" si="30"/>
        <v>0.22436835227272978</v>
      </c>
    </row>
    <row r="609" spans="1:5">
      <c r="A609" s="4">
        <v>36286</v>
      </c>
      <c r="B609" s="7"/>
      <c r="C609" s="3">
        <f t="shared" si="29"/>
        <v>1223.8826863636389</v>
      </c>
      <c r="D609" s="7" t="s">
        <v>4</v>
      </c>
      <c r="E609" s="5">
        <f t="shared" si="30"/>
        <v>0.22388268636363895</v>
      </c>
    </row>
    <row r="610" spans="1:5">
      <c r="A610" s="4">
        <v>36287</v>
      </c>
      <c r="B610" s="7"/>
      <c r="C610" s="3">
        <f t="shared" si="29"/>
        <v>1223.3970204545481</v>
      </c>
      <c r="D610" s="7" t="s">
        <v>4</v>
      </c>
      <c r="E610" s="5">
        <f t="shared" si="30"/>
        <v>0.22339702045454812</v>
      </c>
    </row>
    <row r="611" spans="1:5">
      <c r="A611" s="4">
        <v>36288</v>
      </c>
      <c r="B611" s="7"/>
      <c r="C611" s="3">
        <f t="shared" si="29"/>
        <v>1222.9113545454572</v>
      </c>
      <c r="D611" s="7" t="s">
        <v>4</v>
      </c>
      <c r="E611" s="5">
        <f t="shared" si="30"/>
        <v>0.2229113545454573</v>
      </c>
    </row>
    <row r="612" spans="1:5">
      <c r="A612" s="4">
        <v>36289</v>
      </c>
      <c r="B612" s="7"/>
      <c r="C612" s="3">
        <f t="shared" si="29"/>
        <v>1222.4256886363664</v>
      </c>
      <c r="D612" s="7" t="s">
        <v>4</v>
      </c>
      <c r="E612" s="5">
        <f t="shared" si="30"/>
        <v>0.22242568863636647</v>
      </c>
    </row>
    <row r="613" spans="1:5">
      <c r="A613" s="4">
        <v>36290</v>
      </c>
      <c r="B613" s="7"/>
      <c r="C613" s="3">
        <f t="shared" si="29"/>
        <v>1221.9400227272756</v>
      </c>
      <c r="D613" s="7" t="s">
        <v>4</v>
      </c>
      <c r="E613" s="5">
        <f t="shared" si="30"/>
        <v>0.22194002272727564</v>
      </c>
    </row>
    <row r="614" spans="1:5">
      <c r="A614" s="4">
        <v>36291</v>
      </c>
      <c r="B614" s="7"/>
      <c r="C614" s="3">
        <f t="shared" si="29"/>
        <v>1221.4543568181848</v>
      </c>
      <c r="D614" s="7" t="s">
        <v>4</v>
      </c>
      <c r="E614" s="5">
        <f t="shared" si="30"/>
        <v>0.22145435681818482</v>
      </c>
    </row>
    <row r="615" spans="1:5">
      <c r="A615" s="4">
        <v>36292</v>
      </c>
      <c r="B615" s="7"/>
      <c r="C615" s="3">
        <f t="shared" si="29"/>
        <v>1220.968690909094</v>
      </c>
      <c r="D615" s="7" t="s">
        <v>4</v>
      </c>
      <c r="E615" s="5">
        <f t="shared" si="30"/>
        <v>0.22096869090909399</v>
      </c>
    </row>
    <row r="616" spans="1:5">
      <c r="A616" s="4">
        <v>36293</v>
      </c>
      <c r="B616" s="7"/>
      <c r="C616" s="3">
        <f t="shared" si="29"/>
        <v>1220.4830250000032</v>
      </c>
      <c r="D616" s="7" t="s">
        <v>4</v>
      </c>
      <c r="E616" s="5">
        <f t="shared" si="30"/>
        <v>0.22048302500000316</v>
      </c>
    </row>
    <row r="617" spans="1:5">
      <c r="A617" s="4">
        <v>36294</v>
      </c>
      <c r="B617" s="7"/>
      <c r="C617" s="3">
        <f t="shared" si="29"/>
        <v>1219.9973590909124</v>
      </c>
      <c r="D617" s="7" t="s">
        <v>4</v>
      </c>
      <c r="E617" s="5">
        <f t="shared" si="30"/>
        <v>0.21999735909091234</v>
      </c>
    </row>
    <row r="618" spans="1:5">
      <c r="A618" s="4">
        <v>36295</v>
      </c>
      <c r="B618" s="70"/>
      <c r="C618" s="3">
        <f t="shared" si="29"/>
        <v>1219.5116931818216</v>
      </c>
      <c r="D618" s="7"/>
      <c r="E618" s="5">
        <f t="shared" si="30"/>
        <v>0.21951169318182151</v>
      </c>
    </row>
    <row r="619" spans="1:5">
      <c r="A619" s="4">
        <v>36296</v>
      </c>
      <c r="B619" s="7"/>
      <c r="C619" s="3">
        <f t="shared" si="29"/>
        <v>1219.0260272727307</v>
      </c>
      <c r="D619" s="7" t="s">
        <v>4</v>
      </c>
      <c r="E619" s="5">
        <f t="shared" si="30"/>
        <v>0.21902602727273068</v>
      </c>
    </row>
    <row r="620" spans="1:5">
      <c r="A620" s="4">
        <v>36297</v>
      </c>
      <c r="B620" s="7"/>
      <c r="C620" s="3">
        <f t="shared" si="29"/>
        <v>1218.5403613636399</v>
      </c>
      <c r="D620" s="7" t="s">
        <v>4</v>
      </c>
      <c r="E620" s="5">
        <f t="shared" si="30"/>
        <v>0.21854036136363986</v>
      </c>
    </row>
    <row r="621" spans="1:5">
      <c r="A621" s="4">
        <v>36298</v>
      </c>
      <c r="B621" s="7"/>
      <c r="C621" s="3">
        <f t="shared" si="29"/>
        <v>1218.0546954545491</v>
      </c>
      <c r="D621" s="7" t="s">
        <v>4</v>
      </c>
      <c r="E621" s="5">
        <f t="shared" si="30"/>
        <v>0.21805469545454903</v>
      </c>
    </row>
    <row r="622" spans="1:5">
      <c r="A622" s="4">
        <v>36299</v>
      </c>
      <c r="B622" s="7"/>
      <c r="C622" s="3">
        <f t="shared" si="29"/>
        <v>1217.5690295454583</v>
      </c>
      <c r="D622" s="7" t="s">
        <v>4</v>
      </c>
      <c r="E622" s="5">
        <f t="shared" si="30"/>
        <v>0.2175690295454582</v>
      </c>
    </row>
    <row r="623" spans="1:5">
      <c r="A623" s="4">
        <v>36300</v>
      </c>
      <c r="B623" s="7"/>
      <c r="C623" s="3">
        <f t="shared" si="29"/>
        <v>1217.0833636363675</v>
      </c>
      <c r="D623" s="7" t="s">
        <v>4</v>
      </c>
      <c r="E623" s="5">
        <f t="shared" si="30"/>
        <v>0.2170833636363676</v>
      </c>
    </row>
    <row r="624" spans="1:5">
      <c r="A624" s="4">
        <v>36301</v>
      </c>
      <c r="B624" s="7"/>
      <c r="C624" s="3">
        <f t="shared" si="29"/>
        <v>1216.5976977272767</v>
      </c>
      <c r="D624" s="7" t="s">
        <v>4</v>
      </c>
      <c r="E624" s="5">
        <f t="shared" si="30"/>
        <v>0.21659769772727677</v>
      </c>
    </row>
    <row r="625" spans="1:6">
      <c r="A625" s="4">
        <v>36302</v>
      </c>
      <c r="B625" s="7"/>
      <c r="C625" s="3">
        <f t="shared" si="29"/>
        <v>1216.1120318181859</v>
      </c>
      <c r="D625" s="7" t="s">
        <v>4</v>
      </c>
      <c r="E625" s="5">
        <f t="shared" si="30"/>
        <v>0.21611203181818595</v>
      </c>
    </row>
    <row r="626" spans="1:6">
      <c r="A626" s="4">
        <v>36303</v>
      </c>
      <c r="B626" s="7"/>
      <c r="C626" s="3">
        <f t="shared" si="29"/>
        <v>1215.6263659090951</v>
      </c>
      <c r="D626" s="7" t="s">
        <v>4</v>
      </c>
      <c r="E626" s="5">
        <f t="shared" si="30"/>
        <v>0.21562636590909512</v>
      </c>
    </row>
    <row r="627" spans="1:6">
      <c r="A627" s="4">
        <v>36304</v>
      </c>
      <c r="B627" s="70">
        <v>110688</v>
      </c>
      <c r="C627" s="9">
        <v>1215.1406999999999</v>
      </c>
      <c r="D627" s="7">
        <v>1</v>
      </c>
      <c r="E627" s="5">
        <f t="shared" si="30"/>
        <v>0.21514069999999985</v>
      </c>
      <c r="F627" s="9">
        <f>(C653-C627)/26</f>
        <v>-2.2359461538461485</v>
      </c>
    </row>
    <row r="628" spans="1:6">
      <c r="A628" s="4">
        <v>36305</v>
      </c>
      <c r="B628" s="7"/>
      <c r="C628" s="3">
        <f>C627+F$627</f>
        <v>1212.9047538461539</v>
      </c>
      <c r="D628" s="7"/>
      <c r="E628" s="5">
        <f t="shared" si="30"/>
        <v>0.21290475384615393</v>
      </c>
    </row>
    <row r="629" spans="1:6">
      <c r="A629" s="4">
        <v>36306</v>
      </c>
      <c r="B629" s="7"/>
      <c r="C629" s="3">
        <f t="shared" ref="C629:C652" si="31">C628+F$627</f>
        <v>1210.6688076923078</v>
      </c>
      <c r="D629" s="7" t="s">
        <v>4</v>
      </c>
      <c r="E629" s="5">
        <f t="shared" si="30"/>
        <v>0.21066880769230778</v>
      </c>
    </row>
    <row r="630" spans="1:6">
      <c r="A630" s="4">
        <v>36307</v>
      </c>
      <c r="B630" s="7"/>
      <c r="C630" s="3">
        <f t="shared" si="31"/>
        <v>1208.4328615384618</v>
      </c>
      <c r="D630" s="7" t="s">
        <v>4</v>
      </c>
      <c r="E630" s="5">
        <f t="shared" si="30"/>
        <v>0.20843286153846186</v>
      </c>
    </row>
    <row r="631" spans="1:6">
      <c r="A631" s="4">
        <v>36308</v>
      </c>
      <c r="B631" s="7"/>
      <c r="C631" s="3">
        <f t="shared" si="31"/>
        <v>1206.1969153846157</v>
      </c>
      <c r="D631" s="7" t="s">
        <v>4</v>
      </c>
      <c r="E631" s="5">
        <f t="shared" si="30"/>
        <v>0.20619691538461571</v>
      </c>
    </row>
    <row r="632" spans="1:6">
      <c r="A632" s="4">
        <v>36309</v>
      </c>
      <c r="B632" s="7"/>
      <c r="C632" s="3">
        <f t="shared" si="31"/>
        <v>1203.9609692307697</v>
      </c>
      <c r="D632" s="7" t="s">
        <v>4</v>
      </c>
      <c r="E632" s="5">
        <f t="shared" si="30"/>
        <v>0.20396096923076978</v>
      </c>
    </row>
    <row r="633" spans="1:6">
      <c r="A633" s="4">
        <v>36310</v>
      </c>
      <c r="B633" s="7"/>
      <c r="C633" s="3">
        <f t="shared" si="31"/>
        <v>1201.7250230769237</v>
      </c>
      <c r="D633" s="7" t="s">
        <v>4</v>
      </c>
      <c r="E633" s="5">
        <f t="shared" si="30"/>
        <v>0.20172502307692364</v>
      </c>
    </row>
    <row r="634" spans="1:6">
      <c r="A634" s="4">
        <v>36311</v>
      </c>
      <c r="B634" s="7"/>
      <c r="C634" s="3">
        <f t="shared" si="31"/>
        <v>1199.4890769230776</v>
      </c>
      <c r="D634" s="7" t="s">
        <v>4</v>
      </c>
      <c r="E634" s="5">
        <f t="shared" si="30"/>
        <v>0.19948907692307771</v>
      </c>
    </row>
    <row r="635" spans="1:6">
      <c r="A635" s="4">
        <v>36312</v>
      </c>
      <c r="B635" s="7"/>
      <c r="C635" s="3">
        <f t="shared" si="31"/>
        <v>1197.2531307692316</v>
      </c>
      <c r="D635" s="7" t="s">
        <v>4</v>
      </c>
      <c r="E635" s="5">
        <f t="shared" si="30"/>
        <v>0.19725313076923157</v>
      </c>
    </row>
    <row r="636" spans="1:6">
      <c r="A636" s="4">
        <v>36313</v>
      </c>
      <c r="B636" s="7"/>
      <c r="C636" s="3">
        <f t="shared" si="31"/>
        <v>1195.0171846153855</v>
      </c>
      <c r="D636" s="7" t="s">
        <v>4</v>
      </c>
      <c r="E636" s="5">
        <f t="shared" si="30"/>
        <v>0.19501718461538564</v>
      </c>
    </row>
    <row r="637" spans="1:6">
      <c r="A637" s="4">
        <v>36314</v>
      </c>
      <c r="B637" s="7"/>
      <c r="C637" s="3">
        <f t="shared" si="31"/>
        <v>1192.7812384615395</v>
      </c>
      <c r="D637" s="7" t="s">
        <v>4</v>
      </c>
      <c r="E637" s="5">
        <f t="shared" si="30"/>
        <v>0.19278123846153949</v>
      </c>
    </row>
    <row r="638" spans="1:6">
      <c r="A638" s="4">
        <v>36315</v>
      </c>
      <c r="B638" s="7"/>
      <c r="C638" s="3">
        <f t="shared" si="31"/>
        <v>1190.5452923076934</v>
      </c>
      <c r="D638" s="7" t="s">
        <v>4</v>
      </c>
      <c r="E638" s="5">
        <f t="shared" si="30"/>
        <v>0.19054529230769335</v>
      </c>
    </row>
    <row r="639" spans="1:6">
      <c r="A639" s="4">
        <v>36316</v>
      </c>
      <c r="B639" s="7"/>
      <c r="C639" s="3">
        <f t="shared" si="31"/>
        <v>1188.3093461538474</v>
      </c>
      <c r="D639" s="7"/>
      <c r="E639" s="5">
        <f t="shared" si="30"/>
        <v>0.18830934615384742</v>
      </c>
    </row>
    <row r="640" spans="1:6">
      <c r="A640" s="4">
        <v>36317</v>
      </c>
      <c r="B640" s="7"/>
      <c r="C640" s="3">
        <f t="shared" si="31"/>
        <v>1186.0734000000014</v>
      </c>
      <c r="D640" s="7" t="s">
        <v>4</v>
      </c>
      <c r="E640" s="5">
        <f t="shared" si="30"/>
        <v>0.18607340000000128</v>
      </c>
    </row>
    <row r="641" spans="1:6">
      <c r="A641" s="4">
        <v>36318</v>
      </c>
      <c r="B641" s="7"/>
      <c r="C641" s="3">
        <f t="shared" si="31"/>
        <v>1183.8374538461553</v>
      </c>
      <c r="D641" s="7" t="s">
        <v>4</v>
      </c>
      <c r="E641" s="5">
        <f t="shared" si="30"/>
        <v>0.18383745384615535</v>
      </c>
    </row>
    <row r="642" spans="1:6">
      <c r="A642" s="4">
        <v>36319</v>
      </c>
      <c r="B642" s="7"/>
      <c r="C642" s="3">
        <f t="shared" si="31"/>
        <v>1181.6015076923093</v>
      </c>
      <c r="D642" s="7" t="s">
        <v>4</v>
      </c>
      <c r="E642" s="5">
        <f t="shared" si="30"/>
        <v>0.18160150769230921</v>
      </c>
    </row>
    <row r="643" spans="1:6">
      <c r="A643" s="4">
        <v>36320</v>
      </c>
      <c r="B643" s="7"/>
      <c r="C643" s="3">
        <f t="shared" si="31"/>
        <v>1179.3655615384632</v>
      </c>
      <c r="D643" s="7" t="s">
        <v>4</v>
      </c>
      <c r="E643" s="5">
        <f t="shared" si="30"/>
        <v>0.17936556153846328</v>
      </c>
    </row>
    <row r="644" spans="1:6">
      <c r="A644" s="4">
        <v>36321</v>
      </c>
      <c r="B644" s="7"/>
      <c r="C644" s="3">
        <f t="shared" si="31"/>
        <v>1177.1296153846172</v>
      </c>
      <c r="D644" s="7" t="s">
        <v>4</v>
      </c>
      <c r="E644" s="5">
        <f t="shared" si="30"/>
        <v>0.17712961538461713</v>
      </c>
    </row>
    <row r="645" spans="1:6">
      <c r="A645" s="4">
        <v>36322</v>
      </c>
      <c r="B645" s="7"/>
      <c r="C645" s="3">
        <f>C644+F$627</f>
        <v>1174.8936692307711</v>
      </c>
      <c r="D645" s="7" t="s">
        <v>4</v>
      </c>
      <c r="E645" s="5">
        <f t="shared" si="30"/>
        <v>0.17489366923077121</v>
      </c>
    </row>
    <row r="646" spans="1:6">
      <c r="A646" s="4">
        <v>36323</v>
      </c>
      <c r="B646" s="7"/>
      <c r="C646" s="3">
        <f t="shared" si="31"/>
        <v>1172.6577230769251</v>
      </c>
      <c r="D646" s="7" t="s">
        <v>4</v>
      </c>
      <c r="E646" s="5">
        <f t="shared" si="30"/>
        <v>0.17265772307692506</v>
      </c>
    </row>
    <row r="647" spans="1:6">
      <c r="A647" s="4">
        <v>36324</v>
      </c>
      <c r="B647" s="7"/>
      <c r="C647" s="3">
        <f t="shared" si="31"/>
        <v>1170.4217769230791</v>
      </c>
      <c r="D647" s="7" t="s">
        <v>4</v>
      </c>
      <c r="E647" s="5">
        <f t="shared" si="30"/>
        <v>0.17042177692307914</v>
      </c>
    </row>
    <row r="648" spans="1:6">
      <c r="A648" s="4">
        <v>36325</v>
      </c>
      <c r="B648" s="7"/>
      <c r="C648" s="3">
        <f t="shared" si="31"/>
        <v>1168.185830769233</v>
      </c>
      <c r="D648" s="7" t="s">
        <v>4</v>
      </c>
      <c r="E648" s="5">
        <f t="shared" si="30"/>
        <v>0.16818583076923299</v>
      </c>
    </row>
    <row r="649" spans="1:6">
      <c r="A649" s="4">
        <v>36326</v>
      </c>
      <c r="B649" s="70"/>
      <c r="C649" s="3">
        <f t="shared" si="31"/>
        <v>1165.949884615387</v>
      </c>
      <c r="D649" s="7"/>
      <c r="E649" s="5">
        <f t="shared" si="30"/>
        <v>0.16594988461538707</v>
      </c>
    </row>
    <row r="650" spans="1:6">
      <c r="A650" s="4">
        <v>36327</v>
      </c>
      <c r="B650" s="7"/>
      <c r="C650" s="3">
        <f t="shared" si="31"/>
        <v>1163.7139384615409</v>
      </c>
      <c r="D650" s="7" t="s">
        <v>4</v>
      </c>
      <c r="E650" s="5">
        <f t="shared" si="30"/>
        <v>0.16371393846154092</v>
      </c>
    </row>
    <row r="651" spans="1:6">
      <c r="A651" s="4">
        <v>36328</v>
      </c>
      <c r="B651" s="7"/>
      <c r="C651" s="3">
        <f t="shared" si="31"/>
        <v>1161.4779923076949</v>
      </c>
      <c r="D651" s="7" t="s">
        <v>4</v>
      </c>
      <c r="E651" s="5">
        <f t="shared" si="30"/>
        <v>0.16147799230769477</v>
      </c>
    </row>
    <row r="652" spans="1:6">
      <c r="A652" s="4">
        <v>36329</v>
      </c>
      <c r="B652" s="7"/>
      <c r="C652" s="3">
        <f t="shared" si="31"/>
        <v>1159.2420461538488</v>
      </c>
      <c r="D652" s="7" t="s">
        <v>4</v>
      </c>
      <c r="E652" s="5">
        <f t="shared" si="30"/>
        <v>0.15924204615384885</v>
      </c>
    </row>
    <row r="653" spans="1:6">
      <c r="A653" s="4">
        <v>36330</v>
      </c>
      <c r="B653" s="70">
        <v>110672</v>
      </c>
      <c r="C653" s="9">
        <v>1157.0061000000001</v>
      </c>
      <c r="D653" s="7">
        <v>1</v>
      </c>
      <c r="E653" s="5">
        <f t="shared" si="30"/>
        <v>0.15700610000000004</v>
      </c>
      <c r="F653" s="9">
        <f>(C680-C653)/27</f>
        <v>0.49542962962963161</v>
      </c>
    </row>
    <row r="654" spans="1:6">
      <c r="A654" s="4">
        <v>36331</v>
      </c>
      <c r="B654" s="7"/>
      <c r="C654" s="3">
        <f>C653+F$653</f>
        <v>1157.5015296296297</v>
      </c>
      <c r="D654" s="7" t="s">
        <v>4</v>
      </c>
      <c r="E654" s="5">
        <f t="shared" si="30"/>
        <v>0.1575015296296296</v>
      </c>
    </row>
    <row r="655" spans="1:6">
      <c r="A655" s="4">
        <v>36332</v>
      </c>
      <c r="B655" s="7"/>
      <c r="C655" s="3">
        <f t="shared" ref="C655:C679" si="32">C654+F$653</f>
        <v>1157.9969592592593</v>
      </c>
      <c r="D655" s="7" t="s">
        <v>4</v>
      </c>
      <c r="E655" s="5">
        <f t="shared" si="30"/>
        <v>0.15799695925925916</v>
      </c>
    </row>
    <row r="656" spans="1:6">
      <c r="A656" s="4">
        <v>36333</v>
      </c>
      <c r="B656" s="7"/>
      <c r="C656" s="3">
        <f t="shared" si="32"/>
        <v>1158.4923888888889</v>
      </c>
      <c r="D656" s="7" t="s">
        <v>4</v>
      </c>
      <c r="E656" s="5">
        <f t="shared" si="30"/>
        <v>0.15849238888888895</v>
      </c>
    </row>
    <row r="657" spans="1:5">
      <c r="A657" s="4">
        <v>36334</v>
      </c>
      <c r="B657" s="7"/>
      <c r="C657" s="3">
        <f t="shared" si="32"/>
        <v>1158.9878185185185</v>
      </c>
      <c r="D657" s="7" t="s">
        <v>4</v>
      </c>
      <c r="E657" s="5">
        <f t="shared" si="30"/>
        <v>0.15898781851851851</v>
      </c>
    </row>
    <row r="658" spans="1:5">
      <c r="A658" s="4">
        <v>36335</v>
      </c>
      <c r="B658" s="7"/>
      <c r="C658" s="3">
        <f t="shared" si="32"/>
        <v>1159.483248148148</v>
      </c>
      <c r="D658" s="7" t="s">
        <v>4</v>
      </c>
      <c r="E658" s="5">
        <f t="shared" si="30"/>
        <v>0.15948324814814807</v>
      </c>
    </row>
    <row r="659" spans="1:5">
      <c r="A659" s="4">
        <v>36336</v>
      </c>
      <c r="B659" s="7"/>
      <c r="C659" s="3">
        <f t="shared" si="32"/>
        <v>1159.9786777777776</v>
      </c>
      <c r="D659" s="7"/>
      <c r="E659" s="5">
        <f t="shared" si="30"/>
        <v>0.15997867777777763</v>
      </c>
    </row>
    <row r="660" spans="1:5">
      <c r="A660" s="4">
        <v>36337</v>
      </c>
      <c r="B660" s="7"/>
      <c r="C660" s="3">
        <f>C659+F$653</f>
        <v>1160.4741074074072</v>
      </c>
      <c r="D660" s="7" t="s">
        <v>4</v>
      </c>
      <c r="E660" s="5">
        <f t="shared" si="30"/>
        <v>0.1604741074074072</v>
      </c>
    </row>
    <row r="661" spans="1:5">
      <c r="A661" s="4">
        <v>36338</v>
      </c>
      <c r="B661" s="7"/>
      <c r="C661" s="3">
        <f t="shared" si="32"/>
        <v>1160.9695370370368</v>
      </c>
      <c r="D661" s="7" t="s">
        <v>4</v>
      </c>
      <c r="E661" s="5">
        <f t="shared" si="30"/>
        <v>0.16096953703703676</v>
      </c>
    </row>
    <row r="662" spans="1:5">
      <c r="A662" s="4">
        <v>36339</v>
      </c>
      <c r="B662" s="7"/>
      <c r="C662" s="3">
        <f t="shared" si="32"/>
        <v>1161.4649666666664</v>
      </c>
      <c r="D662" s="7" t="s">
        <v>4</v>
      </c>
      <c r="E662" s="5">
        <f t="shared" si="30"/>
        <v>0.16146496666666654</v>
      </c>
    </row>
    <row r="663" spans="1:5">
      <c r="A663" s="4">
        <v>36340</v>
      </c>
      <c r="B663" s="7"/>
      <c r="C663" s="3">
        <f t="shared" si="32"/>
        <v>1161.960396296296</v>
      </c>
      <c r="D663" s="7" t="s">
        <v>4</v>
      </c>
      <c r="E663" s="5">
        <f t="shared" si="30"/>
        <v>0.16196039629629611</v>
      </c>
    </row>
    <row r="664" spans="1:5">
      <c r="A664" s="4">
        <v>36341</v>
      </c>
      <c r="B664" s="7"/>
      <c r="C664" s="3">
        <f t="shared" si="32"/>
        <v>1162.4558259259256</v>
      </c>
      <c r="D664" s="7" t="s">
        <v>4</v>
      </c>
      <c r="E664" s="5">
        <f t="shared" si="30"/>
        <v>0.16245582592592567</v>
      </c>
    </row>
    <row r="665" spans="1:5">
      <c r="A665" s="4">
        <v>36342</v>
      </c>
      <c r="B665" s="7"/>
      <c r="C665" s="3">
        <f t="shared" si="32"/>
        <v>1162.9512555555552</v>
      </c>
      <c r="D665" s="7" t="s">
        <v>4</v>
      </c>
      <c r="E665" s="5">
        <f t="shared" si="30"/>
        <v>0.16295125555555523</v>
      </c>
    </row>
    <row r="666" spans="1:5">
      <c r="A666" s="4">
        <v>36343</v>
      </c>
      <c r="B666" s="7"/>
      <c r="C666" s="3">
        <f t="shared" si="32"/>
        <v>1163.4466851851848</v>
      </c>
      <c r="D666" s="7" t="s">
        <v>4</v>
      </c>
      <c r="E666" s="5">
        <f t="shared" si="30"/>
        <v>0.16344668518518479</v>
      </c>
    </row>
    <row r="667" spans="1:5">
      <c r="A667" s="4">
        <v>36344</v>
      </c>
      <c r="B667" s="7"/>
      <c r="C667" s="3">
        <f t="shared" si="32"/>
        <v>1163.9421148148144</v>
      </c>
      <c r="D667" s="7" t="s">
        <v>4</v>
      </c>
      <c r="E667" s="5">
        <f t="shared" si="30"/>
        <v>0.16394211481481435</v>
      </c>
    </row>
    <row r="668" spans="1:5">
      <c r="A668" s="4">
        <v>36345</v>
      </c>
      <c r="B668" s="7"/>
      <c r="C668" s="3">
        <f t="shared" si="32"/>
        <v>1164.437544444444</v>
      </c>
      <c r="D668" s="7" t="s">
        <v>4</v>
      </c>
      <c r="E668" s="5">
        <f t="shared" ref="E668:E731" si="33">(C668/1000)-1</f>
        <v>0.16443754444444414</v>
      </c>
    </row>
    <row r="669" spans="1:5">
      <c r="A669" s="4">
        <v>36346</v>
      </c>
      <c r="B669" s="7"/>
      <c r="C669" s="3">
        <f t="shared" si="32"/>
        <v>1164.9329740740736</v>
      </c>
      <c r="D669" s="7"/>
      <c r="E669" s="5">
        <f t="shared" si="33"/>
        <v>0.1649329740740737</v>
      </c>
    </row>
    <row r="670" spans="1:5">
      <c r="A670" s="4">
        <v>36347</v>
      </c>
      <c r="B670" s="7"/>
      <c r="C670" s="3">
        <f t="shared" si="32"/>
        <v>1165.4284037037032</v>
      </c>
      <c r="D670" s="7" t="s">
        <v>4</v>
      </c>
      <c r="E670" s="5">
        <f t="shared" si="33"/>
        <v>0.16542840370370326</v>
      </c>
    </row>
    <row r="671" spans="1:5">
      <c r="A671" s="4">
        <v>36348</v>
      </c>
      <c r="B671" s="7"/>
      <c r="C671" s="3">
        <f t="shared" si="32"/>
        <v>1165.9238333333328</v>
      </c>
      <c r="D671" s="7" t="s">
        <v>4</v>
      </c>
      <c r="E671" s="5">
        <f t="shared" si="33"/>
        <v>0.16592383333333283</v>
      </c>
    </row>
    <row r="672" spans="1:5">
      <c r="A672" s="4">
        <v>36349</v>
      </c>
      <c r="B672" s="7"/>
      <c r="C672" s="3">
        <f t="shared" si="32"/>
        <v>1166.4192629629624</v>
      </c>
      <c r="D672" s="7" t="s">
        <v>4</v>
      </c>
      <c r="E672" s="5">
        <f t="shared" si="33"/>
        <v>0.16641926296296239</v>
      </c>
    </row>
    <row r="673" spans="1:6">
      <c r="A673" s="4">
        <v>36350</v>
      </c>
      <c r="B673" s="7"/>
      <c r="C673" s="3">
        <f t="shared" si="32"/>
        <v>1166.914692592592</v>
      </c>
      <c r="D673" s="7" t="s">
        <v>4</v>
      </c>
      <c r="E673" s="5">
        <f t="shared" si="33"/>
        <v>0.16691469259259195</v>
      </c>
    </row>
    <row r="674" spans="1:6">
      <c r="A674" s="4">
        <v>36351</v>
      </c>
      <c r="B674" s="7"/>
      <c r="C674" s="3">
        <f t="shared" si="32"/>
        <v>1167.4101222222216</v>
      </c>
      <c r="D674" s="7" t="s">
        <v>4</v>
      </c>
      <c r="E674" s="5">
        <f t="shared" si="33"/>
        <v>0.16741012222222151</v>
      </c>
    </row>
    <row r="675" spans="1:6">
      <c r="A675" s="4">
        <v>36352</v>
      </c>
      <c r="B675" s="7"/>
      <c r="C675" s="3">
        <f t="shared" si="32"/>
        <v>1167.9055518518512</v>
      </c>
      <c r="D675" s="7" t="s">
        <v>4</v>
      </c>
      <c r="E675" s="5">
        <f t="shared" si="33"/>
        <v>0.1679055518518513</v>
      </c>
    </row>
    <row r="676" spans="1:6">
      <c r="A676" s="4">
        <v>36353</v>
      </c>
      <c r="B676" s="7"/>
      <c r="C676" s="3">
        <f t="shared" si="32"/>
        <v>1168.4009814814808</v>
      </c>
      <c r="D676" s="7" t="s">
        <v>4</v>
      </c>
      <c r="E676" s="5">
        <f t="shared" si="33"/>
        <v>0.16840098148148086</v>
      </c>
    </row>
    <row r="677" spans="1:6">
      <c r="A677" s="4">
        <v>36354</v>
      </c>
      <c r="B677" s="7"/>
      <c r="C677" s="3">
        <f t="shared" si="32"/>
        <v>1168.8964111111104</v>
      </c>
      <c r="D677" s="7" t="s">
        <v>4</v>
      </c>
      <c r="E677" s="5">
        <f t="shared" si="33"/>
        <v>0.16889641111111042</v>
      </c>
    </row>
    <row r="678" spans="1:6">
      <c r="A678" s="4">
        <v>36355</v>
      </c>
      <c r="B678" s="7"/>
      <c r="C678" s="3">
        <f t="shared" si="32"/>
        <v>1169.39184074074</v>
      </c>
      <c r="D678" s="7" t="s">
        <v>4</v>
      </c>
      <c r="E678" s="5">
        <f t="shared" si="33"/>
        <v>0.16939184074073999</v>
      </c>
    </row>
    <row r="679" spans="1:6">
      <c r="A679" s="4">
        <v>36356</v>
      </c>
      <c r="B679" s="70"/>
      <c r="C679" s="3">
        <f t="shared" si="32"/>
        <v>1169.8872703703696</v>
      </c>
      <c r="D679" s="7"/>
      <c r="E679" s="5">
        <f t="shared" si="33"/>
        <v>0.16988727037036955</v>
      </c>
    </row>
    <row r="680" spans="1:6">
      <c r="A680" s="4">
        <v>36357</v>
      </c>
      <c r="B680" s="70">
        <v>110688</v>
      </c>
      <c r="C680" s="9">
        <v>1170.3827000000001</v>
      </c>
      <c r="D680" s="7" t="s">
        <v>4</v>
      </c>
      <c r="E680" s="5">
        <f t="shared" si="33"/>
        <v>0.17038270000000022</v>
      </c>
      <c r="F680" s="9">
        <f>(C705-C680)/25</f>
        <v>0.63136799999999316</v>
      </c>
    </row>
    <row r="681" spans="1:6">
      <c r="A681" s="4">
        <v>36358</v>
      </c>
      <c r="B681" s="7"/>
      <c r="C681" s="3">
        <f>C680+F$680</f>
        <v>1171.0140680000002</v>
      </c>
      <c r="D681" s="7" t="s">
        <v>4</v>
      </c>
      <c r="E681" s="5">
        <f t="shared" si="33"/>
        <v>0.17101406800000007</v>
      </c>
    </row>
    <row r="682" spans="1:6">
      <c r="A682" s="4">
        <v>36359</v>
      </c>
      <c r="B682" s="7"/>
      <c r="C682" s="3">
        <f t="shared" ref="C682:C704" si="34">C681+F$680</f>
        <v>1171.6454360000002</v>
      </c>
      <c r="D682" s="7" t="s">
        <v>4</v>
      </c>
      <c r="E682" s="5">
        <f t="shared" si="33"/>
        <v>0.17164543600000015</v>
      </c>
    </row>
    <row r="683" spans="1:6">
      <c r="A683" s="4">
        <v>36360</v>
      </c>
      <c r="B683" s="7"/>
      <c r="C683" s="3">
        <f t="shared" si="34"/>
        <v>1172.2768040000003</v>
      </c>
      <c r="D683" s="7" t="s">
        <v>4</v>
      </c>
      <c r="E683" s="5">
        <f t="shared" si="33"/>
        <v>0.17227680400000023</v>
      </c>
    </row>
    <row r="684" spans="1:6">
      <c r="A684" s="4">
        <v>36361</v>
      </c>
      <c r="B684" s="7"/>
      <c r="C684" s="3">
        <f t="shared" si="34"/>
        <v>1172.9081720000004</v>
      </c>
      <c r="D684" s="7" t="s">
        <v>4</v>
      </c>
      <c r="E684" s="5">
        <f t="shared" si="33"/>
        <v>0.1729081720000003</v>
      </c>
    </row>
    <row r="685" spans="1:6">
      <c r="A685" s="4">
        <v>36362</v>
      </c>
      <c r="B685" s="7"/>
      <c r="C685" s="3">
        <f t="shared" si="34"/>
        <v>1173.5395400000004</v>
      </c>
      <c r="D685" s="7" t="s">
        <v>4</v>
      </c>
      <c r="E685" s="5">
        <f t="shared" si="33"/>
        <v>0.17353954000000038</v>
      </c>
    </row>
    <row r="686" spans="1:6">
      <c r="A686" s="4">
        <v>36363</v>
      </c>
      <c r="B686" s="7"/>
      <c r="C686" s="3">
        <f t="shared" si="34"/>
        <v>1174.1709080000005</v>
      </c>
      <c r="D686" s="7" t="s">
        <v>4</v>
      </c>
      <c r="E686" s="5">
        <f t="shared" si="33"/>
        <v>0.17417090800000046</v>
      </c>
    </row>
    <row r="687" spans="1:6">
      <c r="A687" s="4">
        <v>36364</v>
      </c>
      <c r="B687" s="7"/>
      <c r="C687" s="3">
        <f t="shared" si="34"/>
        <v>1174.8022760000006</v>
      </c>
      <c r="D687" s="7" t="s">
        <v>4</v>
      </c>
      <c r="E687" s="5">
        <f t="shared" si="33"/>
        <v>0.17480227600000053</v>
      </c>
    </row>
    <row r="688" spans="1:6">
      <c r="A688" s="4">
        <v>36365</v>
      </c>
      <c r="B688" s="7"/>
      <c r="C688" s="3">
        <f t="shared" si="34"/>
        <v>1175.4336440000006</v>
      </c>
      <c r="D688" s="7" t="s">
        <v>4</v>
      </c>
      <c r="E688" s="5">
        <f t="shared" si="33"/>
        <v>0.17543364400000061</v>
      </c>
    </row>
    <row r="689" spans="1:5">
      <c r="A689" s="4">
        <v>36366</v>
      </c>
      <c r="B689" s="7"/>
      <c r="C689" s="3">
        <f t="shared" si="34"/>
        <v>1176.0650120000007</v>
      </c>
      <c r="D689" s="7"/>
      <c r="E689" s="5">
        <f t="shared" si="33"/>
        <v>0.17606501200000069</v>
      </c>
    </row>
    <row r="690" spans="1:5">
      <c r="A690" s="4">
        <v>36367</v>
      </c>
      <c r="B690" s="7"/>
      <c r="C690" s="3">
        <f t="shared" si="34"/>
        <v>1176.6963800000008</v>
      </c>
      <c r="D690" s="7" t="s">
        <v>4</v>
      </c>
      <c r="E690" s="5">
        <f t="shared" si="33"/>
        <v>0.17669638000000076</v>
      </c>
    </row>
    <row r="691" spans="1:5">
      <c r="A691" s="4">
        <v>36368</v>
      </c>
      <c r="B691" s="7"/>
      <c r="C691" s="3">
        <f t="shared" si="34"/>
        <v>1177.3277480000008</v>
      </c>
      <c r="D691" s="7" t="s">
        <v>4</v>
      </c>
      <c r="E691" s="5">
        <f t="shared" si="33"/>
        <v>0.17732774800000084</v>
      </c>
    </row>
    <row r="692" spans="1:5">
      <c r="A692" s="4">
        <v>36369</v>
      </c>
      <c r="B692" s="7"/>
      <c r="C692" s="3">
        <f t="shared" si="34"/>
        <v>1177.9591160000009</v>
      </c>
      <c r="D692" s="7" t="s">
        <v>4</v>
      </c>
      <c r="E692" s="5">
        <f t="shared" si="33"/>
        <v>0.17795911600000092</v>
      </c>
    </row>
    <row r="693" spans="1:5">
      <c r="A693" s="4">
        <v>36370</v>
      </c>
      <c r="B693" s="7"/>
      <c r="C693" s="3">
        <f t="shared" si="34"/>
        <v>1178.590484000001</v>
      </c>
      <c r="D693" s="7" t="s">
        <v>4</v>
      </c>
      <c r="E693" s="5">
        <f t="shared" si="33"/>
        <v>0.17859048400000099</v>
      </c>
    </row>
    <row r="694" spans="1:5">
      <c r="A694" s="4">
        <v>36371</v>
      </c>
      <c r="B694" s="7"/>
      <c r="C694" s="3">
        <f t="shared" si="34"/>
        <v>1179.221852000001</v>
      </c>
      <c r="D694" s="7" t="s">
        <v>4</v>
      </c>
      <c r="E694" s="5">
        <f t="shared" si="33"/>
        <v>0.17922185200000107</v>
      </c>
    </row>
    <row r="695" spans="1:5">
      <c r="A695" s="4">
        <v>36372</v>
      </c>
      <c r="B695" s="7"/>
      <c r="C695" s="3">
        <f t="shared" si="34"/>
        <v>1179.8532200000011</v>
      </c>
      <c r="D695" s="7" t="s">
        <v>4</v>
      </c>
      <c r="E695" s="5">
        <f t="shared" si="33"/>
        <v>0.17985322000000115</v>
      </c>
    </row>
    <row r="696" spans="1:5">
      <c r="A696" s="4">
        <v>36373</v>
      </c>
      <c r="B696" s="7"/>
      <c r="C696" s="3">
        <f t="shared" si="34"/>
        <v>1180.4845880000012</v>
      </c>
      <c r="D696" s="7" t="s">
        <v>4</v>
      </c>
      <c r="E696" s="5">
        <f t="shared" si="33"/>
        <v>0.18048458800000122</v>
      </c>
    </row>
    <row r="697" spans="1:5">
      <c r="A697" s="4">
        <v>36374</v>
      </c>
      <c r="B697" s="7"/>
      <c r="C697" s="3">
        <f t="shared" si="34"/>
        <v>1181.1159560000012</v>
      </c>
      <c r="D697" s="7" t="s">
        <v>4</v>
      </c>
      <c r="E697" s="5">
        <f t="shared" si="33"/>
        <v>0.1811159560000013</v>
      </c>
    </row>
    <row r="698" spans="1:5">
      <c r="A698" s="4">
        <v>36375</v>
      </c>
      <c r="B698" s="7"/>
      <c r="C698" s="3">
        <f t="shared" si="34"/>
        <v>1181.7473240000013</v>
      </c>
      <c r="D698" s="7" t="s">
        <v>4</v>
      </c>
      <c r="E698" s="5">
        <f t="shared" si="33"/>
        <v>0.18174732400000138</v>
      </c>
    </row>
    <row r="699" spans="1:5">
      <c r="A699" s="4">
        <v>36376</v>
      </c>
      <c r="B699" s="7"/>
      <c r="C699" s="3">
        <f t="shared" si="34"/>
        <v>1182.3786920000014</v>
      </c>
      <c r="D699" s="7" t="s">
        <v>4</v>
      </c>
      <c r="E699" s="5">
        <f t="shared" si="33"/>
        <v>0.18237869200000145</v>
      </c>
    </row>
    <row r="700" spans="1:5">
      <c r="A700" s="4">
        <v>36377</v>
      </c>
      <c r="B700" s="7"/>
      <c r="C700" s="3">
        <f t="shared" si="34"/>
        <v>1183.0100600000014</v>
      </c>
      <c r="D700" s="7"/>
      <c r="E700" s="5">
        <f t="shared" si="33"/>
        <v>0.18301006000000153</v>
      </c>
    </row>
    <row r="701" spans="1:5">
      <c r="A701" s="4">
        <v>36378</v>
      </c>
      <c r="B701" s="7"/>
      <c r="C701" s="3">
        <f t="shared" si="34"/>
        <v>1183.6414280000015</v>
      </c>
      <c r="D701" s="7" t="s">
        <v>4</v>
      </c>
      <c r="E701" s="5">
        <f t="shared" si="33"/>
        <v>0.18364142800000161</v>
      </c>
    </row>
    <row r="702" spans="1:5">
      <c r="A702" s="4">
        <v>36379</v>
      </c>
      <c r="B702" s="7"/>
      <c r="C702" s="3">
        <f t="shared" si="34"/>
        <v>1184.2727960000016</v>
      </c>
      <c r="D702" s="7" t="s">
        <v>4</v>
      </c>
      <c r="E702" s="5">
        <f t="shared" si="33"/>
        <v>0.18427279600000146</v>
      </c>
    </row>
    <row r="703" spans="1:5">
      <c r="A703" s="4">
        <v>36380</v>
      </c>
      <c r="B703" s="7"/>
      <c r="C703" s="3">
        <f t="shared" si="34"/>
        <v>1184.9041640000016</v>
      </c>
      <c r="D703" s="7" t="s">
        <v>4</v>
      </c>
      <c r="E703" s="5">
        <f t="shared" si="33"/>
        <v>0.18490416400000154</v>
      </c>
    </row>
    <row r="704" spans="1:5">
      <c r="A704" s="4">
        <v>36381</v>
      </c>
      <c r="B704" s="7"/>
      <c r="C704" s="3">
        <f t="shared" si="34"/>
        <v>1185.5355320000017</v>
      </c>
      <c r="D704" s="7" t="s">
        <v>4</v>
      </c>
      <c r="E704" s="5">
        <f t="shared" si="33"/>
        <v>0.18553553200000161</v>
      </c>
    </row>
    <row r="705" spans="1:6">
      <c r="A705" s="4">
        <v>36382</v>
      </c>
      <c r="B705" s="70">
        <v>110513</v>
      </c>
      <c r="C705" s="9">
        <v>1186.1668999999999</v>
      </c>
      <c r="D705" s="7">
        <v>1</v>
      </c>
      <c r="E705" s="5">
        <f t="shared" si="33"/>
        <v>0.18616689999999991</v>
      </c>
      <c r="F705" s="9">
        <f>(C755-C705)/50</f>
        <v>-0.47579400000000077</v>
      </c>
    </row>
    <row r="706" spans="1:6">
      <c r="A706" s="4">
        <v>36383</v>
      </c>
      <c r="B706" s="7"/>
      <c r="C706" s="3">
        <f>C705+F$705</f>
        <v>1185.691106</v>
      </c>
      <c r="D706" s="7" t="s">
        <v>4</v>
      </c>
      <c r="E706" s="5">
        <f t="shared" si="33"/>
        <v>0.18569110599999994</v>
      </c>
    </row>
    <row r="707" spans="1:6">
      <c r="A707" s="4">
        <v>36384</v>
      </c>
      <c r="B707" s="7"/>
      <c r="C707" s="3">
        <f t="shared" ref="C707:C754" si="35">C706+F$705</f>
        <v>1185.215312</v>
      </c>
      <c r="D707" s="7" t="s">
        <v>4</v>
      </c>
      <c r="E707" s="5">
        <f t="shared" si="33"/>
        <v>0.18521531199999997</v>
      </c>
    </row>
    <row r="708" spans="1:6">
      <c r="A708" s="4">
        <v>36385</v>
      </c>
      <c r="B708" s="7"/>
      <c r="C708" s="3">
        <f t="shared" si="35"/>
        <v>1184.7395180000001</v>
      </c>
      <c r="D708" s="7" t="s">
        <v>4</v>
      </c>
      <c r="E708" s="5">
        <f t="shared" si="33"/>
        <v>0.18473951799999999</v>
      </c>
    </row>
    <row r="709" spans="1:6">
      <c r="A709" s="4">
        <v>36386</v>
      </c>
      <c r="B709" s="7"/>
      <c r="C709" s="3">
        <f t="shared" si="35"/>
        <v>1184.2637240000001</v>
      </c>
      <c r="D709" s="7" t="s">
        <v>4</v>
      </c>
      <c r="E709" s="5">
        <f t="shared" si="33"/>
        <v>0.18426372400000024</v>
      </c>
    </row>
    <row r="710" spans="1:6">
      <c r="A710" s="4">
        <v>36387</v>
      </c>
      <c r="B710" s="70"/>
      <c r="C710" s="3">
        <f t="shared" si="35"/>
        <v>1183.7879300000002</v>
      </c>
      <c r="D710" s="7"/>
      <c r="E710" s="5">
        <f t="shared" si="33"/>
        <v>0.18378793000000027</v>
      </c>
    </row>
    <row r="711" spans="1:6">
      <c r="A711" s="4">
        <v>36388</v>
      </c>
      <c r="B711" s="7"/>
      <c r="C711" s="3">
        <f t="shared" si="35"/>
        <v>1183.3121360000002</v>
      </c>
      <c r="D711" s="7" t="s">
        <v>4</v>
      </c>
      <c r="E711" s="5">
        <f t="shared" si="33"/>
        <v>0.18331213600000029</v>
      </c>
    </row>
    <row r="712" spans="1:6">
      <c r="A712" s="4">
        <v>36389</v>
      </c>
      <c r="B712" s="7"/>
      <c r="C712" s="3">
        <f t="shared" si="35"/>
        <v>1182.8363420000003</v>
      </c>
      <c r="D712" s="7" t="s">
        <v>4</v>
      </c>
      <c r="E712" s="5">
        <f t="shared" si="33"/>
        <v>0.18283634200000032</v>
      </c>
    </row>
    <row r="713" spans="1:6">
      <c r="A713" s="4">
        <v>36390</v>
      </c>
      <c r="B713" s="7"/>
      <c r="C713" s="3">
        <f t="shared" si="35"/>
        <v>1182.3605480000003</v>
      </c>
      <c r="D713" s="7" t="s">
        <v>4</v>
      </c>
      <c r="E713" s="5">
        <f t="shared" si="33"/>
        <v>0.18236054800000034</v>
      </c>
    </row>
    <row r="714" spans="1:6">
      <c r="A714" s="4">
        <v>36391</v>
      </c>
      <c r="B714" s="7"/>
      <c r="C714" s="3">
        <f t="shared" si="35"/>
        <v>1181.8847540000004</v>
      </c>
      <c r="D714" s="7" t="s">
        <v>4</v>
      </c>
      <c r="E714" s="5">
        <f t="shared" si="33"/>
        <v>0.18188475400000037</v>
      </c>
    </row>
    <row r="715" spans="1:6">
      <c r="A715" s="4">
        <v>36392</v>
      </c>
      <c r="B715" s="7"/>
      <c r="C715" s="3">
        <f t="shared" si="35"/>
        <v>1181.4089600000004</v>
      </c>
      <c r="D715" s="7" t="s">
        <v>4</v>
      </c>
      <c r="E715" s="5">
        <f t="shared" si="33"/>
        <v>0.1814089600000004</v>
      </c>
    </row>
    <row r="716" spans="1:6">
      <c r="A716" s="4">
        <v>36393</v>
      </c>
      <c r="B716" s="7"/>
      <c r="C716" s="3">
        <f t="shared" si="35"/>
        <v>1180.9331660000005</v>
      </c>
      <c r="D716" s="7" t="s">
        <v>4</v>
      </c>
      <c r="E716" s="5">
        <f t="shared" si="33"/>
        <v>0.18093316600000042</v>
      </c>
    </row>
    <row r="717" spans="1:6">
      <c r="A717" s="4">
        <v>36394</v>
      </c>
      <c r="B717" s="7"/>
      <c r="C717" s="3">
        <f t="shared" si="35"/>
        <v>1180.4573720000005</v>
      </c>
      <c r="D717" s="7" t="s">
        <v>4</v>
      </c>
      <c r="E717" s="5">
        <f t="shared" si="33"/>
        <v>0.18045737200000045</v>
      </c>
    </row>
    <row r="718" spans="1:6">
      <c r="A718" s="4">
        <v>36395</v>
      </c>
      <c r="B718" s="7"/>
      <c r="C718" s="3">
        <f t="shared" si="35"/>
        <v>1179.9815780000006</v>
      </c>
      <c r="D718" s="7"/>
      <c r="E718" s="5">
        <f t="shared" si="33"/>
        <v>0.17998157800000048</v>
      </c>
    </row>
    <row r="719" spans="1:6">
      <c r="A719" s="4">
        <v>36396</v>
      </c>
      <c r="B719" s="7"/>
      <c r="C719" s="3">
        <f t="shared" si="35"/>
        <v>1179.5057840000006</v>
      </c>
      <c r="D719" s="7" t="s">
        <v>4</v>
      </c>
      <c r="E719" s="5">
        <f t="shared" si="33"/>
        <v>0.17950578400000072</v>
      </c>
    </row>
    <row r="720" spans="1:6">
      <c r="A720" s="4">
        <v>36397</v>
      </c>
      <c r="B720" s="7"/>
      <c r="C720" s="3">
        <f t="shared" si="35"/>
        <v>1179.0299900000007</v>
      </c>
      <c r="D720" s="7"/>
      <c r="E720" s="5">
        <f t="shared" si="33"/>
        <v>0.17902999000000075</v>
      </c>
    </row>
    <row r="721" spans="1:5">
      <c r="A721" s="4">
        <v>36398</v>
      </c>
      <c r="B721" s="7"/>
      <c r="C721" s="3">
        <f t="shared" si="35"/>
        <v>1178.5541960000007</v>
      </c>
      <c r="D721" s="7" t="s">
        <v>4</v>
      </c>
      <c r="E721" s="5">
        <f t="shared" si="33"/>
        <v>0.17855419600000078</v>
      </c>
    </row>
    <row r="722" spans="1:5">
      <c r="A722" s="4">
        <v>36399</v>
      </c>
      <c r="B722" s="7"/>
      <c r="C722" s="3">
        <f t="shared" si="35"/>
        <v>1178.0784020000008</v>
      </c>
      <c r="D722" s="7" t="s">
        <v>4</v>
      </c>
      <c r="E722" s="5">
        <f t="shared" si="33"/>
        <v>0.1780784020000008</v>
      </c>
    </row>
    <row r="723" spans="1:5">
      <c r="A723" s="4">
        <v>36400</v>
      </c>
      <c r="B723" s="7"/>
      <c r="C723" s="3">
        <f t="shared" si="35"/>
        <v>1177.6026080000008</v>
      </c>
      <c r="D723" s="7" t="s">
        <v>4</v>
      </c>
      <c r="E723" s="5">
        <f t="shared" si="33"/>
        <v>0.17760260800000083</v>
      </c>
    </row>
    <row r="724" spans="1:5">
      <c r="A724" s="4">
        <v>36401</v>
      </c>
      <c r="B724" s="7"/>
      <c r="C724" s="3">
        <f t="shared" si="35"/>
        <v>1177.1268140000009</v>
      </c>
      <c r="D724" s="7" t="s">
        <v>4</v>
      </c>
      <c r="E724" s="5">
        <f t="shared" si="33"/>
        <v>0.17712681400000085</v>
      </c>
    </row>
    <row r="725" spans="1:5">
      <c r="A725" s="4">
        <v>36402</v>
      </c>
      <c r="B725" s="7"/>
      <c r="C725" s="3">
        <f t="shared" si="35"/>
        <v>1176.6510200000009</v>
      </c>
      <c r="D725" s="7" t="s">
        <v>4</v>
      </c>
      <c r="E725" s="5">
        <f t="shared" si="33"/>
        <v>0.17665102000000088</v>
      </c>
    </row>
    <row r="726" spans="1:5">
      <c r="A726" s="4">
        <v>36403</v>
      </c>
      <c r="B726" s="7"/>
      <c r="C726" s="3">
        <f t="shared" si="35"/>
        <v>1176.175226000001</v>
      </c>
      <c r="D726" s="7" t="s">
        <v>4</v>
      </c>
      <c r="E726" s="5">
        <f t="shared" si="33"/>
        <v>0.17617522600000091</v>
      </c>
    </row>
    <row r="727" spans="1:5">
      <c r="A727" s="4">
        <v>36404</v>
      </c>
      <c r="B727" s="7"/>
      <c r="C727" s="3">
        <f t="shared" si="35"/>
        <v>1175.699432000001</v>
      </c>
      <c r="D727" s="7" t="s">
        <v>4</v>
      </c>
      <c r="E727" s="5">
        <f t="shared" si="33"/>
        <v>0.17569943200000093</v>
      </c>
    </row>
    <row r="728" spans="1:5">
      <c r="A728" s="4">
        <v>36405</v>
      </c>
      <c r="B728" s="7"/>
      <c r="C728" s="3">
        <f t="shared" si="35"/>
        <v>1175.2236380000011</v>
      </c>
      <c r="D728" s="7" t="s">
        <v>4</v>
      </c>
      <c r="E728" s="5">
        <f t="shared" si="33"/>
        <v>0.17522363800000118</v>
      </c>
    </row>
    <row r="729" spans="1:5">
      <c r="A729" s="4">
        <v>36406</v>
      </c>
      <c r="B729" s="7"/>
      <c r="C729" s="3">
        <f t="shared" si="35"/>
        <v>1174.7478440000011</v>
      </c>
      <c r="D729" s="7" t="s">
        <v>4</v>
      </c>
      <c r="E729" s="5">
        <f t="shared" si="33"/>
        <v>0.17474784400000121</v>
      </c>
    </row>
    <row r="730" spans="1:5">
      <c r="A730" s="4">
        <v>36407</v>
      </c>
      <c r="B730" s="7"/>
      <c r="C730" s="3">
        <f t="shared" si="35"/>
        <v>1174.2720500000012</v>
      </c>
      <c r="D730" s="7" t="s">
        <v>4</v>
      </c>
      <c r="E730" s="5">
        <f t="shared" si="33"/>
        <v>0.17427205000000123</v>
      </c>
    </row>
    <row r="731" spans="1:5">
      <c r="A731" s="4">
        <v>36408</v>
      </c>
      <c r="B731" s="7"/>
      <c r="C731" s="3">
        <f t="shared" si="35"/>
        <v>1173.7962560000012</v>
      </c>
      <c r="D731" s="7"/>
      <c r="E731" s="5">
        <f t="shared" si="33"/>
        <v>0.17379625600000126</v>
      </c>
    </row>
    <row r="732" spans="1:5">
      <c r="A732" s="4">
        <v>36409</v>
      </c>
      <c r="B732" s="7"/>
      <c r="C732" s="3">
        <f t="shared" si="35"/>
        <v>1173.3204620000013</v>
      </c>
      <c r="D732" s="7" t="s">
        <v>4</v>
      </c>
      <c r="E732" s="5">
        <f t="shared" ref="E732:E795" si="36">(C732/1000)-1</f>
        <v>0.17332046200000129</v>
      </c>
    </row>
    <row r="733" spans="1:5">
      <c r="A733" s="4">
        <v>36410</v>
      </c>
      <c r="B733" s="7"/>
      <c r="C733" s="3">
        <f t="shared" si="35"/>
        <v>1172.8446680000013</v>
      </c>
      <c r="D733" s="7" t="s">
        <v>4</v>
      </c>
      <c r="E733" s="5">
        <f t="shared" si="36"/>
        <v>0.17284466800000131</v>
      </c>
    </row>
    <row r="734" spans="1:5">
      <c r="A734" s="4">
        <v>36411</v>
      </c>
      <c r="B734" s="7"/>
      <c r="C734" s="3">
        <f t="shared" si="35"/>
        <v>1172.3688740000014</v>
      </c>
      <c r="D734" s="7" t="s">
        <v>4</v>
      </c>
      <c r="E734" s="5">
        <f t="shared" si="36"/>
        <v>0.17236887400000134</v>
      </c>
    </row>
    <row r="735" spans="1:5">
      <c r="A735" s="4">
        <v>36412</v>
      </c>
      <c r="B735" s="7"/>
      <c r="C735" s="3">
        <f t="shared" si="35"/>
        <v>1171.8930800000014</v>
      </c>
      <c r="D735" s="7" t="s">
        <v>4</v>
      </c>
      <c r="E735" s="5">
        <f t="shared" si="36"/>
        <v>0.17189308000000136</v>
      </c>
    </row>
    <row r="736" spans="1:5">
      <c r="A736" s="4">
        <v>36413</v>
      </c>
      <c r="B736" s="7"/>
      <c r="C736" s="3">
        <f t="shared" si="35"/>
        <v>1171.4172860000015</v>
      </c>
      <c r="D736" s="7" t="s">
        <v>4</v>
      </c>
      <c r="E736" s="5">
        <f t="shared" si="36"/>
        <v>0.17141728600000139</v>
      </c>
    </row>
    <row r="737" spans="1:5">
      <c r="A737" s="4">
        <v>36414</v>
      </c>
      <c r="B737" s="7"/>
      <c r="C737" s="3">
        <f t="shared" si="35"/>
        <v>1170.9414920000015</v>
      </c>
      <c r="D737" s="7" t="s">
        <v>4</v>
      </c>
      <c r="E737" s="5">
        <f t="shared" si="36"/>
        <v>0.17094149200000142</v>
      </c>
    </row>
    <row r="738" spans="1:5">
      <c r="A738" s="4">
        <v>36415</v>
      </c>
      <c r="B738" s="7"/>
      <c r="C738" s="3">
        <f t="shared" si="35"/>
        <v>1170.4656980000016</v>
      </c>
      <c r="D738" s="7" t="s">
        <v>4</v>
      </c>
      <c r="E738" s="5">
        <f t="shared" si="36"/>
        <v>0.17046569800000166</v>
      </c>
    </row>
    <row r="739" spans="1:5">
      <c r="A739" s="4">
        <v>36416</v>
      </c>
      <c r="B739" s="7"/>
      <c r="C739" s="3">
        <f t="shared" si="35"/>
        <v>1169.9899040000016</v>
      </c>
      <c r="D739" s="7" t="s">
        <v>4</v>
      </c>
      <c r="E739" s="5">
        <f t="shared" si="36"/>
        <v>0.16998990400000169</v>
      </c>
    </row>
    <row r="740" spans="1:5">
      <c r="A740" s="4">
        <v>36417</v>
      </c>
      <c r="B740" s="7"/>
      <c r="C740" s="3">
        <f t="shared" si="35"/>
        <v>1169.5141100000017</v>
      </c>
      <c r="D740" s="7" t="s">
        <v>4</v>
      </c>
      <c r="E740" s="5">
        <f t="shared" si="36"/>
        <v>0.16951411000000172</v>
      </c>
    </row>
    <row r="741" spans="1:5">
      <c r="A741" s="4">
        <v>36418</v>
      </c>
      <c r="B741" s="70"/>
      <c r="C741" s="3">
        <f t="shared" si="35"/>
        <v>1169.0383160000017</v>
      </c>
      <c r="D741" s="7"/>
      <c r="E741" s="5">
        <f t="shared" si="36"/>
        <v>0.16903831600000174</v>
      </c>
    </row>
    <row r="742" spans="1:5">
      <c r="A742" s="4">
        <v>36419</v>
      </c>
      <c r="B742" s="7"/>
      <c r="C742" s="3">
        <f t="shared" si="35"/>
        <v>1168.5625220000018</v>
      </c>
      <c r="D742" s="7" t="s">
        <v>4</v>
      </c>
      <c r="E742" s="5">
        <f t="shared" si="36"/>
        <v>0.16856252200000177</v>
      </c>
    </row>
    <row r="743" spans="1:5">
      <c r="A743" s="4">
        <v>36420</v>
      </c>
      <c r="B743" s="7"/>
      <c r="C743" s="3">
        <f t="shared" si="35"/>
        <v>1168.0867280000018</v>
      </c>
      <c r="D743" s="7" t="s">
        <v>4</v>
      </c>
      <c r="E743" s="5">
        <f t="shared" si="36"/>
        <v>0.16808672800000179</v>
      </c>
    </row>
    <row r="744" spans="1:5">
      <c r="A744" s="4">
        <v>36421</v>
      </c>
      <c r="B744" s="7"/>
      <c r="C744" s="3">
        <f t="shared" si="35"/>
        <v>1167.6109340000019</v>
      </c>
      <c r="D744" s="7" t="s">
        <v>4</v>
      </c>
      <c r="E744" s="5">
        <f t="shared" si="36"/>
        <v>0.16761093400000182</v>
      </c>
    </row>
    <row r="745" spans="1:5">
      <c r="A745" s="4">
        <v>36422</v>
      </c>
      <c r="B745" s="7"/>
      <c r="C745" s="3">
        <f t="shared" si="35"/>
        <v>1167.1351400000019</v>
      </c>
      <c r="D745" s="7" t="s">
        <v>4</v>
      </c>
      <c r="E745" s="5">
        <f t="shared" si="36"/>
        <v>0.16713514000000185</v>
      </c>
    </row>
    <row r="746" spans="1:5">
      <c r="A746" s="4">
        <v>36423</v>
      </c>
      <c r="B746" s="7"/>
      <c r="C746" s="3">
        <f t="shared" si="35"/>
        <v>1166.659346000002</v>
      </c>
      <c r="D746" s="7" t="s">
        <v>4</v>
      </c>
      <c r="E746" s="5">
        <f t="shared" si="36"/>
        <v>0.16665934600000187</v>
      </c>
    </row>
    <row r="747" spans="1:5">
      <c r="A747" s="4">
        <v>36424</v>
      </c>
      <c r="B747" s="7"/>
      <c r="C747" s="3">
        <f t="shared" si="35"/>
        <v>1166.183552000002</v>
      </c>
      <c r="D747" s="7" t="s">
        <v>4</v>
      </c>
      <c r="E747" s="5">
        <f t="shared" si="36"/>
        <v>0.1661835520000019</v>
      </c>
    </row>
    <row r="748" spans="1:5">
      <c r="A748" s="4">
        <v>36425</v>
      </c>
      <c r="B748" s="7"/>
      <c r="C748" s="3">
        <f t="shared" si="35"/>
        <v>1165.7077580000021</v>
      </c>
      <c r="D748" s="7" t="s">
        <v>4</v>
      </c>
      <c r="E748" s="5">
        <f t="shared" si="36"/>
        <v>0.16570775800000215</v>
      </c>
    </row>
    <row r="749" spans="1:5">
      <c r="A749" s="4">
        <v>36426</v>
      </c>
      <c r="B749" s="7"/>
      <c r="C749" s="3">
        <f t="shared" si="35"/>
        <v>1165.2319640000021</v>
      </c>
      <c r="D749" s="7" t="s">
        <v>4</v>
      </c>
      <c r="E749" s="5">
        <f t="shared" si="36"/>
        <v>0.16523196400000217</v>
      </c>
    </row>
    <row r="750" spans="1:5">
      <c r="A750" s="4">
        <v>36427</v>
      </c>
      <c r="B750" s="7"/>
      <c r="C750" s="3">
        <f t="shared" si="35"/>
        <v>1164.7561700000022</v>
      </c>
      <c r="D750" s="7" t="s">
        <v>4</v>
      </c>
      <c r="E750" s="5">
        <f t="shared" si="36"/>
        <v>0.1647561700000022</v>
      </c>
    </row>
    <row r="751" spans="1:5">
      <c r="A751" s="4">
        <v>36428</v>
      </c>
      <c r="B751" s="7"/>
      <c r="C751" s="3">
        <f t="shared" si="35"/>
        <v>1164.2803760000022</v>
      </c>
      <c r="D751" s="7" t="s">
        <v>4</v>
      </c>
      <c r="E751" s="5">
        <f t="shared" si="36"/>
        <v>0.16428037600000223</v>
      </c>
    </row>
    <row r="752" spans="1:5">
      <c r="A752" s="4">
        <v>36429</v>
      </c>
      <c r="B752" s="7"/>
      <c r="C752" s="3">
        <f t="shared" si="35"/>
        <v>1163.8045820000023</v>
      </c>
      <c r="D752" s="7" t="s">
        <v>4</v>
      </c>
      <c r="E752" s="5">
        <f t="shared" si="36"/>
        <v>0.16380458200000225</v>
      </c>
    </row>
    <row r="753" spans="1:6">
      <c r="A753" s="4">
        <v>36430</v>
      </c>
      <c r="B753" s="7"/>
      <c r="C753" s="3">
        <f t="shared" si="35"/>
        <v>1163.3287880000023</v>
      </c>
      <c r="D753" s="7" t="s">
        <v>4</v>
      </c>
      <c r="E753" s="5">
        <f t="shared" si="36"/>
        <v>0.16332878800000228</v>
      </c>
    </row>
    <row r="754" spans="1:6">
      <c r="A754" s="4">
        <v>36431</v>
      </c>
      <c r="B754" s="7"/>
      <c r="C754" s="3">
        <f t="shared" si="35"/>
        <v>1162.8529940000024</v>
      </c>
      <c r="D754" s="7" t="s">
        <v>4</v>
      </c>
      <c r="E754" s="5">
        <f t="shared" si="36"/>
        <v>0.1628529940000023</v>
      </c>
    </row>
    <row r="755" spans="1:6">
      <c r="A755" s="4">
        <v>36432</v>
      </c>
      <c r="B755" s="70">
        <v>110688</v>
      </c>
      <c r="C755" s="9">
        <v>1162.3771999999999</v>
      </c>
      <c r="D755" s="7">
        <v>1</v>
      </c>
      <c r="E755" s="5">
        <f t="shared" si="36"/>
        <v>0.16237719999999989</v>
      </c>
      <c r="F755" s="9">
        <f>(C787-C755)/32</f>
        <v>2.0475531250000003</v>
      </c>
    </row>
    <row r="756" spans="1:6">
      <c r="A756" s="4">
        <v>36433</v>
      </c>
      <c r="B756" s="7"/>
      <c r="C756" s="9">
        <f>C755+F$755</f>
        <v>1164.4247531249998</v>
      </c>
      <c r="D756" s="7" t="s">
        <v>4</v>
      </c>
      <c r="E756" s="5">
        <f t="shared" si="36"/>
        <v>0.16442475312499982</v>
      </c>
    </row>
    <row r="757" spans="1:6">
      <c r="A757" s="4">
        <v>36434</v>
      </c>
      <c r="C757" s="9">
        <f t="shared" ref="C757:C786" si="37">C756+F$755</f>
        <v>1166.4723062499997</v>
      </c>
      <c r="E757" s="5">
        <f t="shared" si="36"/>
        <v>0.16647230624999976</v>
      </c>
    </row>
    <row r="758" spans="1:6">
      <c r="A758" s="4">
        <v>36435</v>
      </c>
      <c r="C758" s="9">
        <f t="shared" si="37"/>
        <v>1168.5198593749997</v>
      </c>
      <c r="E758" s="5">
        <f t="shared" si="36"/>
        <v>0.16851985937499969</v>
      </c>
    </row>
    <row r="759" spans="1:6">
      <c r="A759" s="4">
        <v>36436</v>
      </c>
      <c r="C759" s="9">
        <f t="shared" si="37"/>
        <v>1170.5674124999996</v>
      </c>
      <c r="E759" s="5">
        <f t="shared" si="36"/>
        <v>0.17056741249999963</v>
      </c>
    </row>
    <row r="760" spans="1:6">
      <c r="A760" s="4">
        <v>36437</v>
      </c>
      <c r="C760" s="9">
        <f t="shared" si="37"/>
        <v>1172.6149656249995</v>
      </c>
      <c r="E760" s="5">
        <f t="shared" si="36"/>
        <v>0.17261496562499956</v>
      </c>
    </row>
    <row r="761" spans="1:6">
      <c r="A761" s="4">
        <v>36438</v>
      </c>
      <c r="C761" s="9">
        <f t="shared" si="37"/>
        <v>1174.6625187499994</v>
      </c>
      <c r="E761" s="5">
        <f t="shared" si="36"/>
        <v>0.1746625187499995</v>
      </c>
    </row>
    <row r="762" spans="1:6">
      <c r="A762" s="4">
        <v>36439</v>
      </c>
      <c r="C762" s="9">
        <f t="shared" si="37"/>
        <v>1176.7100718749994</v>
      </c>
      <c r="E762" s="5">
        <f t="shared" si="36"/>
        <v>0.17671007187499943</v>
      </c>
    </row>
    <row r="763" spans="1:6">
      <c r="A763" s="4">
        <v>36440</v>
      </c>
      <c r="C763" s="9">
        <f t="shared" si="37"/>
        <v>1178.7576249999993</v>
      </c>
      <c r="E763" s="5">
        <f t="shared" si="36"/>
        <v>0.17875762499999936</v>
      </c>
    </row>
    <row r="764" spans="1:6">
      <c r="A764" s="4">
        <v>36441</v>
      </c>
      <c r="C764" s="9">
        <f t="shared" si="37"/>
        <v>1180.8051781249992</v>
      </c>
      <c r="E764" s="5">
        <f t="shared" si="36"/>
        <v>0.1808051781249993</v>
      </c>
    </row>
    <row r="765" spans="1:6">
      <c r="A765" s="4">
        <v>36442</v>
      </c>
      <c r="C765" s="9">
        <f t="shared" si="37"/>
        <v>1182.8527312499991</v>
      </c>
      <c r="E765" s="5">
        <f t="shared" si="36"/>
        <v>0.18285273124999923</v>
      </c>
    </row>
    <row r="766" spans="1:6">
      <c r="A766" s="4">
        <v>36443</v>
      </c>
      <c r="C766" s="9">
        <f t="shared" si="37"/>
        <v>1184.900284374999</v>
      </c>
      <c r="E766" s="5">
        <f t="shared" si="36"/>
        <v>0.18490028437499895</v>
      </c>
    </row>
    <row r="767" spans="1:6">
      <c r="A767" s="4">
        <v>36444</v>
      </c>
      <c r="C767" s="9">
        <f t="shared" si="37"/>
        <v>1186.947837499999</v>
      </c>
      <c r="E767" s="5">
        <f t="shared" si="36"/>
        <v>0.18694783749999888</v>
      </c>
    </row>
    <row r="768" spans="1:6">
      <c r="A768" s="4">
        <v>36445</v>
      </c>
      <c r="C768" s="9">
        <f t="shared" si="37"/>
        <v>1188.9953906249989</v>
      </c>
      <c r="E768" s="5">
        <f t="shared" si="36"/>
        <v>0.18899539062499882</v>
      </c>
    </row>
    <row r="769" spans="1:5">
      <c r="A769" s="4">
        <v>36446</v>
      </c>
      <c r="C769" s="9">
        <f t="shared" si="37"/>
        <v>1191.0429437499988</v>
      </c>
      <c r="E769" s="5">
        <f t="shared" si="36"/>
        <v>0.19104294374999875</v>
      </c>
    </row>
    <row r="770" spans="1:5">
      <c r="A770" s="4">
        <v>36447</v>
      </c>
      <c r="C770" s="9">
        <f t="shared" si="37"/>
        <v>1193.0904968749987</v>
      </c>
      <c r="E770" s="5">
        <f t="shared" si="36"/>
        <v>0.19309049687499868</v>
      </c>
    </row>
    <row r="771" spans="1:5">
      <c r="A771" s="4">
        <v>36448</v>
      </c>
      <c r="B771" s="70"/>
      <c r="C771" s="9">
        <f t="shared" si="37"/>
        <v>1195.1380499999987</v>
      </c>
      <c r="E771" s="5">
        <f t="shared" si="36"/>
        <v>0.19513804999999862</v>
      </c>
    </row>
    <row r="772" spans="1:5">
      <c r="A772" s="4">
        <v>36449</v>
      </c>
      <c r="C772" s="9">
        <f t="shared" si="37"/>
        <v>1197.1856031249986</v>
      </c>
      <c r="E772" s="5">
        <f t="shared" si="36"/>
        <v>0.19718560312499855</v>
      </c>
    </row>
    <row r="773" spans="1:5">
      <c r="A773" s="4">
        <v>36450</v>
      </c>
      <c r="C773" s="9">
        <f t="shared" si="37"/>
        <v>1199.2331562499985</v>
      </c>
      <c r="E773" s="5">
        <f t="shared" si="36"/>
        <v>0.19923315624999849</v>
      </c>
    </row>
    <row r="774" spans="1:5">
      <c r="A774" s="4">
        <v>36451</v>
      </c>
      <c r="C774" s="9">
        <f t="shared" si="37"/>
        <v>1201.2807093749984</v>
      </c>
      <c r="E774" s="5">
        <f t="shared" si="36"/>
        <v>0.20128070937499842</v>
      </c>
    </row>
    <row r="775" spans="1:5">
      <c r="A775" s="4">
        <v>36452</v>
      </c>
      <c r="C775" s="9">
        <f t="shared" si="37"/>
        <v>1203.3282624999983</v>
      </c>
      <c r="E775" s="5">
        <f t="shared" si="36"/>
        <v>0.20332826249999836</v>
      </c>
    </row>
    <row r="776" spans="1:5">
      <c r="A776" s="4">
        <v>36453</v>
      </c>
      <c r="C776" s="9">
        <f t="shared" si="37"/>
        <v>1205.3758156249983</v>
      </c>
      <c r="E776" s="5">
        <f t="shared" si="36"/>
        <v>0.20537581562499829</v>
      </c>
    </row>
    <row r="777" spans="1:5">
      <c r="A777" s="4">
        <v>36454</v>
      </c>
      <c r="C777" s="9">
        <f t="shared" si="37"/>
        <v>1207.4233687499982</v>
      </c>
      <c r="E777" s="5">
        <f t="shared" si="36"/>
        <v>0.20742336874999823</v>
      </c>
    </row>
    <row r="778" spans="1:5">
      <c r="A778" s="4">
        <v>36455</v>
      </c>
      <c r="C778" s="9">
        <f t="shared" si="37"/>
        <v>1209.4709218749981</v>
      </c>
      <c r="E778" s="5">
        <f t="shared" si="36"/>
        <v>0.20947092187499816</v>
      </c>
    </row>
    <row r="779" spans="1:5">
      <c r="A779" s="4">
        <v>36456</v>
      </c>
      <c r="C779" s="9">
        <f t="shared" si="37"/>
        <v>1211.518474999998</v>
      </c>
      <c r="E779" s="5">
        <f t="shared" si="36"/>
        <v>0.2115184749999981</v>
      </c>
    </row>
    <row r="780" spans="1:5">
      <c r="A780" s="4">
        <v>36457</v>
      </c>
      <c r="C780" s="9">
        <f t="shared" si="37"/>
        <v>1213.566028124998</v>
      </c>
      <c r="E780" s="5">
        <f t="shared" si="36"/>
        <v>0.21356602812499803</v>
      </c>
    </row>
    <row r="781" spans="1:5">
      <c r="A781" s="4">
        <v>36458</v>
      </c>
      <c r="C781" s="9">
        <f t="shared" si="37"/>
        <v>1215.6135812499979</v>
      </c>
      <c r="E781" s="5">
        <f t="shared" si="36"/>
        <v>0.21561358124999797</v>
      </c>
    </row>
    <row r="782" spans="1:5">
      <c r="A782" s="4">
        <v>36459</v>
      </c>
      <c r="C782" s="9">
        <f t="shared" si="37"/>
        <v>1217.6611343749978</v>
      </c>
      <c r="E782" s="5">
        <f t="shared" si="36"/>
        <v>0.2176611343749979</v>
      </c>
    </row>
    <row r="783" spans="1:5">
      <c r="A783" s="4">
        <v>36460</v>
      </c>
      <c r="C783" s="9">
        <f t="shared" si="37"/>
        <v>1219.7086874999977</v>
      </c>
      <c r="E783" s="5">
        <f t="shared" si="36"/>
        <v>0.21970868749999761</v>
      </c>
    </row>
    <row r="784" spans="1:5">
      <c r="A784" s="4">
        <v>36461</v>
      </c>
      <c r="C784" s="9">
        <f t="shared" si="37"/>
        <v>1221.7562406249976</v>
      </c>
      <c r="E784" s="5">
        <f t="shared" si="36"/>
        <v>0.22175624062499755</v>
      </c>
    </row>
    <row r="785" spans="1:6">
      <c r="A785" s="4">
        <v>36462</v>
      </c>
      <c r="C785" s="9">
        <f t="shared" si="37"/>
        <v>1223.8037937499976</v>
      </c>
      <c r="E785" s="5">
        <f t="shared" si="36"/>
        <v>0.22380379374999748</v>
      </c>
    </row>
    <row r="786" spans="1:6">
      <c r="A786" s="4">
        <v>36463</v>
      </c>
      <c r="C786" s="9">
        <f t="shared" si="37"/>
        <v>1225.8513468749975</v>
      </c>
      <c r="E786" s="5">
        <f t="shared" si="36"/>
        <v>0.22585134687499742</v>
      </c>
    </row>
    <row r="787" spans="1:6">
      <c r="A787" s="4">
        <v>36464</v>
      </c>
      <c r="B787" s="70">
        <v>110688</v>
      </c>
      <c r="C787" s="9">
        <v>1227.8988999999999</v>
      </c>
      <c r="D787" s="5">
        <v>1</v>
      </c>
      <c r="E787" s="5">
        <f t="shared" si="36"/>
        <v>0.22789890000000002</v>
      </c>
      <c r="F787" s="9">
        <f>(C805-C787)/18</f>
        <v>-0.52155555555555111</v>
      </c>
    </row>
    <row r="788" spans="1:6">
      <c r="A788" s="4">
        <v>36465</v>
      </c>
      <c r="C788" s="9">
        <f>C787+F$787</f>
        <v>1227.3773444444444</v>
      </c>
      <c r="E788" s="5">
        <f t="shared" si="36"/>
        <v>0.22737734444444446</v>
      </c>
    </row>
    <row r="789" spans="1:6">
      <c r="A789" s="4">
        <v>36466</v>
      </c>
      <c r="C789" s="9">
        <f t="shared" ref="C789:C804" si="38">C788+F$787</f>
        <v>1226.8557888888888</v>
      </c>
      <c r="E789" s="5">
        <f t="shared" si="36"/>
        <v>0.22685578888888891</v>
      </c>
    </row>
    <row r="790" spans="1:6">
      <c r="A790" s="4">
        <v>36467</v>
      </c>
      <c r="C790" s="9">
        <f t="shared" si="38"/>
        <v>1226.3342333333333</v>
      </c>
      <c r="E790" s="5">
        <f t="shared" si="36"/>
        <v>0.22633423333333336</v>
      </c>
    </row>
    <row r="791" spans="1:6">
      <c r="A791" s="4">
        <v>36468</v>
      </c>
      <c r="C791" s="9">
        <f t="shared" si="38"/>
        <v>1225.8126777777777</v>
      </c>
      <c r="E791" s="5">
        <f t="shared" si="36"/>
        <v>0.2258126777777778</v>
      </c>
    </row>
    <row r="792" spans="1:6">
      <c r="A792" s="4">
        <v>36469</v>
      </c>
      <c r="C792" s="9">
        <f t="shared" si="38"/>
        <v>1225.2911222222222</v>
      </c>
      <c r="E792" s="5">
        <f t="shared" si="36"/>
        <v>0.22529112222222225</v>
      </c>
    </row>
    <row r="793" spans="1:6">
      <c r="A793" s="4">
        <v>36470</v>
      </c>
      <c r="C793" s="9">
        <f t="shared" si="38"/>
        <v>1224.7695666666666</v>
      </c>
      <c r="E793" s="5">
        <f t="shared" si="36"/>
        <v>0.2247695666666667</v>
      </c>
    </row>
    <row r="794" spans="1:6">
      <c r="A794" s="4">
        <v>36471</v>
      </c>
      <c r="C794" s="9">
        <f t="shared" si="38"/>
        <v>1224.2480111111111</v>
      </c>
      <c r="E794" s="5">
        <f t="shared" si="36"/>
        <v>0.22424801111111115</v>
      </c>
    </row>
    <row r="795" spans="1:6">
      <c r="A795" s="4">
        <v>36472</v>
      </c>
      <c r="C795" s="9">
        <f t="shared" si="38"/>
        <v>1223.7264555555555</v>
      </c>
      <c r="E795" s="5">
        <f t="shared" si="36"/>
        <v>0.22372645555555559</v>
      </c>
    </row>
    <row r="796" spans="1:6">
      <c r="A796" s="4">
        <v>36473</v>
      </c>
      <c r="C796" s="9">
        <f t="shared" si="38"/>
        <v>1223.2049</v>
      </c>
      <c r="E796" s="5">
        <f t="shared" ref="E796:E859" si="39">(C796/1000)-1</f>
        <v>0.22320490000000004</v>
      </c>
    </row>
    <row r="797" spans="1:6">
      <c r="A797" s="4">
        <v>36474</v>
      </c>
      <c r="C797" s="9">
        <f t="shared" si="38"/>
        <v>1222.6833444444444</v>
      </c>
      <c r="E797" s="5">
        <f t="shared" si="39"/>
        <v>0.22268334444444449</v>
      </c>
    </row>
    <row r="798" spans="1:6">
      <c r="A798" s="4">
        <v>36475</v>
      </c>
      <c r="C798" s="9">
        <f t="shared" si="38"/>
        <v>1222.1617888888889</v>
      </c>
      <c r="E798" s="5">
        <f t="shared" si="39"/>
        <v>0.22216178888888893</v>
      </c>
    </row>
    <row r="799" spans="1:6">
      <c r="A799" s="4">
        <v>36476</v>
      </c>
      <c r="C799" s="9">
        <f t="shared" si="38"/>
        <v>1221.6402333333333</v>
      </c>
      <c r="E799" s="5">
        <f t="shared" si="39"/>
        <v>0.22164023333333338</v>
      </c>
    </row>
    <row r="800" spans="1:6">
      <c r="A800" s="4">
        <v>36477</v>
      </c>
      <c r="C800" s="9">
        <f t="shared" si="38"/>
        <v>1221.1186777777777</v>
      </c>
      <c r="E800" s="5">
        <f t="shared" si="39"/>
        <v>0.22111867777777783</v>
      </c>
    </row>
    <row r="801" spans="1:6">
      <c r="A801" s="4">
        <v>36478</v>
      </c>
      <c r="C801" s="9">
        <f t="shared" si="38"/>
        <v>1220.5971222222222</v>
      </c>
      <c r="E801" s="5">
        <f t="shared" si="39"/>
        <v>0.22059712222222227</v>
      </c>
    </row>
    <row r="802" spans="1:6">
      <c r="A802" s="4">
        <v>36479</v>
      </c>
      <c r="B802" s="70"/>
      <c r="C802" s="9">
        <f t="shared" si="38"/>
        <v>1220.0755666666666</v>
      </c>
      <c r="E802" s="5">
        <f t="shared" si="39"/>
        <v>0.22007556666666672</v>
      </c>
    </row>
    <row r="803" spans="1:6">
      <c r="A803" s="4">
        <v>36480</v>
      </c>
      <c r="C803" s="9">
        <f t="shared" si="38"/>
        <v>1219.5540111111111</v>
      </c>
      <c r="E803" s="5">
        <f t="shared" si="39"/>
        <v>0.21955401111111117</v>
      </c>
    </row>
    <row r="804" spans="1:6">
      <c r="A804" s="4">
        <v>36481</v>
      </c>
      <c r="C804" s="9">
        <f t="shared" si="38"/>
        <v>1219.0324555555555</v>
      </c>
      <c r="E804" s="5">
        <f t="shared" si="39"/>
        <v>0.21903245555555562</v>
      </c>
    </row>
    <row r="805" spans="1:6">
      <c r="A805" s="4">
        <v>36482</v>
      </c>
      <c r="B805" s="70">
        <v>110688</v>
      </c>
      <c r="C805" s="9">
        <v>1218.5109</v>
      </c>
      <c r="D805" s="5">
        <v>1</v>
      </c>
      <c r="E805" s="5">
        <f t="shared" si="39"/>
        <v>0.21851090000000006</v>
      </c>
      <c r="F805" s="9">
        <f>(C827-C805)/22</f>
        <v>2.8028363636363607</v>
      </c>
    </row>
    <row r="806" spans="1:6">
      <c r="A806" s="4">
        <v>36483</v>
      </c>
      <c r="C806" s="9">
        <f>C805+F$805</f>
        <v>1221.3137363636363</v>
      </c>
      <c r="E806" s="5">
        <f t="shared" si="39"/>
        <v>0.22131373636363638</v>
      </c>
    </row>
    <row r="807" spans="1:6">
      <c r="A807" s="4">
        <v>36484</v>
      </c>
      <c r="C807" s="9">
        <f t="shared" ref="C807:C826" si="40">C806+F$805</f>
        <v>1224.1165727272726</v>
      </c>
      <c r="E807" s="5">
        <f t="shared" si="39"/>
        <v>0.22411657272727248</v>
      </c>
    </row>
    <row r="808" spans="1:6">
      <c r="A808" s="4">
        <v>36485</v>
      </c>
      <c r="C808" s="9">
        <f t="shared" si="40"/>
        <v>1226.9194090909089</v>
      </c>
      <c r="E808" s="5">
        <f t="shared" si="39"/>
        <v>0.2269194090909088</v>
      </c>
    </row>
    <row r="809" spans="1:6">
      <c r="A809" s="4">
        <v>36486</v>
      </c>
      <c r="C809" s="9">
        <f t="shared" si="40"/>
        <v>1229.7222454545451</v>
      </c>
      <c r="E809" s="5">
        <f t="shared" si="39"/>
        <v>0.22972224545454512</v>
      </c>
    </row>
    <row r="810" spans="1:6">
      <c r="A810" s="4">
        <v>36487</v>
      </c>
      <c r="C810" s="9">
        <f t="shared" si="40"/>
        <v>1232.5250818181814</v>
      </c>
      <c r="E810" s="5">
        <f t="shared" si="39"/>
        <v>0.23252508181818143</v>
      </c>
    </row>
    <row r="811" spans="1:6">
      <c r="A811" s="4">
        <v>36488</v>
      </c>
      <c r="C811" s="9">
        <f t="shared" si="40"/>
        <v>1235.3279181818177</v>
      </c>
      <c r="E811" s="5">
        <f t="shared" si="39"/>
        <v>0.23532791818181775</v>
      </c>
    </row>
    <row r="812" spans="1:6">
      <c r="A812" s="4">
        <v>36489</v>
      </c>
      <c r="C812" s="9">
        <f t="shared" si="40"/>
        <v>1238.130754545454</v>
      </c>
      <c r="E812" s="5">
        <f t="shared" si="39"/>
        <v>0.23813075454545407</v>
      </c>
    </row>
    <row r="813" spans="1:6">
      <c r="A813" s="4">
        <v>36490</v>
      </c>
      <c r="C813" s="9">
        <f t="shared" si="40"/>
        <v>1240.9335909090903</v>
      </c>
      <c r="E813" s="5">
        <f t="shared" si="39"/>
        <v>0.24093359090909039</v>
      </c>
    </row>
    <row r="814" spans="1:6">
      <c r="A814" s="4">
        <v>36491</v>
      </c>
      <c r="C814" s="9">
        <f t="shared" si="40"/>
        <v>1243.7364272727266</v>
      </c>
      <c r="E814" s="5">
        <f t="shared" si="39"/>
        <v>0.24373642727272649</v>
      </c>
    </row>
    <row r="815" spans="1:6">
      <c r="A815" s="4">
        <v>36492</v>
      </c>
      <c r="C815" s="9">
        <f t="shared" si="40"/>
        <v>1246.5392636363629</v>
      </c>
      <c r="E815" s="5">
        <f t="shared" si="39"/>
        <v>0.2465392636363628</v>
      </c>
    </row>
    <row r="816" spans="1:6">
      <c r="A816" s="4">
        <v>36493</v>
      </c>
      <c r="C816" s="9">
        <f t="shared" si="40"/>
        <v>1249.3420999999992</v>
      </c>
      <c r="E816" s="5">
        <f t="shared" si="39"/>
        <v>0.24934209999999912</v>
      </c>
    </row>
    <row r="817" spans="1:8">
      <c r="A817" s="4">
        <v>36494</v>
      </c>
      <c r="C817" s="9">
        <f t="shared" si="40"/>
        <v>1252.1449363636355</v>
      </c>
      <c r="E817" s="5">
        <f t="shared" si="39"/>
        <v>0.25214493636363544</v>
      </c>
    </row>
    <row r="818" spans="1:8">
      <c r="A818" s="4">
        <v>36495</v>
      </c>
      <c r="C818" s="9">
        <f t="shared" si="40"/>
        <v>1254.9477727272717</v>
      </c>
      <c r="E818" s="5">
        <f t="shared" si="39"/>
        <v>0.25494777272727176</v>
      </c>
    </row>
    <row r="819" spans="1:8">
      <c r="A819" s="4">
        <v>36496</v>
      </c>
      <c r="C819" s="9">
        <f t="shared" si="40"/>
        <v>1257.750609090908</v>
      </c>
      <c r="E819" s="5">
        <f t="shared" si="39"/>
        <v>0.25775060909090808</v>
      </c>
    </row>
    <row r="820" spans="1:8">
      <c r="A820" s="4">
        <v>36497</v>
      </c>
      <c r="C820" s="9">
        <f t="shared" si="40"/>
        <v>1260.5534454545443</v>
      </c>
      <c r="E820" s="5">
        <f t="shared" si="39"/>
        <v>0.2605534454545444</v>
      </c>
    </row>
    <row r="821" spans="1:8">
      <c r="A821" s="4">
        <v>36498</v>
      </c>
      <c r="C821" s="9">
        <f t="shared" si="40"/>
        <v>1263.3562818181806</v>
      </c>
      <c r="E821" s="5">
        <f t="shared" si="39"/>
        <v>0.26335628181818072</v>
      </c>
    </row>
    <row r="822" spans="1:8">
      <c r="A822" s="4">
        <v>36499</v>
      </c>
      <c r="C822" s="9">
        <f t="shared" si="40"/>
        <v>1266.1591181818169</v>
      </c>
      <c r="E822" s="5">
        <f t="shared" si="39"/>
        <v>0.26615911818181681</v>
      </c>
    </row>
    <row r="823" spans="1:8">
      <c r="A823" s="4">
        <v>36500</v>
      </c>
      <c r="C823" s="9">
        <f t="shared" si="40"/>
        <v>1268.9619545454532</v>
      </c>
      <c r="E823" s="5">
        <f t="shared" si="39"/>
        <v>0.26896195454545313</v>
      </c>
    </row>
    <row r="824" spans="1:8">
      <c r="A824" s="4">
        <v>36501</v>
      </c>
      <c r="C824" s="9">
        <f t="shared" si="40"/>
        <v>1271.7647909090895</v>
      </c>
      <c r="E824" s="5">
        <f t="shared" si="39"/>
        <v>0.27176479090908945</v>
      </c>
    </row>
    <row r="825" spans="1:8">
      <c r="A825" s="4">
        <v>36502</v>
      </c>
      <c r="C825" s="9">
        <f t="shared" si="40"/>
        <v>1274.5676272727258</v>
      </c>
      <c r="E825" s="5">
        <f t="shared" si="39"/>
        <v>0.27456762727272577</v>
      </c>
    </row>
    <row r="826" spans="1:8">
      <c r="A826" s="4">
        <v>36503</v>
      </c>
      <c r="C826" s="9">
        <f t="shared" si="40"/>
        <v>1277.370463636362</v>
      </c>
      <c r="E826" s="5">
        <f t="shared" si="39"/>
        <v>0.27737046363636209</v>
      </c>
    </row>
    <row r="827" spans="1:8">
      <c r="A827" s="4">
        <v>36504</v>
      </c>
      <c r="B827" s="70">
        <v>110688</v>
      </c>
      <c r="C827" s="9">
        <v>1280.1732999999999</v>
      </c>
      <c r="D827" s="5">
        <v>1</v>
      </c>
      <c r="E827" s="5">
        <f t="shared" si="39"/>
        <v>0.28017329999999996</v>
      </c>
      <c r="F827" s="9">
        <f>(C855-C827)/28</f>
        <v>2.814135714285718</v>
      </c>
    </row>
    <row r="828" spans="1:8">
      <c r="A828" s="4">
        <v>36505</v>
      </c>
      <c r="C828" s="9">
        <f>C827+F$827</f>
        <v>1282.9874357142855</v>
      </c>
      <c r="E828" s="5">
        <f t="shared" si="39"/>
        <v>0.28298743571428564</v>
      </c>
    </row>
    <row r="829" spans="1:8">
      <c r="A829" s="4">
        <v>36506</v>
      </c>
      <c r="C829" s="9">
        <f t="shared" ref="C829:C854" si="41">C828+F$827</f>
        <v>1285.8015714285712</v>
      </c>
      <c r="E829" s="5">
        <f t="shared" si="39"/>
        <v>0.2858015714285711</v>
      </c>
    </row>
    <row r="830" spans="1:8">
      <c r="A830" s="4">
        <v>36507</v>
      </c>
      <c r="C830" s="9">
        <f t="shared" si="41"/>
        <v>1288.6157071428568</v>
      </c>
      <c r="E830" s="5">
        <f t="shared" si="39"/>
        <v>0.28861570714285678</v>
      </c>
    </row>
    <row r="831" spans="1:8">
      <c r="A831" s="4">
        <v>36508</v>
      </c>
      <c r="C831" s="9">
        <f t="shared" si="41"/>
        <v>1291.4298428571424</v>
      </c>
      <c r="E831" s="5">
        <f t="shared" si="39"/>
        <v>0.29142984285714246</v>
      </c>
    </row>
    <row r="832" spans="1:8">
      <c r="A832" s="4">
        <v>36509</v>
      </c>
      <c r="B832" s="9"/>
      <c r="C832" s="9">
        <f t="shared" si="41"/>
        <v>1294.243978571428</v>
      </c>
      <c r="E832" s="5">
        <f t="shared" si="39"/>
        <v>0.29424397857142792</v>
      </c>
      <c r="F832" s="5">
        <f>SUM(E832:E1061)/230</f>
        <v>0.37425744482401668</v>
      </c>
      <c r="G832" s="5">
        <f>SUM(E832:E1061)</f>
        <v>86.07921230952384</v>
      </c>
      <c r="H832" s="5">
        <f>MAX(E832:E1061)</f>
        <v>0.45938129999999999</v>
      </c>
    </row>
    <row r="833" spans="1:5">
      <c r="A833" s="4">
        <v>36510</v>
      </c>
      <c r="C833" s="9">
        <f t="shared" si="41"/>
        <v>1297.0581142857136</v>
      </c>
      <c r="E833" s="5">
        <f t="shared" si="39"/>
        <v>0.2970581142857136</v>
      </c>
    </row>
    <row r="834" spans="1:5">
      <c r="A834" s="4">
        <v>36511</v>
      </c>
      <c r="C834" s="9">
        <f t="shared" si="41"/>
        <v>1299.8722499999992</v>
      </c>
      <c r="E834" s="5">
        <f t="shared" si="39"/>
        <v>0.29987224999999929</v>
      </c>
    </row>
    <row r="835" spans="1:5">
      <c r="A835" s="4">
        <v>36512</v>
      </c>
      <c r="C835" s="9">
        <f t="shared" si="41"/>
        <v>1302.6863857142848</v>
      </c>
      <c r="E835" s="5">
        <f t="shared" si="39"/>
        <v>0.30268638571428474</v>
      </c>
    </row>
    <row r="836" spans="1:5">
      <c r="A836" s="4">
        <v>36513</v>
      </c>
      <c r="C836" s="9">
        <f t="shared" si="41"/>
        <v>1305.5005214285704</v>
      </c>
      <c r="E836" s="5">
        <f t="shared" si="39"/>
        <v>0.30550052142857043</v>
      </c>
    </row>
    <row r="837" spans="1:5">
      <c r="A837" s="4">
        <v>36514</v>
      </c>
      <c r="C837" s="9">
        <f t="shared" si="41"/>
        <v>1308.314657142856</v>
      </c>
      <c r="E837" s="5">
        <f t="shared" si="39"/>
        <v>0.30831465714285611</v>
      </c>
    </row>
    <row r="838" spans="1:5">
      <c r="A838" s="4">
        <v>36515</v>
      </c>
      <c r="C838" s="9">
        <f t="shared" si="41"/>
        <v>1311.1287928571417</v>
      </c>
      <c r="E838" s="5">
        <f t="shared" si="39"/>
        <v>0.31112879285714157</v>
      </c>
    </row>
    <row r="839" spans="1:5">
      <c r="A839" s="4">
        <v>36516</v>
      </c>
      <c r="C839" s="9">
        <f t="shared" si="41"/>
        <v>1313.9429285714273</v>
      </c>
      <c r="E839" s="5">
        <f t="shared" si="39"/>
        <v>0.31394292857142725</v>
      </c>
    </row>
    <row r="840" spans="1:5">
      <c r="A840" s="4">
        <v>36517</v>
      </c>
      <c r="C840" s="9">
        <f t="shared" si="41"/>
        <v>1316.7570642857129</v>
      </c>
      <c r="E840" s="5">
        <f t="shared" si="39"/>
        <v>0.31675706428571293</v>
      </c>
    </row>
    <row r="841" spans="1:5">
      <c r="A841" s="4">
        <v>36518</v>
      </c>
      <c r="C841" s="9">
        <f t="shared" si="41"/>
        <v>1319.5711999999985</v>
      </c>
      <c r="E841" s="5">
        <f t="shared" si="39"/>
        <v>0.31957119999999839</v>
      </c>
    </row>
    <row r="842" spans="1:5">
      <c r="A842" s="4">
        <v>36519</v>
      </c>
      <c r="C842" s="9">
        <f t="shared" si="41"/>
        <v>1322.3853357142841</v>
      </c>
      <c r="E842" s="5">
        <f t="shared" si="39"/>
        <v>0.32238533571428407</v>
      </c>
    </row>
    <row r="843" spans="1:5">
      <c r="A843" s="4">
        <v>36520</v>
      </c>
      <c r="C843" s="9">
        <f t="shared" si="41"/>
        <v>1325.1994714285697</v>
      </c>
      <c r="E843" s="5">
        <f t="shared" si="39"/>
        <v>0.32519947142856975</v>
      </c>
    </row>
    <row r="844" spans="1:5">
      <c r="A844" s="4">
        <v>36521</v>
      </c>
      <c r="C844" s="9">
        <f t="shared" si="41"/>
        <v>1328.0136071428553</v>
      </c>
      <c r="E844" s="5">
        <f t="shared" si="39"/>
        <v>0.32801360714285543</v>
      </c>
    </row>
    <row r="845" spans="1:5">
      <c r="A845" s="4">
        <v>36522</v>
      </c>
      <c r="C845" s="9">
        <f t="shared" si="41"/>
        <v>1330.8277428571409</v>
      </c>
      <c r="E845" s="5">
        <f t="shared" si="39"/>
        <v>0.33082774285714089</v>
      </c>
    </row>
    <row r="846" spans="1:5">
      <c r="A846" s="4">
        <v>36523</v>
      </c>
      <c r="C846" s="9">
        <f t="shared" si="41"/>
        <v>1333.6418785714266</v>
      </c>
      <c r="E846" s="5">
        <f t="shared" si="39"/>
        <v>0.33364187857142658</v>
      </c>
    </row>
    <row r="847" spans="1:5">
      <c r="A847" s="4">
        <v>36524</v>
      </c>
      <c r="C847" s="9">
        <f t="shared" si="41"/>
        <v>1336.4560142857122</v>
      </c>
      <c r="E847" s="5">
        <f t="shared" si="39"/>
        <v>0.33645601428571226</v>
      </c>
    </row>
    <row r="848" spans="1:5">
      <c r="A848" s="4">
        <v>36525</v>
      </c>
      <c r="C848" s="9">
        <f t="shared" si="41"/>
        <v>1339.2701499999978</v>
      </c>
      <c r="E848" s="5">
        <f t="shared" si="39"/>
        <v>0.33927014999999772</v>
      </c>
    </row>
    <row r="849" spans="1:6">
      <c r="A849" s="4">
        <v>36526</v>
      </c>
      <c r="C849" s="9">
        <f t="shared" si="41"/>
        <v>1342.0842857142834</v>
      </c>
      <c r="E849" s="5">
        <f t="shared" si="39"/>
        <v>0.3420842857142834</v>
      </c>
    </row>
    <row r="850" spans="1:6">
      <c r="A850" s="4">
        <v>36527</v>
      </c>
      <c r="C850" s="9">
        <f t="shared" si="41"/>
        <v>1344.898421428569</v>
      </c>
      <c r="E850" s="5">
        <f t="shared" si="39"/>
        <v>0.34489842142856908</v>
      </c>
    </row>
    <row r="851" spans="1:6">
      <c r="A851" s="4">
        <v>36528</v>
      </c>
      <c r="C851" s="9">
        <f t="shared" si="41"/>
        <v>1347.7125571428546</v>
      </c>
      <c r="E851" s="5">
        <f t="shared" si="39"/>
        <v>0.34771255714285454</v>
      </c>
    </row>
    <row r="852" spans="1:6">
      <c r="A852" s="4">
        <v>36529</v>
      </c>
      <c r="C852" s="9">
        <f t="shared" si="41"/>
        <v>1350.5266928571402</v>
      </c>
      <c r="E852" s="5">
        <f t="shared" si="39"/>
        <v>0.35052669285714022</v>
      </c>
    </row>
    <row r="853" spans="1:6">
      <c r="A853" s="4">
        <v>36530</v>
      </c>
      <c r="C853" s="9">
        <f t="shared" si="41"/>
        <v>1353.3408285714258</v>
      </c>
      <c r="E853" s="5">
        <f t="shared" si="39"/>
        <v>0.3533408285714259</v>
      </c>
    </row>
    <row r="854" spans="1:6">
      <c r="A854" s="4">
        <v>36531</v>
      </c>
      <c r="C854" s="9">
        <f t="shared" si="41"/>
        <v>1356.1549642857115</v>
      </c>
      <c r="E854" s="5">
        <f t="shared" si="39"/>
        <v>0.35615496428571136</v>
      </c>
    </row>
    <row r="855" spans="1:6">
      <c r="A855" s="4">
        <v>36532</v>
      </c>
      <c r="B855" s="70">
        <v>110688</v>
      </c>
      <c r="C855" s="9">
        <v>1358.9691</v>
      </c>
      <c r="D855" s="5">
        <v>1</v>
      </c>
      <c r="E855" s="5">
        <f t="shared" si="39"/>
        <v>0.35896909999999993</v>
      </c>
      <c r="F855" s="9">
        <f>(C888-C855)/33</f>
        <v>3.0427939393939387</v>
      </c>
    </row>
    <row r="856" spans="1:6">
      <c r="A856" s="4">
        <v>36533</v>
      </c>
      <c r="C856" s="9">
        <f>C855+F$855</f>
        <v>1362.011893939394</v>
      </c>
      <c r="E856" s="5">
        <f t="shared" si="39"/>
        <v>0.36201189393939393</v>
      </c>
    </row>
    <row r="857" spans="1:6">
      <c r="A857" s="4">
        <v>36534</v>
      </c>
      <c r="C857" s="9">
        <f t="shared" ref="C857:C887" si="42">C856+F$855</f>
        <v>1365.0546878787879</v>
      </c>
      <c r="E857" s="5">
        <f t="shared" si="39"/>
        <v>0.36505468787878792</v>
      </c>
    </row>
    <row r="858" spans="1:6">
      <c r="A858" s="4">
        <v>36535</v>
      </c>
      <c r="C858" s="9">
        <f t="shared" si="42"/>
        <v>1368.0974818181819</v>
      </c>
      <c r="E858" s="5">
        <f t="shared" si="39"/>
        <v>0.36809748181818192</v>
      </c>
    </row>
    <row r="859" spans="1:6">
      <c r="A859" s="4">
        <v>36536</v>
      </c>
      <c r="C859" s="9">
        <f t="shared" si="42"/>
        <v>1371.1402757575759</v>
      </c>
      <c r="E859" s="5">
        <f t="shared" si="39"/>
        <v>0.37114027575757591</v>
      </c>
    </row>
    <row r="860" spans="1:6">
      <c r="A860" s="4">
        <v>36537</v>
      </c>
      <c r="C860" s="9">
        <f t="shared" si="42"/>
        <v>1374.1830696969698</v>
      </c>
      <c r="E860" s="5">
        <f t="shared" ref="E860:E923" si="43">(C860/1000)-1</f>
        <v>0.37418306969696991</v>
      </c>
    </row>
    <row r="861" spans="1:6">
      <c r="A861" s="4">
        <v>36538</v>
      </c>
      <c r="C861" s="9">
        <f t="shared" si="42"/>
        <v>1377.2258636363638</v>
      </c>
      <c r="E861" s="5">
        <f t="shared" si="43"/>
        <v>0.37722586363636368</v>
      </c>
    </row>
    <row r="862" spans="1:6">
      <c r="A862" s="4">
        <v>36539</v>
      </c>
      <c r="C862" s="9">
        <f t="shared" si="42"/>
        <v>1380.2686575757577</v>
      </c>
      <c r="E862" s="5">
        <f t="shared" si="43"/>
        <v>0.38026865757575767</v>
      </c>
    </row>
    <row r="863" spans="1:6">
      <c r="A863" s="4">
        <v>36540</v>
      </c>
      <c r="B863" s="70"/>
      <c r="C863" s="9">
        <f t="shared" si="42"/>
        <v>1383.3114515151517</v>
      </c>
      <c r="E863" s="5">
        <f t="shared" si="43"/>
        <v>0.38331145151515167</v>
      </c>
    </row>
    <row r="864" spans="1:6">
      <c r="A864" s="4">
        <v>36541</v>
      </c>
      <c r="C864" s="9">
        <f t="shared" si="42"/>
        <v>1386.3542454545457</v>
      </c>
      <c r="E864" s="5">
        <f t="shared" si="43"/>
        <v>0.38635424545454566</v>
      </c>
    </row>
    <row r="865" spans="1:5">
      <c r="A865" s="4">
        <v>36542</v>
      </c>
      <c r="C865" s="9">
        <f t="shared" si="42"/>
        <v>1389.3970393939396</v>
      </c>
      <c r="E865" s="5">
        <f t="shared" si="43"/>
        <v>0.38939703939393966</v>
      </c>
    </row>
    <row r="866" spans="1:5">
      <c r="A866" s="4">
        <v>36543</v>
      </c>
      <c r="C866" s="9">
        <f t="shared" si="42"/>
        <v>1392.4398333333336</v>
      </c>
      <c r="E866" s="5">
        <f t="shared" si="43"/>
        <v>0.39243983333333365</v>
      </c>
    </row>
    <row r="867" spans="1:5">
      <c r="A867" s="4">
        <v>36544</v>
      </c>
      <c r="C867" s="9">
        <f t="shared" si="42"/>
        <v>1395.4826272727275</v>
      </c>
      <c r="E867" s="5">
        <f t="shared" si="43"/>
        <v>0.39548262727272765</v>
      </c>
    </row>
    <row r="868" spans="1:5">
      <c r="A868" s="4">
        <v>36545</v>
      </c>
      <c r="C868" s="9">
        <f t="shared" si="42"/>
        <v>1398.5254212121215</v>
      </c>
      <c r="E868" s="5">
        <f t="shared" si="43"/>
        <v>0.39852542121212142</v>
      </c>
    </row>
    <row r="869" spans="1:5">
      <c r="A869" s="4">
        <v>36546</v>
      </c>
      <c r="C869" s="9">
        <f t="shared" si="42"/>
        <v>1401.5682151515155</v>
      </c>
      <c r="E869" s="5">
        <f t="shared" si="43"/>
        <v>0.40156821515151542</v>
      </c>
    </row>
    <row r="870" spans="1:5">
      <c r="A870" s="4">
        <v>36547</v>
      </c>
      <c r="C870" s="9">
        <f t="shared" si="42"/>
        <v>1404.6110090909094</v>
      </c>
      <c r="E870" s="5">
        <f t="shared" si="43"/>
        <v>0.40461100909090941</v>
      </c>
    </row>
    <row r="871" spans="1:5">
      <c r="A871" s="4">
        <v>36548</v>
      </c>
      <c r="C871" s="9">
        <f t="shared" si="42"/>
        <v>1407.6538030303034</v>
      </c>
      <c r="E871" s="5">
        <f t="shared" si="43"/>
        <v>0.40765380303030341</v>
      </c>
    </row>
    <row r="872" spans="1:5">
      <c r="A872" s="4">
        <v>36549</v>
      </c>
      <c r="C872" s="9">
        <f t="shared" si="42"/>
        <v>1410.6965969696973</v>
      </c>
      <c r="E872" s="5">
        <f t="shared" si="43"/>
        <v>0.4106965969696974</v>
      </c>
    </row>
    <row r="873" spans="1:5">
      <c r="A873" s="4">
        <v>36550</v>
      </c>
      <c r="C873" s="9">
        <f t="shared" si="42"/>
        <v>1413.7393909090913</v>
      </c>
      <c r="E873" s="5">
        <f t="shared" si="43"/>
        <v>0.4137393909090914</v>
      </c>
    </row>
    <row r="874" spans="1:5">
      <c r="A874" s="4">
        <v>36551</v>
      </c>
      <c r="C874" s="9">
        <f t="shared" si="42"/>
        <v>1416.7821848484853</v>
      </c>
      <c r="E874" s="5">
        <f t="shared" si="43"/>
        <v>0.41678218484848517</v>
      </c>
    </row>
    <row r="875" spans="1:5">
      <c r="A875" s="4">
        <v>36552</v>
      </c>
      <c r="C875" s="9">
        <f t="shared" si="42"/>
        <v>1419.8249787878792</v>
      </c>
      <c r="E875" s="5">
        <f t="shared" si="43"/>
        <v>0.41982497878787917</v>
      </c>
    </row>
    <row r="876" spans="1:5">
      <c r="A876" s="4">
        <v>36553</v>
      </c>
      <c r="C876" s="9">
        <f t="shared" si="42"/>
        <v>1422.8677727272732</v>
      </c>
      <c r="E876" s="5">
        <f t="shared" si="43"/>
        <v>0.42286777272727316</v>
      </c>
    </row>
    <row r="877" spans="1:5">
      <c r="A877" s="4">
        <v>36554</v>
      </c>
      <c r="C877" s="9">
        <f t="shared" si="42"/>
        <v>1425.9105666666671</v>
      </c>
      <c r="E877" s="5">
        <f t="shared" si="43"/>
        <v>0.42591056666666716</v>
      </c>
    </row>
    <row r="878" spans="1:5">
      <c r="A878" s="4">
        <v>36555</v>
      </c>
      <c r="C878" s="9">
        <f t="shared" si="42"/>
        <v>1428.9533606060611</v>
      </c>
      <c r="E878" s="5">
        <f t="shared" si="43"/>
        <v>0.42895336060606115</v>
      </c>
    </row>
    <row r="879" spans="1:5">
      <c r="A879" s="4">
        <v>36556</v>
      </c>
      <c r="C879" s="9">
        <f t="shared" si="42"/>
        <v>1431.9961545454551</v>
      </c>
      <c r="E879" s="5">
        <f t="shared" si="43"/>
        <v>0.43199615454545515</v>
      </c>
    </row>
    <row r="880" spans="1:5">
      <c r="A880" s="4">
        <v>36557</v>
      </c>
      <c r="C880" s="9">
        <f t="shared" si="42"/>
        <v>1435.038948484849</v>
      </c>
      <c r="E880" s="5">
        <f t="shared" si="43"/>
        <v>0.43503894848484892</v>
      </c>
    </row>
    <row r="881" spans="1:6">
      <c r="A881" s="4">
        <v>36558</v>
      </c>
      <c r="C881" s="9">
        <f t="shared" si="42"/>
        <v>1438.081742424243</v>
      </c>
      <c r="E881" s="5">
        <f t="shared" si="43"/>
        <v>0.43808174242424291</v>
      </c>
    </row>
    <row r="882" spans="1:6">
      <c r="A882" s="4">
        <v>36559</v>
      </c>
      <c r="C882" s="9">
        <f t="shared" si="42"/>
        <v>1441.1245363636369</v>
      </c>
      <c r="E882" s="5">
        <f t="shared" si="43"/>
        <v>0.44112453636363691</v>
      </c>
    </row>
    <row r="883" spans="1:6">
      <c r="A883" s="4">
        <v>36560</v>
      </c>
      <c r="C883" s="9">
        <f t="shared" si="42"/>
        <v>1444.1673303030309</v>
      </c>
      <c r="E883" s="5">
        <f t="shared" si="43"/>
        <v>0.44416733030303091</v>
      </c>
    </row>
    <row r="884" spans="1:6">
      <c r="A884" s="4">
        <v>36561</v>
      </c>
      <c r="C884" s="9">
        <f t="shared" si="42"/>
        <v>1447.2101242424249</v>
      </c>
      <c r="E884" s="5">
        <f t="shared" si="43"/>
        <v>0.4472101242424249</v>
      </c>
    </row>
    <row r="885" spans="1:6">
      <c r="A885" s="4">
        <v>36562</v>
      </c>
      <c r="C885" s="9">
        <f t="shared" si="42"/>
        <v>1450.2529181818188</v>
      </c>
      <c r="E885" s="5">
        <f t="shared" si="43"/>
        <v>0.4502529181818189</v>
      </c>
    </row>
    <row r="886" spans="1:6">
      <c r="A886" s="4">
        <v>36563</v>
      </c>
      <c r="C886" s="9">
        <f t="shared" si="42"/>
        <v>1453.2957121212128</v>
      </c>
      <c r="E886" s="5">
        <f t="shared" si="43"/>
        <v>0.45329571212121267</v>
      </c>
    </row>
    <row r="887" spans="1:6">
      <c r="A887" s="4">
        <v>36564</v>
      </c>
      <c r="C887" s="9">
        <f t="shared" si="42"/>
        <v>1456.3385060606067</v>
      </c>
      <c r="E887" s="5">
        <f t="shared" si="43"/>
        <v>0.45633850606060666</v>
      </c>
    </row>
    <row r="888" spans="1:6">
      <c r="A888" s="4">
        <v>36565</v>
      </c>
      <c r="B888" s="70">
        <v>110688</v>
      </c>
      <c r="C888" s="9">
        <v>1459.3813</v>
      </c>
      <c r="D888" s="5">
        <v>1</v>
      </c>
      <c r="E888" s="5">
        <f t="shared" si="43"/>
        <v>0.45938129999999999</v>
      </c>
      <c r="F888" s="9">
        <f>(C926-C888)/38</f>
        <v>-1.5410105263157927</v>
      </c>
    </row>
    <row r="889" spans="1:6">
      <c r="A889" s="4">
        <v>36566</v>
      </c>
      <c r="C889" s="9">
        <f>C888+F$888</f>
        <v>1457.8402894736842</v>
      </c>
      <c r="E889" s="5">
        <f t="shared" si="43"/>
        <v>0.45784028947368416</v>
      </c>
    </row>
    <row r="890" spans="1:6">
      <c r="A890" s="4">
        <v>36567</v>
      </c>
      <c r="C890" s="9">
        <f t="shared" ref="C890:C925" si="44">C889+F$888</f>
        <v>1456.2992789473683</v>
      </c>
      <c r="E890" s="5">
        <f t="shared" si="43"/>
        <v>0.45629927894736833</v>
      </c>
    </row>
    <row r="891" spans="1:6">
      <c r="A891" s="4">
        <v>36568</v>
      </c>
      <c r="C891" s="9">
        <f t="shared" si="44"/>
        <v>1454.7582684210524</v>
      </c>
      <c r="E891" s="5">
        <f t="shared" si="43"/>
        <v>0.45475826842105249</v>
      </c>
    </row>
    <row r="892" spans="1:6">
      <c r="A892" s="4">
        <v>36569</v>
      </c>
      <c r="C892" s="9">
        <f t="shared" si="44"/>
        <v>1453.2172578947366</v>
      </c>
      <c r="E892" s="5">
        <f t="shared" si="43"/>
        <v>0.45321725789473666</v>
      </c>
    </row>
    <row r="893" spans="1:6">
      <c r="A893" s="4">
        <v>36570</v>
      </c>
      <c r="C893" s="9">
        <f t="shared" si="44"/>
        <v>1451.6762473684207</v>
      </c>
      <c r="E893" s="5">
        <f t="shared" si="43"/>
        <v>0.45167624736842082</v>
      </c>
    </row>
    <row r="894" spans="1:6">
      <c r="A894" s="4">
        <v>36571</v>
      </c>
      <c r="B894" s="70"/>
      <c r="C894" s="9">
        <f t="shared" si="44"/>
        <v>1450.1352368421049</v>
      </c>
      <c r="E894" s="5">
        <f t="shared" si="43"/>
        <v>0.45013523684210477</v>
      </c>
    </row>
    <row r="895" spans="1:6">
      <c r="A895" s="4">
        <v>36572</v>
      </c>
      <c r="C895" s="9">
        <f t="shared" si="44"/>
        <v>1448.594226315789</v>
      </c>
      <c r="E895" s="5">
        <f t="shared" si="43"/>
        <v>0.44859422631578894</v>
      </c>
    </row>
    <row r="896" spans="1:6">
      <c r="A896" s="4">
        <v>36573</v>
      </c>
      <c r="C896" s="9">
        <f t="shared" si="44"/>
        <v>1447.0532157894731</v>
      </c>
      <c r="E896" s="5">
        <f t="shared" si="43"/>
        <v>0.4470532157894731</v>
      </c>
    </row>
    <row r="897" spans="1:5">
      <c r="A897" s="4">
        <v>36574</v>
      </c>
      <c r="C897" s="9">
        <f t="shared" si="44"/>
        <v>1445.5122052631573</v>
      </c>
      <c r="E897" s="5">
        <f t="shared" si="43"/>
        <v>0.44551220526315727</v>
      </c>
    </row>
    <row r="898" spans="1:5">
      <c r="A898" s="4">
        <v>36575</v>
      </c>
      <c r="C898" s="9">
        <f t="shared" si="44"/>
        <v>1443.9711947368414</v>
      </c>
      <c r="E898" s="5">
        <f t="shared" si="43"/>
        <v>0.44397119473684143</v>
      </c>
    </row>
    <row r="899" spans="1:5">
      <c r="A899" s="4">
        <v>36576</v>
      </c>
      <c r="C899" s="9">
        <f t="shared" si="44"/>
        <v>1442.4301842105256</v>
      </c>
      <c r="E899" s="5">
        <f t="shared" si="43"/>
        <v>0.4424301842105256</v>
      </c>
    </row>
    <row r="900" spans="1:5">
      <c r="A900" s="4">
        <v>36577</v>
      </c>
      <c r="C900" s="9">
        <f t="shared" si="44"/>
        <v>1440.8891736842097</v>
      </c>
      <c r="E900" s="5">
        <f t="shared" si="43"/>
        <v>0.44088917368420977</v>
      </c>
    </row>
    <row r="901" spans="1:5">
      <c r="A901" s="4">
        <v>36578</v>
      </c>
      <c r="C901" s="9">
        <f t="shared" si="44"/>
        <v>1439.3481631578939</v>
      </c>
      <c r="E901" s="5">
        <f t="shared" si="43"/>
        <v>0.43934816315789393</v>
      </c>
    </row>
    <row r="902" spans="1:5">
      <c r="A902" s="4">
        <v>36579</v>
      </c>
      <c r="C902" s="9">
        <f t="shared" si="44"/>
        <v>1437.807152631578</v>
      </c>
      <c r="E902" s="5">
        <f t="shared" si="43"/>
        <v>0.4378071526315781</v>
      </c>
    </row>
    <row r="903" spans="1:5">
      <c r="A903" s="4">
        <v>36580</v>
      </c>
      <c r="C903" s="9">
        <f t="shared" si="44"/>
        <v>1436.2661421052621</v>
      </c>
      <c r="E903" s="5">
        <f t="shared" si="43"/>
        <v>0.43626614210526204</v>
      </c>
    </row>
    <row r="904" spans="1:5">
      <c r="A904" s="4">
        <v>36581</v>
      </c>
      <c r="C904" s="9">
        <f t="shared" si="44"/>
        <v>1434.7251315789463</v>
      </c>
      <c r="E904" s="5">
        <f t="shared" si="43"/>
        <v>0.43472513157894621</v>
      </c>
    </row>
    <row r="905" spans="1:5">
      <c r="A905" s="4">
        <v>36582</v>
      </c>
      <c r="C905" s="9">
        <f t="shared" si="44"/>
        <v>1433.1841210526304</v>
      </c>
      <c r="E905" s="5">
        <f t="shared" si="43"/>
        <v>0.43318412105263038</v>
      </c>
    </row>
    <row r="906" spans="1:5">
      <c r="A906" s="4">
        <v>36583</v>
      </c>
      <c r="C906" s="9">
        <f t="shared" si="44"/>
        <v>1431.6431105263146</v>
      </c>
      <c r="E906" s="5">
        <f t="shared" si="43"/>
        <v>0.43164311052631454</v>
      </c>
    </row>
    <row r="907" spans="1:5">
      <c r="A907" s="4">
        <v>36584</v>
      </c>
      <c r="C907" s="9">
        <f t="shared" si="44"/>
        <v>1430.1020999999987</v>
      </c>
      <c r="E907" s="5">
        <f t="shared" si="43"/>
        <v>0.43010209999999871</v>
      </c>
    </row>
    <row r="908" spans="1:5">
      <c r="A908" s="4">
        <v>36585</v>
      </c>
      <c r="C908" s="9">
        <f t="shared" si="44"/>
        <v>1428.5610894736828</v>
      </c>
      <c r="E908" s="5">
        <f t="shared" si="43"/>
        <v>0.42856108947368288</v>
      </c>
    </row>
    <row r="909" spans="1:5">
      <c r="A909" s="4">
        <v>36586</v>
      </c>
      <c r="C909" s="9">
        <f t="shared" si="44"/>
        <v>1427.020078947367</v>
      </c>
      <c r="E909" s="5">
        <f t="shared" si="43"/>
        <v>0.42702007894736704</v>
      </c>
    </row>
    <row r="910" spans="1:5">
      <c r="A910" s="4">
        <v>36587</v>
      </c>
      <c r="C910" s="9">
        <f t="shared" si="44"/>
        <v>1425.4790684210511</v>
      </c>
      <c r="E910" s="5">
        <f t="shared" si="43"/>
        <v>0.42547906842105121</v>
      </c>
    </row>
    <row r="911" spans="1:5">
      <c r="A911" s="4">
        <v>36588</v>
      </c>
      <c r="C911" s="9">
        <f t="shared" si="44"/>
        <v>1423.9380578947353</v>
      </c>
      <c r="E911" s="5">
        <f t="shared" si="43"/>
        <v>0.42393805789473538</v>
      </c>
    </row>
    <row r="912" spans="1:5">
      <c r="A912" s="4">
        <v>36589</v>
      </c>
      <c r="C912" s="9">
        <f t="shared" si="44"/>
        <v>1422.3970473684194</v>
      </c>
      <c r="E912" s="5">
        <f t="shared" si="43"/>
        <v>0.42239704736841932</v>
      </c>
    </row>
    <row r="913" spans="1:6">
      <c r="A913" s="4">
        <v>36590</v>
      </c>
      <c r="C913" s="9">
        <f t="shared" si="44"/>
        <v>1420.8560368421035</v>
      </c>
      <c r="E913" s="5">
        <f t="shared" si="43"/>
        <v>0.42085603684210349</v>
      </c>
    </row>
    <row r="914" spans="1:6">
      <c r="A914" s="4">
        <v>36591</v>
      </c>
      <c r="C914" s="9">
        <f t="shared" si="44"/>
        <v>1419.3150263157877</v>
      </c>
      <c r="E914" s="5">
        <f t="shared" si="43"/>
        <v>0.41931502631578765</v>
      </c>
    </row>
    <row r="915" spans="1:6">
      <c r="A915" s="4">
        <v>36592</v>
      </c>
      <c r="C915" s="9">
        <f t="shared" si="44"/>
        <v>1417.7740157894718</v>
      </c>
      <c r="E915" s="5">
        <f t="shared" si="43"/>
        <v>0.41777401578947182</v>
      </c>
    </row>
    <row r="916" spans="1:6">
      <c r="A916" s="4">
        <v>36593</v>
      </c>
      <c r="C916" s="9">
        <f t="shared" si="44"/>
        <v>1416.233005263156</v>
      </c>
      <c r="E916" s="5">
        <f t="shared" si="43"/>
        <v>0.41623300526315599</v>
      </c>
    </row>
    <row r="917" spans="1:6">
      <c r="A917" s="4">
        <v>36594</v>
      </c>
      <c r="C917" s="9">
        <f t="shared" si="44"/>
        <v>1414.6919947368401</v>
      </c>
      <c r="E917" s="5">
        <f t="shared" si="43"/>
        <v>0.41469199473684015</v>
      </c>
    </row>
    <row r="918" spans="1:6">
      <c r="A918" s="4">
        <v>36595</v>
      </c>
      <c r="C918" s="9">
        <f t="shared" si="44"/>
        <v>1413.1509842105243</v>
      </c>
      <c r="E918" s="5">
        <f t="shared" si="43"/>
        <v>0.41315098421052432</v>
      </c>
    </row>
    <row r="919" spans="1:6">
      <c r="A919" s="4">
        <v>36596</v>
      </c>
      <c r="C919" s="9">
        <f t="shared" si="44"/>
        <v>1411.6099736842084</v>
      </c>
      <c r="E919" s="5">
        <f t="shared" si="43"/>
        <v>0.41160997368420849</v>
      </c>
    </row>
    <row r="920" spans="1:6">
      <c r="A920" s="4">
        <v>36597</v>
      </c>
      <c r="C920" s="9">
        <f t="shared" si="44"/>
        <v>1410.0689631578925</v>
      </c>
      <c r="E920" s="5">
        <f t="shared" si="43"/>
        <v>0.41006896315789243</v>
      </c>
    </row>
    <row r="921" spans="1:6">
      <c r="A921" s="4">
        <v>36598</v>
      </c>
      <c r="C921" s="9">
        <f t="shared" si="44"/>
        <v>1408.5279526315767</v>
      </c>
      <c r="E921" s="5">
        <f t="shared" si="43"/>
        <v>0.4085279526315766</v>
      </c>
    </row>
    <row r="922" spans="1:6">
      <c r="A922" s="4">
        <v>36599</v>
      </c>
      <c r="C922" s="9">
        <f t="shared" si="44"/>
        <v>1406.9869421052608</v>
      </c>
      <c r="E922" s="5">
        <f t="shared" si="43"/>
        <v>0.40698694210526076</v>
      </c>
    </row>
    <row r="923" spans="1:6">
      <c r="A923" s="4">
        <v>36600</v>
      </c>
      <c r="B923" s="70"/>
      <c r="C923" s="9">
        <f t="shared" si="44"/>
        <v>1405.445931578945</v>
      </c>
      <c r="E923" s="5">
        <f t="shared" si="43"/>
        <v>0.40544593157894493</v>
      </c>
    </row>
    <row r="924" spans="1:6">
      <c r="A924" s="4">
        <v>36601</v>
      </c>
      <c r="C924" s="9">
        <f t="shared" si="44"/>
        <v>1403.9049210526291</v>
      </c>
      <c r="E924" s="5">
        <f t="shared" ref="E924:E987" si="45">(C924/1000)-1</f>
        <v>0.4039049210526291</v>
      </c>
    </row>
    <row r="925" spans="1:6">
      <c r="A925" s="4">
        <v>36602</v>
      </c>
      <c r="C925" s="9">
        <f t="shared" si="44"/>
        <v>1402.3639105263132</v>
      </c>
      <c r="E925" s="5">
        <f t="shared" si="45"/>
        <v>0.40236391052631326</v>
      </c>
    </row>
    <row r="926" spans="1:6">
      <c r="A926" s="4">
        <v>36603</v>
      </c>
      <c r="B926" s="70">
        <v>110688</v>
      </c>
      <c r="C926" s="9">
        <v>1400.8228999999999</v>
      </c>
      <c r="D926" s="5">
        <v>1</v>
      </c>
      <c r="E926" s="5">
        <f t="shared" si="45"/>
        <v>0.40082289999999987</v>
      </c>
      <c r="F926" s="9">
        <f>(C998-C926)/72</f>
        <v>0.30219444444444499</v>
      </c>
    </row>
    <row r="927" spans="1:6">
      <c r="A927" s="4">
        <v>36604</v>
      </c>
      <c r="C927" s="9">
        <f>C926+F$926</f>
        <v>1401.1250944444444</v>
      </c>
      <c r="E927" s="5">
        <f t="shared" si="45"/>
        <v>0.40112509444444444</v>
      </c>
    </row>
    <row r="928" spans="1:6">
      <c r="A928" s="4">
        <v>36605</v>
      </c>
      <c r="C928" s="9">
        <f t="shared" ref="C928:C991" si="46">C927+F$926</f>
        <v>1401.4272888888888</v>
      </c>
      <c r="E928" s="5">
        <f t="shared" si="45"/>
        <v>0.40142728888888879</v>
      </c>
    </row>
    <row r="929" spans="1:5">
      <c r="A929" s="4">
        <v>36606</v>
      </c>
      <c r="C929" s="9">
        <f t="shared" si="46"/>
        <v>1401.7294833333333</v>
      </c>
      <c r="E929" s="5">
        <f t="shared" si="45"/>
        <v>0.40172948333333336</v>
      </c>
    </row>
    <row r="930" spans="1:5">
      <c r="A930" s="4">
        <v>36607</v>
      </c>
      <c r="C930" s="9">
        <f t="shared" si="46"/>
        <v>1402.0316777777778</v>
      </c>
      <c r="E930" s="5">
        <f t="shared" si="45"/>
        <v>0.40203167777777771</v>
      </c>
    </row>
    <row r="931" spans="1:5">
      <c r="A931" s="4">
        <v>36608</v>
      </c>
      <c r="C931" s="9">
        <f t="shared" si="46"/>
        <v>1402.3338722222222</v>
      </c>
      <c r="E931" s="5">
        <f t="shared" si="45"/>
        <v>0.40233387222222228</v>
      </c>
    </row>
    <row r="932" spans="1:5">
      <c r="A932" s="4">
        <v>36609</v>
      </c>
      <c r="C932" s="9">
        <f t="shared" si="46"/>
        <v>1402.6360666666667</v>
      </c>
      <c r="E932" s="5">
        <f t="shared" si="45"/>
        <v>0.40263606666666663</v>
      </c>
    </row>
    <row r="933" spans="1:5">
      <c r="A933" s="4">
        <v>36610</v>
      </c>
      <c r="C933" s="9">
        <f t="shared" si="46"/>
        <v>1402.9382611111112</v>
      </c>
      <c r="E933" s="5">
        <f t="shared" si="45"/>
        <v>0.4029382611111112</v>
      </c>
    </row>
    <row r="934" spans="1:5">
      <c r="A934" s="4">
        <v>36611</v>
      </c>
      <c r="C934" s="9">
        <f t="shared" si="46"/>
        <v>1403.2404555555556</v>
      </c>
      <c r="E934" s="5">
        <f t="shared" si="45"/>
        <v>0.40324045555555554</v>
      </c>
    </row>
    <row r="935" spans="1:5">
      <c r="A935" s="4">
        <v>36612</v>
      </c>
      <c r="C935" s="9">
        <f t="shared" si="46"/>
        <v>1403.5426500000001</v>
      </c>
      <c r="E935" s="5">
        <f t="shared" si="45"/>
        <v>0.40354265000000011</v>
      </c>
    </row>
    <row r="936" spans="1:5">
      <c r="A936" s="4">
        <v>36613</v>
      </c>
      <c r="C936" s="9">
        <f t="shared" si="46"/>
        <v>1403.8448444444446</v>
      </c>
      <c r="E936" s="5">
        <f t="shared" si="45"/>
        <v>0.40384484444444446</v>
      </c>
    </row>
    <row r="937" spans="1:5">
      <c r="A937" s="4">
        <v>36614</v>
      </c>
      <c r="C937" s="9">
        <f t="shared" si="46"/>
        <v>1404.147038888889</v>
      </c>
      <c r="E937" s="5">
        <f t="shared" si="45"/>
        <v>0.40414703888888903</v>
      </c>
    </row>
    <row r="938" spans="1:5">
      <c r="A938" s="4">
        <v>36615</v>
      </c>
      <c r="C938" s="9">
        <f t="shared" si="46"/>
        <v>1404.4492333333335</v>
      </c>
      <c r="E938" s="5">
        <f t="shared" si="45"/>
        <v>0.4044492333333336</v>
      </c>
    </row>
    <row r="939" spans="1:5">
      <c r="A939" s="4">
        <v>36616</v>
      </c>
      <c r="C939" s="9">
        <f t="shared" si="46"/>
        <v>1404.751427777778</v>
      </c>
      <c r="E939" s="5">
        <f t="shared" si="45"/>
        <v>0.40475142777777795</v>
      </c>
    </row>
    <row r="940" spans="1:5">
      <c r="A940" s="4">
        <v>36617</v>
      </c>
      <c r="C940" s="9">
        <f t="shared" si="46"/>
        <v>1405.0536222222224</v>
      </c>
      <c r="E940" s="5">
        <f t="shared" si="45"/>
        <v>0.40505362222222252</v>
      </c>
    </row>
    <row r="941" spans="1:5">
      <c r="A941" s="4">
        <v>36618</v>
      </c>
      <c r="C941" s="9">
        <f t="shared" si="46"/>
        <v>1405.3558166666669</v>
      </c>
      <c r="E941" s="5">
        <f t="shared" si="45"/>
        <v>0.40535581666666687</v>
      </c>
    </row>
    <row r="942" spans="1:5">
      <c r="A942" s="4">
        <v>36619</v>
      </c>
      <c r="C942" s="9">
        <f t="shared" si="46"/>
        <v>1405.6580111111114</v>
      </c>
      <c r="E942" s="5">
        <f t="shared" si="45"/>
        <v>0.40565801111111144</v>
      </c>
    </row>
    <row r="943" spans="1:5">
      <c r="A943" s="4">
        <v>36620</v>
      </c>
      <c r="C943" s="9">
        <f t="shared" si="46"/>
        <v>1405.9602055555558</v>
      </c>
      <c r="E943" s="5">
        <f t="shared" si="45"/>
        <v>0.40596020555555579</v>
      </c>
    </row>
    <row r="944" spans="1:5">
      <c r="A944" s="4">
        <v>36621</v>
      </c>
      <c r="C944" s="9">
        <f t="shared" si="46"/>
        <v>1406.2624000000003</v>
      </c>
      <c r="E944" s="5">
        <f t="shared" si="45"/>
        <v>0.40626240000000036</v>
      </c>
    </row>
    <row r="945" spans="1:5">
      <c r="A945" s="4">
        <v>36622</v>
      </c>
      <c r="C945" s="9">
        <f t="shared" si="46"/>
        <v>1406.5645944444448</v>
      </c>
      <c r="E945" s="5">
        <f t="shared" si="45"/>
        <v>0.4065645944444447</v>
      </c>
    </row>
    <row r="946" spans="1:5">
      <c r="A946" s="4">
        <v>36623</v>
      </c>
      <c r="C946" s="9">
        <f t="shared" si="46"/>
        <v>1406.8667888888892</v>
      </c>
      <c r="E946" s="5">
        <f t="shared" si="45"/>
        <v>0.40686678888888927</v>
      </c>
    </row>
    <row r="947" spans="1:5">
      <c r="A947" s="4">
        <v>36624</v>
      </c>
      <c r="C947" s="9">
        <f t="shared" si="46"/>
        <v>1407.1689833333337</v>
      </c>
      <c r="E947" s="5">
        <f t="shared" si="45"/>
        <v>0.40716898333333362</v>
      </c>
    </row>
    <row r="948" spans="1:5">
      <c r="A948" s="4">
        <v>36625</v>
      </c>
      <c r="C948" s="9">
        <f t="shared" si="46"/>
        <v>1407.4711777777782</v>
      </c>
      <c r="E948" s="5">
        <f t="shared" si="45"/>
        <v>0.40747117777777819</v>
      </c>
    </row>
    <row r="949" spans="1:5">
      <c r="A949" s="4">
        <v>36626</v>
      </c>
      <c r="C949" s="9">
        <f t="shared" si="46"/>
        <v>1407.7733722222226</v>
      </c>
      <c r="E949" s="5">
        <f t="shared" si="45"/>
        <v>0.40777337222222254</v>
      </c>
    </row>
    <row r="950" spans="1:5">
      <c r="A950" s="4">
        <v>36627</v>
      </c>
      <c r="C950" s="9">
        <f t="shared" si="46"/>
        <v>1408.0755666666671</v>
      </c>
      <c r="E950" s="5">
        <f t="shared" si="45"/>
        <v>0.40807556666666711</v>
      </c>
    </row>
    <row r="951" spans="1:5">
      <c r="A951" s="4">
        <v>36628</v>
      </c>
      <c r="C951" s="9">
        <f t="shared" si="46"/>
        <v>1408.3777611111116</v>
      </c>
      <c r="E951" s="5">
        <f t="shared" si="45"/>
        <v>0.40837776111111146</v>
      </c>
    </row>
    <row r="952" spans="1:5">
      <c r="A952" s="4">
        <v>36629</v>
      </c>
      <c r="C952" s="9">
        <f t="shared" si="46"/>
        <v>1408.679955555556</v>
      </c>
      <c r="E952" s="5">
        <f t="shared" si="45"/>
        <v>0.40867995555555603</v>
      </c>
    </row>
    <row r="953" spans="1:5">
      <c r="A953" s="4">
        <v>36630</v>
      </c>
      <c r="C953" s="9">
        <f t="shared" si="46"/>
        <v>1408.9821500000005</v>
      </c>
      <c r="E953" s="5">
        <f t="shared" si="45"/>
        <v>0.4089821500000006</v>
      </c>
    </row>
    <row r="954" spans="1:5">
      <c r="A954" s="4">
        <v>36631</v>
      </c>
      <c r="B954" s="70"/>
      <c r="C954" s="9">
        <f t="shared" si="46"/>
        <v>1409.284344444445</v>
      </c>
      <c r="E954" s="5">
        <f t="shared" si="45"/>
        <v>0.40928434444444495</v>
      </c>
    </row>
    <row r="955" spans="1:5">
      <c r="A955" s="4">
        <v>36632</v>
      </c>
      <c r="C955" s="9">
        <f t="shared" si="46"/>
        <v>1409.5865388888894</v>
      </c>
      <c r="E955" s="5">
        <f t="shared" si="45"/>
        <v>0.40958653888888952</v>
      </c>
    </row>
    <row r="956" spans="1:5">
      <c r="A956" s="4">
        <v>36633</v>
      </c>
      <c r="C956" s="9">
        <f t="shared" si="46"/>
        <v>1409.8887333333339</v>
      </c>
      <c r="E956" s="5">
        <f t="shared" si="45"/>
        <v>0.40988873333333387</v>
      </c>
    </row>
    <row r="957" spans="1:5">
      <c r="A957" s="4">
        <v>36634</v>
      </c>
      <c r="C957" s="9">
        <f t="shared" si="46"/>
        <v>1410.1909277777784</v>
      </c>
      <c r="E957" s="5">
        <f t="shared" si="45"/>
        <v>0.41019092777777844</v>
      </c>
    </row>
    <row r="958" spans="1:5">
      <c r="A958" s="4">
        <v>36635</v>
      </c>
      <c r="C958" s="9">
        <f t="shared" si="46"/>
        <v>1410.4931222222228</v>
      </c>
      <c r="E958" s="5">
        <f t="shared" si="45"/>
        <v>0.41049312222222278</v>
      </c>
    </row>
    <row r="959" spans="1:5">
      <c r="A959" s="4">
        <v>36636</v>
      </c>
      <c r="C959" s="9">
        <f t="shared" si="46"/>
        <v>1410.7953166666673</v>
      </c>
      <c r="E959" s="5">
        <f t="shared" si="45"/>
        <v>0.41079531666666735</v>
      </c>
    </row>
    <row r="960" spans="1:5">
      <c r="A960" s="4">
        <v>36637</v>
      </c>
      <c r="C960" s="9">
        <f t="shared" si="46"/>
        <v>1411.0975111111118</v>
      </c>
      <c r="E960" s="5">
        <f t="shared" si="45"/>
        <v>0.4110975111111117</v>
      </c>
    </row>
    <row r="961" spans="1:5">
      <c r="A961" s="4">
        <v>36638</v>
      </c>
      <c r="C961" s="9">
        <f t="shared" si="46"/>
        <v>1411.3997055555562</v>
      </c>
      <c r="E961" s="5">
        <f t="shared" si="45"/>
        <v>0.41139970555555627</v>
      </c>
    </row>
    <row r="962" spans="1:5">
      <c r="A962" s="4">
        <v>36639</v>
      </c>
      <c r="C962" s="9">
        <f t="shared" si="46"/>
        <v>1411.7019000000007</v>
      </c>
      <c r="E962" s="5">
        <f t="shared" si="45"/>
        <v>0.41170190000000062</v>
      </c>
    </row>
    <row r="963" spans="1:5">
      <c r="A963" s="4">
        <v>36640</v>
      </c>
      <c r="C963" s="9">
        <f t="shared" si="46"/>
        <v>1412.0040944444452</v>
      </c>
      <c r="E963" s="5">
        <f t="shared" si="45"/>
        <v>0.41200409444444519</v>
      </c>
    </row>
    <row r="964" spans="1:5">
      <c r="A964" s="4">
        <v>36641</v>
      </c>
      <c r="C964" s="9">
        <f t="shared" si="46"/>
        <v>1412.3062888888896</v>
      </c>
      <c r="E964" s="5">
        <f t="shared" si="45"/>
        <v>0.41230628888888954</v>
      </c>
    </row>
    <row r="965" spans="1:5">
      <c r="A965" s="4">
        <v>36642</v>
      </c>
      <c r="C965" s="9">
        <f t="shared" si="46"/>
        <v>1412.6084833333341</v>
      </c>
      <c r="E965" s="5">
        <f t="shared" si="45"/>
        <v>0.41260848333333411</v>
      </c>
    </row>
    <row r="966" spans="1:5">
      <c r="A966" s="4">
        <v>36643</v>
      </c>
      <c r="C966" s="9">
        <f t="shared" si="46"/>
        <v>1412.9106777777786</v>
      </c>
      <c r="E966" s="5">
        <f t="shared" si="45"/>
        <v>0.41291067777777868</v>
      </c>
    </row>
    <row r="967" spans="1:5">
      <c r="A967" s="4">
        <v>36644</v>
      </c>
      <c r="C967" s="9">
        <f t="shared" si="46"/>
        <v>1413.212872222223</v>
      </c>
      <c r="E967" s="5">
        <f t="shared" si="45"/>
        <v>0.41321287222222303</v>
      </c>
    </row>
    <row r="968" spans="1:5">
      <c r="A968" s="4">
        <v>36645</v>
      </c>
      <c r="C968" s="9">
        <f t="shared" si="46"/>
        <v>1413.5150666666675</v>
      </c>
      <c r="E968" s="5">
        <f t="shared" si="45"/>
        <v>0.4135150666666676</v>
      </c>
    </row>
    <row r="969" spans="1:5">
      <c r="A969" s="4">
        <v>36646</v>
      </c>
      <c r="C969" s="9">
        <f t="shared" si="46"/>
        <v>1413.817261111112</v>
      </c>
      <c r="E969" s="5">
        <f t="shared" si="45"/>
        <v>0.41381726111111194</v>
      </c>
    </row>
    <row r="970" spans="1:5">
      <c r="A970" s="4">
        <v>36647</v>
      </c>
      <c r="C970" s="9">
        <f t="shared" si="46"/>
        <v>1414.1194555555564</v>
      </c>
      <c r="E970" s="5">
        <f t="shared" si="45"/>
        <v>0.41411945555555651</v>
      </c>
    </row>
    <row r="971" spans="1:5">
      <c r="A971" s="4">
        <v>36648</v>
      </c>
      <c r="C971" s="9">
        <f t="shared" si="46"/>
        <v>1414.4216500000009</v>
      </c>
      <c r="E971" s="5">
        <f t="shared" si="45"/>
        <v>0.41442165000000086</v>
      </c>
    </row>
    <row r="972" spans="1:5">
      <c r="A972" s="4">
        <v>36649</v>
      </c>
      <c r="C972" s="9">
        <f t="shared" si="46"/>
        <v>1414.7238444444454</v>
      </c>
      <c r="E972" s="5">
        <f t="shared" si="45"/>
        <v>0.41472384444444543</v>
      </c>
    </row>
    <row r="973" spans="1:5">
      <c r="A973" s="4">
        <v>36650</v>
      </c>
      <c r="C973" s="9">
        <f t="shared" si="46"/>
        <v>1415.0260388888898</v>
      </c>
      <c r="E973" s="5">
        <f t="shared" si="45"/>
        <v>0.41502603888888978</v>
      </c>
    </row>
    <row r="974" spans="1:5">
      <c r="A974" s="4">
        <v>36651</v>
      </c>
      <c r="C974" s="9">
        <f t="shared" si="46"/>
        <v>1415.3282333333343</v>
      </c>
      <c r="E974" s="5">
        <f t="shared" si="45"/>
        <v>0.41532823333333435</v>
      </c>
    </row>
    <row r="975" spans="1:5">
      <c r="A975" s="4">
        <v>36652</v>
      </c>
      <c r="C975" s="9">
        <f t="shared" si="46"/>
        <v>1415.6304277777788</v>
      </c>
      <c r="E975" s="5">
        <f t="shared" si="45"/>
        <v>0.4156304277777787</v>
      </c>
    </row>
    <row r="976" spans="1:5">
      <c r="A976" s="4">
        <v>36653</v>
      </c>
      <c r="C976" s="9">
        <f t="shared" si="46"/>
        <v>1415.9326222222232</v>
      </c>
      <c r="E976" s="5">
        <f t="shared" si="45"/>
        <v>0.41593262222222327</v>
      </c>
    </row>
    <row r="977" spans="1:5">
      <c r="A977" s="4">
        <v>36654</v>
      </c>
      <c r="C977" s="9">
        <f t="shared" si="46"/>
        <v>1416.2348166666677</v>
      </c>
      <c r="E977" s="5">
        <f t="shared" si="45"/>
        <v>0.41623481666666762</v>
      </c>
    </row>
    <row r="978" spans="1:5">
      <c r="A978" s="4">
        <v>36655</v>
      </c>
      <c r="C978" s="9">
        <f t="shared" si="46"/>
        <v>1416.5370111111122</v>
      </c>
      <c r="E978" s="5">
        <f t="shared" si="45"/>
        <v>0.41653701111111219</v>
      </c>
    </row>
    <row r="979" spans="1:5">
      <c r="A979" s="4">
        <v>36656</v>
      </c>
      <c r="C979" s="9">
        <f t="shared" si="46"/>
        <v>1416.8392055555566</v>
      </c>
      <c r="E979" s="5">
        <f t="shared" si="45"/>
        <v>0.41683920555555654</v>
      </c>
    </row>
    <row r="980" spans="1:5">
      <c r="A980" s="4">
        <v>36657</v>
      </c>
      <c r="C980" s="9">
        <f t="shared" si="46"/>
        <v>1417.1414000000011</v>
      </c>
      <c r="E980" s="5">
        <f t="shared" si="45"/>
        <v>0.41714140000000111</v>
      </c>
    </row>
    <row r="981" spans="1:5">
      <c r="A981" s="4">
        <v>36658</v>
      </c>
      <c r="C981" s="9">
        <f t="shared" si="46"/>
        <v>1417.4435944444456</v>
      </c>
      <c r="E981" s="5">
        <f t="shared" si="45"/>
        <v>0.41744359444444568</v>
      </c>
    </row>
    <row r="982" spans="1:5">
      <c r="A982" s="4">
        <v>36659</v>
      </c>
      <c r="C982" s="9">
        <f t="shared" si="46"/>
        <v>1417.74578888889</v>
      </c>
      <c r="E982" s="5">
        <f t="shared" si="45"/>
        <v>0.41774578888889002</v>
      </c>
    </row>
    <row r="983" spans="1:5">
      <c r="A983" s="4">
        <v>36660</v>
      </c>
      <c r="C983" s="9">
        <f t="shared" si="46"/>
        <v>1418.0479833333345</v>
      </c>
      <c r="E983" s="5">
        <f t="shared" si="45"/>
        <v>0.41804798333333459</v>
      </c>
    </row>
    <row r="984" spans="1:5">
      <c r="A984" s="4">
        <v>36661</v>
      </c>
      <c r="B984" s="70"/>
      <c r="C984" s="9">
        <f t="shared" si="46"/>
        <v>1418.350177777779</v>
      </c>
      <c r="E984" s="5">
        <f t="shared" si="45"/>
        <v>0.41835017777777894</v>
      </c>
    </row>
    <row r="985" spans="1:5">
      <c r="A985" s="4">
        <v>36662</v>
      </c>
      <c r="C985" s="9">
        <f t="shared" si="46"/>
        <v>1418.6523722222234</v>
      </c>
      <c r="E985" s="5">
        <f t="shared" si="45"/>
        <v>0.41865237222222351</v>
      </c>
    </row>
    <row r="986" spans="1:5">
      <c r="A986" s="4">
        <v>36663</v>
      </c>
      <c r="C986" s="9">
        <f t="shared" si="46"/>
        <v>1418.9545666666679</v>
      </c>
      <c r="E986" s="5">
        <f t="shared" si="45"/>
        <v>0.41895456666666786</v>
      </c>
    </row>
    <row r="987" spans="1:5">
      <c r="A987" s="4">
        <v>36664</v>
      </c>
      <c r="C987" s="9">
        <f t="shared" si="46"/>
        <v>1419.2567611111124</v>
      </c>
      <c r="E987" s="5">
        <f t="shared" si="45"/>
        <v>0.41925676111111243</v>
      </c>
    </row>
    <row r="988" spans="1:5">
      <c r="A988" s="4">
        <v>36665</v>
      </c>
      <c r="C988" s="9">
        <f t="shared" si="46"/>
        <v>1419.5589555555568</v>
      </c>
      <c r="E988" s="5">
        <f t="shared" ref="E988:E1051" si="47">(C988/1000)-1</f>
        <v>0.41955895555555678</v>
      </c>
    </row>
    <row r="989" spans="1:5">
      <c r="A989" s="4">
        <v>36666</v>
      </c>
      <c r="C989" s="9">
        <f t="shared" si="46"/>
        <v>1419.8611500000013</v>
      </c>
      <c r="E989" s="5">
        <f t="shared" si="47"/>
        <v>0.41986115000000135</v>
      </c>
    </row>
    <row r="990" spans="1:5">
      <c r="A990" s="4">
        <v>36667</v>
      </c>
      <c r="C990" s="9">
        <f t="shared" si="46"/>
        <v>1420.1633444444458</v>
      </c>
      <c r="E990" s="5">
        <f t="shared" si="47"/>
        <v>0.4201633444444457</v>
      </c>
    </row>
    <row r="991" spans="1:5">
      <c r="A991" s="4">
        <v>36668</v>
      </c>
      <c r="C991" s="9">
        <f t="shared" si="46"/>
        <v>1420.4655388888903</v>
      </c>
      <c r="E991" s="5">
        <f t="shared" si="47"/>
        <v>0.42046553888889027</v>
      </c>
    </row>
    <row r="992" spans="1:5">
      <c r="A992" s="4">
        <v>36669</v>
      </c>
      <c r="C992" s="9">
        <f t="shared" ref="C992:C997" si="48">C991+F$926</f>
        <v>1420.7677333333347</v>
      </c>
      <c r="E992" s="5">
        <f t="shared" si="47"/>
        <v>0.42076773333333461</v>
      </c>
    </row>
    <row r="993" spans="1:6">
      <c r="A993" s="4">
        <v>36670</v>
      </c>
      <c r="C993" s="9">
        <f t="shared" si="48"/>
        <v>1421.0699277777792</v>
      </c>
      <c r="E993" s="5">
        <f t="shared" si="47"/>
        <v>0.42106992777777918</v>
      </c>
    </row>
    <row r="994" spans="1:6">
      <c r="A994" s="4">
        <v>36671</v>
      </c>
      <c r="C994" s="9">
        <f t="shared" si="48"/>
        <v>1421.3721222222237</v>
      </c>
      <c r="E994" s="5">
        <f t="shared" si="47"/>
        <v>0.42137212222222376</v>
      </c>
    </row>
    <row r="995" spans="1:6">
      <c r="A995" s="4">
        <v>36672</v>
      </c>
      <c r="C995" s="9">
        <f t="shared" si="48"/>
        <v>1421.6743166666681</v>
      </c>
      <c r="E995" s="5">
        <f t="shared" si="47"/>
        <v>0.4216743166666681</v>
      </c>
    </row>
    <row r="996" spans="1:6">
      <c r="A996" s="4">
        <v>36673</v>
      </c>
      <c r="C996" s="9">
        <f t="shared" si="48"/>
        <v>1421.9765111111126</v>
      </c>
      <c r="E996" s="5">
        <f t="shared" si="47"/>
        <v>0.42197651111111267</v>
      </c>
    </row>
    <row r="997" spans="1:6">
      <c r="A997" s="4">
        <v>36674</v>
      </c>
      <c r="C997" s="9">
        <f t="shared" si="48"/>
        <v>1422.2787055555571</v>
      </c>
      <c r="E997" s="5">
        <f t="shared" si="47"/>
        <v>0.42227870555555702</v>
      </c>
    </row>
    <row r="998" spans="1:6">
      <c r="A998" s="4">
        <v>36675</v>
      </c>
      <c r="B998" s="70">
        <v>110688</v>
      </c>
      <c r="C998" s="9">
        <v>1422.5808999999999</v>
      </c>
      <c r="D998" s="5">
        <v>1</v>
      </c>
      <c r="E998" s="5">
        <f t="shared" si="47"/>
        <v>0.42258090000000004</v>
      </c>
      <c r="F998" s="9">
        <f>(C1017-C998)/19</f>
        <v>-6.4594263157894742</v>
      </c>
    </row>
    <row r="999" spans="1:6">
      <c r="A999" s="4">
        <v>36676</v>
      </c>
      <c r="C999" s="9">
        <f>C998+F$998</f>
        <v>1416.1214736842105</v>
      </c>
      <c r="E999" s="5">
        <f t="shared" si="47"/>
        <v>0.41612147368421049</v>
      </c>
    </row>
    <row r="1000" spans="1:6">
      <c r="A1000" s="4">
        <v>36677</v>
      </c>
      <c r="C1000" s="9">
        <f t="shared" ref="C1000:C1016" si="49">C999+F$998</f>
        <v>1409.6620473684211</v>
      </c>
      <c r="E1000" s="5">
        <f t="shared" si="47"/>
        <v>0.40966204736842116</v>
      </c>
    </row>
    <row r="1001" spans="1:6">
      <c r="A1001" s="4">
        <v>36678</v>
      </c>
      <c r="C1001" s="9">
        <f t="shared" si="49"/>
        <v>1403.2026210526317</v>
      </c>
      <c r="E1001" s="5">
        <f t="shared" si="47"/>
        <v>0.4032026210526316</v>
      </c>
    </row>
    <row r="1002" spans="1:6">
      <c r="A1002" s="4">
        <v>36679</v>
      </c>
      <c r="C1002" s="9">
        <f t="shared" si="49"/>
        <v>1396.7431947368423</v>
      </c>
      <c r="E1002" s="5">
        <f t="shared" si="47"/>
        <v>0.39674319473684228</v>
      </c>
    </row>
    <row r="1003" spans="1:6">
      <c r="A1003" s="4">
        <v>36680</v>
      </c>
      <c r="C1003" s="9">
        <f t="shared" si="49"/>
        <v>1390.2837684210529</v>
      </c>
      <c r="E1003" s="5">
        <f t="shared" si="47"/>
        <v>0.39028376842105295</v>
      </c>
    </row>
    <row r="1004" spans="1:6">
      <c r="A1004" s="4">
        <v>36681</v>
      </c>
      <c r="C1004" s="9">
        <f t="shared" si="49"/>
        <v>1383.8243421052634</v>
      </c>
      <c r="E1004" s="5">
        <f t="shared" si="47"/>
        <v>0.38382434210526339</v>
      </c>
    </row>
    <row r="1005" spans="1:6">
      <c r="A1005" s="4">
        <v>36682</v>
      </c>
      <c r="C1005" s="9">
        <f t="shared" si="49"/>
        <v>1377.364915789474</v>
      </c>
      <c r="E1005" s="5">
        <f t="shared" si="47"/>
        <v>0.37736491578947406</v>
      </c>
    </row>
    <row r="1006" spans="1:6">
      <c r="A1006" s="4">
        <v>36683</v>
      </c>
      <c r="C1006" s="9">
        <f t="shared" si="49"/>
        <v>1370.9054894736846</v>
      </c>
      <c r="E1006" s="5">
        <f t="shared" si="47"/>
        <v>0.37090548947368451</v>
      </c>
    </row>
    <row r="1007" spans="1:6">
      <c r="A1007" s="4">
        <v>36684</v>
      </c>
      <c r="C1007" s="9">
        <f t="shared" si="49"/>
        <v>1364.4460631578952</v>
      </c>
      <c r="E1007" s="5">
        <f t="shared" si="47"/>
        <v>0.36444606315789518</v>
      </c>
    </row>
    <row r="1008" spans="1:6">
      <c r="A1008" s="4">
        <v>36685</v>
      </c>
      <c r="C1008" s="9">
        <f t="shared" si="49"/>
        <v>1357.9866368421058</v>
      </c>
      <c r="E1008" s="5">
        <f t="shared" si="47"/>
        <v>0.35798663684210585</v>
      </c>
    </row>
    <row r="1009" spans="1:6">
      <c r="A1009" s="4">
        <v>36686</v>
      </c>
      <c r="C1009" s="9">
        <f t="shared" si="49"/>
        <v>1351.5272105263164</v>
      </c>
      <c r="E1009" s="5">
        <f t="shared" si="47"/>
        <v>0.3515272105263163</v>
      </c>
    </row>
    <row r="1010" spans="1:6">
      <c r="A1010" s="4">
        <v>36687</v>
      </c>
      <c r="C1010" s="9">
        <f t="shared" si="49"/>
        <v>1345.067784210527</v>
      </c>
      <c r="E1010" s="5">
        <f t="shared" si="47"/>
        <v>0.34506778421052697</v>
      </c>
    </row>
    <row r="1011" spans="1:6">
      <c r="A1011" s="4">
        <v>36688</v>
      </c>
      <c r="C1011" s="9">
        <f t="shared" si="49"/>
        <v>1338.6083578947375</v>
      </c>
      <c r="E1011" s="5">
        <f t="shared" si="47"/>
        <v>0.33860835789473764</v>
      </c>
    </row>
    <row r="1012" spans="1:6">
      <c r="A1012" s="4">
        <v>36689</v>
      </c>
      <c r="C1012" s="9">
        <f t="shared" si="49"/>
        <v>1332.1489315789481</v>
      </c>
      <c r="E1012" s="5">
        <f t="shared" si="47"/>
        <v>0.33214893157894809</v>
      </c>
    </row>
    <row r="1013" spans="1:6">
      <c r="A1013" s="4">
        <v>36690</v>
      </c>
      <c r="C1013" s="9">
        <f t="shared" si="49"/>
        <v>1325.6895052631587</v>
      </c>
      <c r="E1013" s="5">
        <f t="shared" si="47"/>
        <v>0.32568950526315876</v>
      </c>
    </row>
    <row r="1014" spans="1:6">
      <c r="A1014" s="4">
        <v>36691</v>
      </c>
      <c r="C1014" s="9">
        <f t="shared" si="49"/>
        <v>1319.2300789473693</v>
      </c>
      <c r="E1014" s="5">
        <f t="shared" si="47"/>
        <v>0.31923007894736921</v>
      </c>
    </row>
    <row r="1015" spans="1:6">
      <c r="A1015" s="4">
        <v>36692</v>
      </c>
      <c r="B1015" s="70"/>
      <c r="C1015" s="9">
        <f t="shared" si="49"/>
        <v>1312.7706526315799</v>
      </c>
      <c r="E1015" s="5">
        <f t="shared" si="47"/>
        <v>0.31277065263157988</v>
      </c>
    </row>
    <row r="1016" spans="1:6">
      <c r="A1016" s="4">
        <v>36693</v>
      </c>
      <c r="C1016" s="9">
        <f t="shared" si="49"/>
        <v>1306.3112263157905</v>
      </c>
      <c r="E1016" s="5">
        <f t="shared" si="47"/>
        <v>0.30631122631579055</v>
      </c>
    </row>
    <row r="1017" spans="1:6">
      <c r="A1017" s="4">
        <v>36694</v>
      </c>
      <c r="B1017" s="70">
        <v>110688</v>
      </c>
      <c r="C1017" s="9">
        <v>1299.8517999999999</v>
      </c>
      <c r="D1017" s="5">
        <v>1</v>
      </c>
      <c r="E1017" s="5">
        <f t="shared" si="47"/>
        <v>0.29985179999999989</v>
      </c>
      <c r="F1017" s="9">
        <f>(C1060-C1017)/43</f>
        <v>-1.2869906976744185</v>
      </c>
    </row>
    <row r="1018" spans="1:6">
      <c r="A1018" s="4">
        <v>36695</v>
      </c>
      <c r="C1018" s="9">
        <f>C1017+F$1017</f>
        <v>1298.5648093023256</v>
      </c>
      <c r="E1018" s="5">
        <f t="shared" si="47"/>
        <v>0.29856480930232565</v>
      </c>
    </row>
    <row r="1019" spans="1:6">
      <c r="A1019" s="4">
        <v>36696</v>
      </c>
      <c r="C1019" s="9">
        <f t="shared" ref="C1019:C1059" si="50">C1018+F$1017</f>
        <v>1297.2778186046512</v>
      </c>
      <c r="E1019" s="5">
        <f t="shared" si="47"/>
        <v>0.29727781860465119</v>
      </c>
    </row>
    <row r="1020" spans="1:6">
      <c r="A1020" s="4">
        <v>36697</v>
      </c>
      <c r="C1020" s="9">
        <f t="shared" si="50"/>
        <v>1295.9908279069768</v>
      </c>
      <c r="E1020" s="5">
        <f t="shared" si="47"/>
        <v>0.29599082790697695</v>
      </c>
    </row>
    <row r="1021" spans="1:6">
      <c r="A1021" s="4">
        <v>36698</v>
      </c>
      <c r="C1021" s="9">
        <f t="shared" si="50"/>
        <v>1294.7038372093025</v>
      </c>
      <c r="E1021" s="5">
        <f t="shared" si="47"/>
        <v>0.29470383720930249</v>
      </c>
    </row>
    <row r="1022" spans="1:6">
      <c r="A1022" s="4">
        <v>36699</v>
      </c>
      <c r="C1022" s="9">
        <f t="shared" si="50"/>
        <v>1293.4168465116281</v>
      </c>
      <c r="E1022" s="5">
        <f t="shared" si="47"/>
        <v>0.29341684651162803</v>
      </c>
    </row>
    <row r="1023" spans="1:6">
      <c r="A1023" s="4">
        <v>36700</v>
      </c>
      <c r="C1023" s="9">
        <f t="shared" si="50"/>
        <v>1292.1298558139538</v>
      </c>
      <c r="E1023" s="5">
        <f t="shared" si="47"/>
        <v>0.29212985581395379</v>
      </c>
    </row>
    <row r="1024" spans="1:6">
      <c r="A1024" s="4">
        <v>36701</v>
      </c>
      <c r="C1024" s="9">
        <f t="shared" si="50"/>
        <v>1290.8428651162794</v>
      </c>
      <c r="E1024" s="5">
        <f t="shared" si="47"/>
        <v>0.29084286511627933</v>
      </c>
    </row>
    <row r="1025" spans="1:5">
      <c r="A1025" s="4">
        <v>36702</v>
      </c>
      <c r="C1025" s="9">
        <f t="shared" si="50"/>
        <v>1289.5558744186051</v>
      </c>
      <c r="E1025" s="5">
        <f t="shared" si="47"/>
        <v>0.28955587441860509</v>
      </c>
    </row>
    <row r="1026" spans="1:5">
      <c r="A1026" s="4">
        <v>36703</v>
      </c>
      <c r="C1026" s="9">
        <f t="shared" si="50"/>
        <v>1288.2688837209307</v>
      </c>
      <c r="E1026" s="5">
        <f t="shared" si="47"/>
        <v>0.28826888372093062</v>
      </c>
    </row>
    <row r="1027" spans="1:5">
      <c r="A1027" s="4">
        <v>36704</v>
      </c>
      <c r="C1027" s="9">
        <f t="shared" si="50"/>
        <v>1286.9818930232564</v>
      </c>
      <c r="E1027" s="5">
        <f t="shared" si="47"/>
        <v>0.28698189302325638</v>
      </c>
    </row>
    <row r="1028" spans="1:5">
      <c r="A1028" s="4">
        <v>36705</v>
      </c>
      <c r="C1028" s="9">
        <f t="shared" si="50"/>
        <v>1285.694902325582</v>
      </c>
      <c r="E1028" s="5">
        <f t="shared" si="47"/>
        <v>0.28569490232558192</v>
      </c>
    </row>
    <row r="1029" spans="1:5">
      <c r="A1029" s="4">
        <v>36706</v>
      </c>
      <c r="C1029" s="9">
        <f t="shared" si="50"/>
        <v>1284.4079116279077</v>
      </c>
      <c r="E1029" s="5">
        <f t="shared" si="47"/>
        <v>0.28440791162790768</v>
      </c>
    </row>
    <row r="1030" spans="1:5">
      <c r="A1030" s="4">
        <v>36707</v>
      </c>
      <c r="C1030" s="9">
        <f t="shared" si="50"/>
        <v>1283.1209209302333</v>
      </c>
      <c r="E1030" s="5">
        <f t="shared" si="47"/>
        <v>0.28312092093023322</v>
      </c>
    </row>
    <row r="1031" spans="1:5">
      <c r="A1031" s="4">
        <v>36708</v>
      </c>
      <c r="C1031" s="9">
        <f t="shared" si="50"/>
        <v>1281.8339302325589</v>
      </c>
      <c r="E1031" s="5">
        <f t="shared" si="47"/>
        <v>0.28183393023255898</v>
      </c>
    </row>
    <row r="1032" spans="1:5">
      <c r="A1032" s="4">
        <v>36709</v>
      </c>
      <c r="C1032" s="9">
        <f t="shared" si="50"/>
        <v>1280.5469395348846</v>
      </c>
      <c r="E1032" s="5">
        <f t="shared" si="47"/>
        <v>0.28054693953488452</v>
      </c>
    </row>
    <row r="1033" spans="1:5">
      <c r="A1033" s="4">
        <v>36710</v>
      </c>
      <c r="C1033" s="9">
        <f t="shared" si="50"/>
        <v>1279.2599488372102</v>
      </c>
      <c r="E1033" s="5">
        <f t="shared" si="47"/>
        <v>0.27925994883721028</v>
      </c>
    </row>
    <row r="1034" spans="1:5">
      <c r="A1034" s="4">
        <v>36711</v>
      </c>
      <c r="C1034" s="9">
        <f t="shared" si="50"/>
        <v>1277.9729581395359</v>
      </c>
      <c r="E1034" s="5">
        <f t="shared" si="47"/>
        <v>0.27797295813953582</v>
      </c>
    </row>
    <row r="1035" spans="1:5">
      <c r="A1035" s="4">
        <v>36712</v>
      </c>
      <c r="C1035" s="9">
        <f t="shared" si="50"/>
        <v>1276.6859674418615</v>
      </c>
      <c r="E1035" s="5">
        <f t="shared" si="47"/>
        <v>0.27668596744186158</v>
      </c>
    </row>
    <row r="1036" spans="1:5">
      <c r="A1036" s="4">
        <v>36713</v>
      </c>
      <c r="C1036" s="9">
        <f t="shared" si="50"/>
        <v>1275.3989767441872</v>
      </c>
      <c r="E1036" s="5">
        <f t="shared" si="47"/>
        <v>0.27539897674418712</v>
      </c>
    </row>
    <row r="1037" spans="1:5">
      <c r="A1037" s="4">
        <v>36714</v>
      </c>
      <c r="C1037" s="9">
        <f t="shared" si="50"/>
        <v>1274.1119860465128</v>
      </c>
      <c r="E1037" s="5">
        <f t="shared" si="47"/>
        <v>0.27411198604651288</v>
      </c>
    </row>
    <row r="1038" spans="1:5">
      <c r="A1038" s="4">
        <v>36715</v>
      </c>
      <c r="C1038" s="9">
        <f t="shared" si="50"/>
        <v>1272.8249953488385</v>
      </c>
      <c r="E1038" s="5">
        <f t="shared" si="47"/>
        <v>0.27282499534883842</v>
      </c>
    </row>
    <row r="1039" spans="1:5">
      <c r="A1039" s="4">
        <v>36716</v>
      </c>
      <c r="C1039" s="9">
        <f t="shared" si="50"/>
        <v>1271.5380046511641</v>
      </c>
      <c r="E1039" s="5">
        <f t="shared" si="47"/>
        <v>0.27153800465116418</v>
      </c>
    </row>
    <row r="1040" spans="1:5">
      <c r="A1040" s="4">
        <v>36717</v>
      </c>
      <c r="C1040" s="9">
        <f t="shared" si="50"/>
        <v>1270.2510139534897</v>
      </c>
      <c r="E1040" s="5">
        <f t="shared" si="47"/>
        <v>0.27025101395348972</v>
      </c>
    </row>
    <row r="1041" spans="1:5">
      <c r="A1041" s="4">
        <v>36718</v>
      </c>
      <c r="C1041" s="9">
        <f t="shared" si="50"/>
        <v>1268.9640232558154</v>
      </c>
      <c r="E1041" s="5">
        <f t="shared" si="47"/>
        <v>0.26896402325581548</v>
      </c>
    </row>
    <row r="1042" spans="1:5">
      <c r="A1042" s="4">
        <v>36719</v>
      </c>
      <c r="C1042" s="9">
        <f t="shared" si="50"/>
        <v>1267.677032558141</v>
      </c>
      <c r="E1042" s="5">
        <f t="shared" si="47"/>
        <v>0.26767703255814101</v>
      </c>
    </row>
    <row r="1043" spans="1:5">
      <c r="A1043" s="4">
        <v>36720</v>
      </c>
      <c r="C1043" s="9">
        <f t="shared" si="50"/>
        <v>1266.3900418604667</v>
      </c>
      <c r="E1043" s="5">
        <f t="shared" si="47"/>
        <v>0.26639004186046678</v>
      </c>
    </row>
    <row r="1044" spans="1:5">
      <c r="A1044" s="4">
        <v>36721</v>
      </c>
      <c r="C1044" s="9">
        <f t="shared" si="50"/>
        <v>1265.1030511627923</v>
      </c>
      <c r="E1044" s="5">
        <f t="shared" si="47"/>
        <v>0.26510305116279231</v>
      </c>
    </row>
    <row r="1045" spans="1:5">
      <c r="A1045" s="4">
        <v>36722</v>
      </c>
      <c r="B1045" s="70"/>
      <c r="C1045" s="9">
        <f t="shared" si="50"/>
        <v>1263.816060465118</v>
      </c>
      <c r="E1045" s="5">
        <f t="shared" si="47"/>
        <v>0.26381606046511807</v>
      </c>
    </row>
    <row r="1046" spans="1:5">
      <c r="A1046" s="4">
        <v>36723</v>
      </c>
      <c r="C1046" s="9">
        <f t="shared" si="50"/>
        <v>1262.5290697674436</v>
      </c>
      <c r="E1046" s="5">
        <f t="shared" si="47"/>
        <v>0.26252906976744361</v>
      </c>
    </row>
    <row r="1047" spans="1:5">
      <c r="A1047" s="4">
        <v>36724</v>
      </c>
      <c r="C1047" s="9">
        <f t="shared" si="50"/>
        <v>1261.2420790697693</v>
      </c>
      <c r="E1047" s="5">
        <f t="shared" si="47"/>
        <v>0.26124207906976915</v>
      </c>
    </row>
    <row r="1048" spans="1:5">
      <c r="A1048" s="4">
        <v>36725</v>
      </c>
      <c r="C1048" s="9">
        <f t="shared" si="50"/>
        <v>1259.9550883720949</v>
      </c>
      <c r="E1048" s="5">
        <f t="shared" si="47"/>
        <v>0.25995508837209491</v>
      </c>
    </row>
    <row r="1049" spans="1:5">
      <c r="A1049" s="4">
        <v>36726</v>
      </c>
      <c r="C1049" s="9">
        <f t="shared" si="50"/>
        <v>1258.6680976744206</v>
      </c>
      <c r="E1049" s="5">
        <f t="shared" si="47"/>
        <v>0.25866809767442045</v>
      </c>
    </row>
    <row r="1050" spans="1:5">
      <c r="A1050" s="4">
        <v>36727</v>
      </c>
      <c r="C1050" s="9">
        <f t="shared" si="50"/>
        <v>1257.3811069767462</v>
      </c>
      <c r="E1050" s="5">
        <f t="shared" si="47"/>
        <v>0.25738110697674621</v>
      </c>
    </row>
    <row r="1051" spans="1:5">
      <c r="A1051" s="4">
        <v>36728</v>
      </c>
      <c r="C1051" s="9">
        <f t="shared" si="50"/>
        <v>1256.0941162790718</v>
      </c>
      <c r="E1051" s="5">
        <f t="shared" si="47"/>
        <v>0.25609411627907175</v>
      </c>
    </row>
    <row r="1052" spans="1:5">
      <c r="A1052" s="4">
        <v>36729</v>
      </c>
      <c r="C1052" s="9">
        <f t="shared" si="50"/>
        <v>1254.8071255813975</v>
      </c>
      <c r="E1052" s="5">
        <f t="shared" ref="E1052:E1115" si="51">(C1052/1000)-1</f>
        <v>0.25480712558139751</v>
      </c>
    </row>
    <row r="1053" spans="1:5">
      <c r="A1053" s="4">
        <v>36730</v>
      </c>
      <c r="C1053" s="9">
        <f t="shared" si="50"/>
        <v>1253.5201348837231</v>
      </c>
      <c r="E1053" s="5">
        <f t="shared" si="51"/>
        <v>0.25352013488372305</v>
      </c>
    </row>
    <row r="1054" spans="1:5">
      <c r="A1054" s="4">
        <v>36731</v>
      </c>
      <c r="C1054" s="9">
        <f t="shared" si="50"/>
        <v>1252.2331441860488</v>
      </c>
      <c r="E1054" s="5">
        <f t="shared" si="51"/>
        <v>0.25223314418604881</v>
      </c>
    </row>
    <row r="1055" spans="1:5">
      <c r="A1055" s="4">
        <v>36732</v>
      </c>
      <c r="C1055" s="9">
        <f t="shared" si="50"/>
        <v>1250.9461534883744</v>
      </c>
      <c r="E1055" s="5">
        <f t="shared" si="51"/>
        <v>0.25094615348837435</v>
      </c>
    </row>
    <row r="1056" spans="1:5">
      <c r="A1056" s="4">
        <v>36733</v>
      </c>
      <c r="C1056" s="9">
        <f t="shared" si="50"/>
        <v>1249.6591627907001</v>
      </c>
      <c r="E1056" s="5">
        <f t="shared" si="51"/>
        <v>0.24965916279070011</v>
      </c>
    </row>
    <row r="1057" spans="1:6">
      <c r="A1057" s="4">
        <v>36734</v>
      </c>
      <c r="C1057" s="9">
        <f t="shared" si="50"/>
        <v>1248.3721720930257</v>
      </c>
      <c r="E1057" s="5">
        <f t="shared" si="51"/>
        <v>0.24837217209302564</v>
      </c>
    </row>
    <row r="1058" spans="1:6">
      <c r="A1058" s="4">
        <v>36735</v>
      </c>
      <c r="C1058" s="9">
        <f t="shared" si="50"/>
        <v>1247.0851813953514</v>
      </c>
      <c r="E1058" s="5">
        <f t="shared" si="51"/>
        <v>0.24708518139535141</v>
      </c>
    </row>
    <row r="1059" spans="1:6">
      <c r="A1059" s="4">
        <v>36736</v>
      </c>
      <c r="C1059" s="9">
        <f t="shared" si="50"/>
        <v>1245.798190697677</v>
      </c>
      <c r="E1059" s="5">
        <f t="shared" si="51"/>
        <v>0.24579819069767694</v>
      </c>
    </row>
    <row r="1060" spans="1:6">
      <c r="A1060" s="4">
        <v>36737</v>
      </c>
      <c r="B1060" s="70">
        <v>110688</v>
      </c>
      <c r="C1060" s="9">
        <v>1244.5111999999999</v>
      </c>
      <c r="D1060" s="5">
        <v>1</v>
      </c>
      <c r="E1060" s="5">
        <f t="shared" si="51"/>
        <v>0.24451119999999982</v>
      </c>
      <c r="F1060" s="9">
        <f>(C1075-C1060)/15</f>
        <v>-2.7402333333333293</v>
      </c>
    </row>
    <row r="1061" spans="1:6">
      <c r="A1061" s="4">
        <v>36738</v>
      </c>
      <c r="C1061" s="9">
        <f>C1060+F$1060</f>
        <v>1241.7709666666665</v>
      </c>
      <c r="E1061" s="5">
        <f t="shared" si="51"/>
        <v>0.24177096666666653</v>
      </c>
    </row>
    <row r="1062" spans="1:6">
      <c r="A1062" s="4">
        <v>36739</v>
      </c>
      <c r="C1062" s="9">
        <f t="shared" ref="C1062:C1074" si="52">C1061+F$1060</f>
        <v>1239.030733333333</v>
      </c>
      <c r="E1062" s="5">
        <f t="shared" si="51"/>
        <v>0.23903073333333302</v>
      </c>
    </row>
    <row r="1063" spans="1:6">
      <c r="A1063" s="4">
        <v>36740</v>
      </c>
      <c r="C1063" s="9">
        <f t="shared" si="52"/>
        <v>1236.2904999999996</v>
      </c>
      <c r="E1063" s="5">
        <f t="shared" si="51"/>
        <v>0.23629049999999951</v>
      </c>
    </row>
    <row r="1064" spans="1:6">
      <c r="A1064" s="4">
        <v>36741</v>
      </c>
      <c r="C1064" s="9">
        <f t="shared" si="52"/>
        <v>1233.5502666666662</v>
      </c>
      <c r="E1064" s="5">
        <f t="shared" si="51"/>
        <v>0.23355026666666623</v>
      </c>
    </row>
    <row r="1065" spans="1:6">
      <c r="A1065" s="4">
        <v>36742</v>
      </c>
      <c r="C1065" s="9">
        <f t="shared" si="52"/>
        <v>1230.8100333333327</v>
      </c>
      <c r="E1065" s="5">
        <f t="shared" si="51"/>
        <v>0.23081003333333272</v>
      </c>
    </row>
    <row r="1066" spans="1:6">
      <c r="A1066" s="4">
        <v>36743</v>
      </c>
      <c r="C1066" s="9">
        <f t="shared" si="52"/>
        <v>1228.0697999999993</v>
      </c>
      <c r="E1066" s="5">
        <f t="shared" si="51"/>
        <v>0.22806979999999921</v>
      </c>
    </row>
    <row r="1067" spans="1:6">
      <c r="A1067" s="4">
        <v>36744</v>
      </c>
      <c r="C1067" s="9">
        <f t="shared" si="52"/>
        <v>1225.3295666666659</v>
      </c>
      <c r="E1067" s="5">
        <f t="shared" si="51"/>
        <v>0.22532956666666593</v>
      </c>
    </row>
    <row r="1068" spans="1:6">
      <c r="A1068" s="4">
        <v>36745</v>
      </c>
      <c r="C1068" s="9">
        <f t="shared" si="52"/>
        <v>1222.5893333333324</v>
      </c>
      <c r="E1068" s="5">
        <f t="shared" si="51"/>
        <v>0.22258933333333242</v>
      </c>
    </row>
    <row r="1069" spans="1:6">
      <c r="A1069" s="4">
        <v>36746</v>
      </c>
      <c r="C1069" s="9">
        <f t="shared" si="52"/>
        <v>1219.849099999999</v>
      </c>
      <c r="E1069" s="5">
        <f t="shared" si="51"/>
        <v>0.21984909999999891</v>
      </c>
    </row>
    <row r="1070" spans="1:6">
      <c r="A1070" s="4">
        <v>36747</v>
      </c>
      <c r="C1070" s="9">
        <f t="shared" si="52"/>
        <v>1217.1088666666656</v>
      </c>
      <c r="E1070" s="5">
        <f t="shared" si="51"/>
        <v>0.21710886666666562</v>
      </c>
    </row>
    <row r="1071" spans="1:6">
      <c r="A1071" s="4">
        <v>36748</v>
      </c>
      <c r="C1071" s="9">
        <f t="shared" si="52"/>
        <v>1214.3686333333321</v>
      </c>
      <c r="E1071" s="5">
        <f t="shared" si="51"/>
        <v>0.21436863333333211</v>
      </c>
    </row>
    <row r="1072" spans="1:6">
      <c r="A1072" s="4">
        <v>36749</v>
      </c>
      <c r="C1072" s="9">
        <f t="shared" si="52"/>
        <v>1211.6283999999987</v>
      </c>
      <c r="E1072" s="5">
        <f t="shared" si="51"/>
        <v>0.21162839999999861</v>
      </c>
    </row>
    <row r="1073" spans="1:6">
      <c r="A1073" s="4">
        <v>36750</v>
      </c>
      <c r="C1073" s="9">
        <f t="shared" si="52"/>
        <v>1208.8881666666653</v>
      </c>
      <c r="E1073" s="5">
        <f t="shared" si="51"/>
        <v>0.20888816666666532</v>
      </c>
    </row>
    <row r="1074" spans="1:6">
      <c r="A1074" s="4">
        <v>36751</v>
      </c>
      <c r="C1074" s="9">
        <f t="shared" si="52"/>
        <v>1206.1479333333318</v>
      </c>
      <c r="E1074" s="5">
        <f t="shared" si="51"/>
        <v>0.20614793333333181</v>
      </c>
    </row>
    <row r="1075" spans="1:6">
      <c r="A1075" s="4">
        <v>36752</v>
      </c>
      <c r="B1075" s="70">
        <v>110688</v>
      </c>
      <c r="C1075" s="9">
        <v>1203.4077</v>
      </c>
      <c r="D1075" s="5">
        <v>1</v>
      </c>
      <c r="E1075" s="5">
        <f t="shared" si="51"/>
        <v>0.20340770000000008</v>
      </c>
      <c r="F1075" s="9">
        <f>(C1099-C1075)/24</f>
        <v>-0.12585833333333576</v>
      </c>
    </row>
    <row r="1076" spans="1:6">
      <c r="A1076" s="4">
        <v>36753</v>
      </c>
      <c r="B1076" s="70"/>
      <c r="C1076" s="9">
        <f>C1075+F$1075</f>
        <v>1203.2818416666667</v>
      </c>
      <c r="E1076" s="5">
        <f t="shared" si="51"/>
        <v>0.20328184166666663</v>
      </c>
    </row>
    <row r="1077" spans="1:6">
      <c r="A1077" s="4">
        <v>36754</v>
      </c>
      <c r="C1077" s="9">
        <f t="shared" ref="C1077:C1098" si="53">C1076+F$1075</f>
        <v>1203.1559833333333</v>
      </c>
      <c r="E1077" s="5">
        <f t="shared" si="51"/>
        <v>0.2031559833333334</v>
      </c>
    </row>
    <row r="1078" spans="1:6">
      <c r="A1078" s="4">
        <v>36755</v>
      </c>
      <c r="C1078" s="9">
        <f t="shared" si="53"/>
        <v>1203.030125</v>
      </c>
      <c r="E1078" s="5">
        <f t="shared" si="51"/>
        <v>0.20303012499999995</v>
      </c>
    </row>
    <row r="1079" spans="1:6">
      <c r="A1079" s="4">
        <v>36756</v>
      </c>
      <c r="C1079" s="9">
        <f t="shared" si="53"/>
        <v>1202.9042666666667</v>
      </c>
      <c r="E1079" s="5">
        <f t="shared" si="51"/>
        <v>0.20290426666666672</v>
      </c>
    </row>
    <row r="1080" spans="1:6">
      <c r="A1080" s="4">
        <v>36757</v>
      </c>
      <c r="C1080" s="9">
        <f t="shared" si="53"/>
        <v>1202.7784083333333</v>
      </c>
      <c r="E1080" s="5">
        <f t="shared" si="51"/>
        <v>0.20277840833333327</v>
      </c>
    </row>
    <row r="1081" spans="1:6">
      <c r="A1081" s="4">
        <v>36758</v>
      </c>
      <c r="C1081" s="9">
        <f t="shared" si="53"/>
        <v>1202.65255</v>
      </c>
      <c r="E1081" s="5">
        <f t="shared" si="51"/>
        <v>0.20265255000000004</v>
      </c>
    </row>
    <row r="1082" spans="1:6">
      <c r="A1082" s="4">
        <v>36759</v>
      </c>
      <c r="C1082" s="9">
        <f t="shared" si="53"/>
        <v>1202.5266916666667</v>
      </c>
      <c r="E1082" s="5">
        <f t="shared" si="51"/>
        <v>0.20252669166666659</v>
      </c>
    </row>
    <row r="1083" spans="1:6">
      <c r="A1083" s="4">
        <v>36760</v>
      </c>
      <c r="C1083" s="9">
        <f t="shared" si="53"/>
        <v>1202.4008333333334</v>
      </c>
      <c r="E1083" s="5">
        <f t="shared" si="51"/>
        <v>0.20240083333333336</v>
      </c>
    </row>
    <row r="1084" spans="1:6">
      <c r="A1084" s="4">
        <v>36761</v>
      </c>
      <c r="C1084" s="9">
        <f t="shared" si="53"/>
        <v>1202.274975</v>
      </c>
      <c r="E1084" s="5">
        <f t="shared" si="51"/>
        <v>0.20227497500000013</v>
      </c>
    </row>
    <row r="1085" spans="1:6">
      <c r="A1085" s="4">
        <v>36762</v>
      </c>
      <c r="C1085" s="9">
        <f t="shared" si="53"/>
        <v>1202.1491166666667</v>
      </c>
      <c r="E1085" s="5">
        <f t="shared" si="51"/>
        <v>0.20214911666666668</v>
      </c>
    </row>
    <row r="1086" spans="1:6">
      <c r="A1086" s="4">
        <v>36763</v>
      </c>
      <c r="C1086" s="9">
        <f t="shared" si="53"/>
        <v>1202.0232583333334</v>
      </c>
      <c r="E1086" s="5">
        <f t="shared" si="51"/>
        <v>0.20202325833333346</v>
      </c>
    </row>
    <row r="1087" spans="1:6">
      <c r="A1087" s="4">
        <v>36764</v>
      </c>
      <c r="C1087" s="9">
        <f t="shared" si="53"/>
        <v>1201.8974000000001</v>
      </c>
      <c r="E1087" s="5">
        <f t="shared" si="51"/>
        <v>0.2018974</v>
      </c>
    </row>
    <row r="1088" spans="1:6">
      <c r="A1088" s="4">
        <v>36765</v>
      </c>
      <c r="C1088" s="9">
        <f t="shared" si="53"/>
        <v>1201.7715416666667</v>
      </c>
      <c r="E1088" s="5">
        <f t="shared" si="51"/>
        <v>0.20177154166666678</v>
      </c>
    </row>
    <row r="1089" spans="1:6">
      <c r="A1089" s="4">
        <v>36766</v>
      </c>
      <c r="C1089" s="9">
        <f t="shared" si="53"/>
        <v>1201.6456833333334</v>
      </c>
      <c r="E1089" s="5">
        <f t="shared" si="51"/>
        <v>0.20164568333333333</v>
      </c>
    </row>
    <row r="1090" spans="1:6">
      <c r="A1090" s="4">
        <v>36767</v>
      </c>
      <c r="C1090" s="9">
        <f t="shared" si="53"/>
        <v>1201.5198250000001</v>
      </c>
      <c r="E1090" s="5">
        <f t="shared" si="51"/>
        <v>0.2015198250000001</v>
      </c>
    </row>
    <row r="1091" spans="1:6">
      <c r="A1091" s="4">
        <v>36768</v>
      </c>
      <c r="C1091" s="9">
        <f t="shared" si="53"/>
        <v>1201.3939666666668</v>
      </c>
      <c r="E1091" s="5">
        <f t="shared" si="51"/>
        <v>0.20139396666666665</v>
      </c>
    </row>
    <row r="1092" spans="1:6">
      <c r="A1092" s="4">
        <v>36769</v>
      </c>
      <c r="C1092" s="9">
        <f t="shared" si="53"/>
        <v>1201.2681083333334</v>
      </c>
      <c r="E1092" s="5">
        <f t="shared" si="51"/>
        <v>0.20126810833333342</v>
      </c>
    </row>
    <row r="1093" spans="1:6">
      <c r="A1093" s="4">
        <v>36770</v>
      </c>
      <c r="C1093" s="9">
        <f t="shared" si="53"/>
        <v>1201.1422500000001</v>
      </c>
      <c r="E1093" s="5">
        <f t="shared" si="51"/>
        <v>0.20114225000000019</v>
      </c>
    </row>
    <row r="1094" spans="1:6">
      <c r="A1094" s="4">
        <v>36771</v>
      </c>
      <c r="C1094" s="9">
        <f t="shared" si="53"/>
        <v>1201.0163916666668</v>
      </c>
      <c r="E1094" s="5">
        <f t="shared" si="51"/>
        <v>0.20101639166666674</v>
      </c>
    </row>
    <row r="1095" spans="1:6">
      <c r="A1095" s="4">
        <v>36772</v>
      </c>
      <c r="C1095" s="9">
        <f t="shared" si="53"/>
        <v>1200.8905333333335</v>
      </c>
      <c r="E1095" s="5">
        <f t="shared" si="51"/>
        <v>0.20089053333333351</v>
      </c>
    </row>
    <row r="1096" spans="1:6">
      <c r="A1096" s="4">
        <v>36773</v>
      </c>
      <c r="C1096" s="9">
        <f t="shared" si="53"/>
        <v>1200.7646750000001</v>
      </c>
      <c r="E1096" s="5">
        <f t="shared" si="51"/>
        <v>0.20076467500000006</v>
      </c>
    </row>
    <row r="1097" spans="1:6">
      <c r="A1097" s="4">
        <v>36774</v>
      </c>
      <c r="C1097" s="9">
        <f t="shared" si="53"/>
        <v>1200.6388166666668</v>
      </c>
      <c r="E1097" s="5">
        <f t="shared" si="51"/>
        <v>0.20063881666666683</v>
      </c>
    </row>
    <row r="1098" spans="1:6">
      <c r="A1098" s="4">
        <v>36775</v>
      </c>
      <c r="C1098" s="9">
        <f t="shared" si="53"/>
        <v>1200.5129583333335</v>
      </c>
      <c r="E1098" s="5">
        <f t="shared" si="51"/>
        <v>0.20051295833333338</v>
      </c>
    </row>
    <row r="1099" spans="1:6">
      <c r="A1099" s="4">
        <v>36776</v>
      </c>
      <c r="B1099" s="70">
        <v>110688</v>
      </c>
      <c r="C1099" s="9">
        <v>1200.3870999999999</v>
      </c>
      <c r="D1099" s="5">
        <v>1</v>
      </c>
      <c r="E1099" s="5">
        <f t="shared" si="51"/>
        <v>0.20038709999999993</v>
      </c>
      <c r="F1099" s="9">
        <f>(C1128-C1099)/29</f>
        <v>1.0292172413793148</v>
      </c>
    </row>
    <row r="1100" spans="1:6">
      <c r="A1100" s="4">
        <v>36777</v>
      </c>
      <c r="C1100" s="9">
        <f>C1099+F$1099</f>
        <v>1201.4163172413791</v>
      </c>
      <c r="E1100" s="5">
        <f t="shared" si="51"/>
        <v>0.20141631724137921</v>
      </c>
    </row>
    <row r="1101" spans="1:6">
      <c r="A1101" s="4">
        <v>36778</v>
      </c>
      <c r="C1101" s="9">
        <f t="shared" ref="C1101:C1127" si="54">C1100+F$1099</f>
        <v>1202.4455344827584</v>
      </c>
      <c r="E1101" s="5">
        <f t="shared" si="51"/>
        <v>0.20244553448275848</v>
      </c>
    </row>
    <row r="1102" spans="1:6">
      <c r="A1102" s="4">
        <v>36779</v>
      </c>
      <c r="C1102" s="9">
        <f>C1101+F$1099</f>
        <v>1203.4747517241376</v>
      </c>
      <c r="E1102" s="5">
        <f t="shared" si="51"/>
        <v>0.20347475172413754</v>
      </c>
    </row>
    <row r="1103" spans="1:6">
      <c r="A1103" s="4">
        <v>36780</v>
      </c>
      <c r="C1103" s="9">
        <f t="shared" si="54"/>
        <v>1204.5039689655168</v>
      </c>
      <c r="E1103" s="5">
        <f t="shared" si="51"/>
        <v>0.20450396896551681</v>
      </c>
    </row>
    <row r="1104" spans="1:6">
      <c r="A1104" s="4">
        <v>36781</v>
      </c>
      <c r="C1104" s="9">
        <f t="shared" si="54"/>
        <v>1205.5331862068961</v>
      </c>
      <c r="E1104" s="5">
        <f t="shared" si="51"/>
        <v>0.20553318620689609</v>
      </c>
    </row>
    <row r="1105" spans="1:5">
      <c r="A1105" s="4">
        <v>36782</v>
      </c>
      <c r="C1105" s="9">
        <f t="shared" si="54"/>
        <v>1206.5624034482753</v>
      </c>
      <c r="E1105" s="5">
        <f t="shared" si="51"/>
        <v>0.20656240344827537</v>
      </c>
    </row>
    <row r="1106" spans="1:5">
      <c r="A1106" s="4">
        <v>36783</v>
      </c>
      <c r="C1106" s="9">
        <f t="shared" si="54"/>
        <v>1207.5916206896545</v>
      </c>
      <c r="E1106" s="5">
        <f t="shared" si="51"/>
        <v>0.20759162068965442</v>
      </c>
    </row>
    <row r="1107" spans="1:5">
      <c r="A1107" s="4">
        <v>36784</v>
      </c>
      <c r="B1107" s="70"/>
      <c r="C1107" s="9">
        <f t="shared" si="54"/>
        <v>1208.6208379310337</v>
      </c>
      <c r="E1107" s="5">
        <f t="shared" si="51"/>
        <v>0.2086208379310337</v>
      </c>
    </row>
    <row r="1108" spans="1:5">
      <c r="A1108" s="4">
        <v>36785</v>
      </c>
      <c r="C1108" s="9">
        <f t="shared" si="54"/>
        <v>1209.650055172413</v>
      </c>
      <c r="E1108" s="5">
        <f t="shared" si="51"/>
        <v>0.20965005517241297</v>
      </c>
    </row>
    <row r="1109" spans="1:5">
      <c r="A1109" s="4">
        <v>36786</v>
      </c>
      <c r="C1109" s="9">
        <f t="shared" si="54"/>
        <v>1210.6792724137922</v>
      </c>
      <c r="E1109" s="5">
        <f t="shared" si="51"/>
        <v>0.21067927241379225</v>
      </c>
    </row>
    <row r="1110" spans="1:5">
      <c r="A1110" s="4">
        <v>36787</v>
      </c>
      <c r="C1110" s="9">
        <f t="shared" si="54"/>
        <v>1211.7084896551714</v>
      </c>
      <c r="E1110" s="5">
        <f t="shared" si="51"/>
        <v>0.21170848965517153</v>
      </c>
    </row>
    <row r="1111" spans="1:5">
      <c r="A1111" s="4">
        <v>36788</v>
      </c>
      <c r="C1111" s="9">
        <f t="shared" si="54"/>
        <v>1212.7377068965507</v>
      </c>
      <c r="E1111" s="5">
        <f t="shared" si="51"/>
        <v>0.21273770689655058</v>
      </c>
    </row>
    <row r="1112" spans="1:5">
      <c r="A1112" s="4">
        <v>36789</v>
      </c>
      <c r="C1112" s="9">
        <f t="shared" si="54"/>
        <v>1213.7669241379299</v>
      </c>
      <c r="E1112" s="5">
        <f t="shared" si="51"/>
        <v>0.21376692413792986</v>
      </c>
    </row>
    <row r="1113" spans="1:5">
      <c r="A1113" s="4">
        <v>36790</v>
      </c>
      <c r="C1113" s="9">
        <f t="shared" si="54"/>
        <v>1214.7961413793091</v>
      </c>
      <c r="E1113" s="5">
        <f t="shared" si="51"/>
        <v>0.21479614137930914</v>
      </c>
    </row>
    <row r="1114" spans="1:5">
      <c r="A1114" s="4">
        <v>36791</v>
      </c>
      <c r="C1114" s="9">
        <f t="shared" si="54"/>
        <v>1215.8253586206883</v>
      </c>
      <c r="E1114" s="5">
        <f t="shared" si="51"/>
        <v>0.21582535862068841</v>
      </c>
    </row>
    <row r="1115" spans="1:5">
      <c r="A1115" s="4">
        <v>36792</v>
      </c>
      <c r="C1115" s="9">
        <f t="shared" si="54"/>
        <v>1216.8545758620676</v>
      </c>
      <c r="E1115" s="5">
        <f t="shared" si="51"/>
        <v>0.21685457586206747</v>
      </c>
    </row>
    <row r="1116" spans="1:5">
      <c r="A1116" s="4">
        <v>36793</v>
      </c>
      <c r="C1116" s="9">
        <f t="shared" si="54"/>
        <v>1217.8837931034468</v>
      </c>
      <c r="E1116" s="5">
        <f t="shared" ref="E1116:E1179" si="55">(C1116/1000)-1</f>
        <v>0.21788379310344674</v>
      </c>
    </row>
    <row r="1117" spans="1:5">
      <c r="A1117" s="4">
        <v>36794</v>
      </c>
      <c r="C1117" s="9">
        <f t="shared" si="54"/>
        <v>1218.913010344826</v>
      </c>
      <c r="E1117" s="5">
        <f t="shared" si="55"/>
        <v>0.21891301034482602</v>
      </c>
    </row>
    <row r="1118" spans="1:5">
      <c r="A1118" s="4">
        <v>36795</v>
      </c>
      <c r="C1118" s="9">
        <f t="shared" si="54"/>
        <v>1219.9422275862053</v>
      </c>
      <c r="E1118" s="5">
        <f t="shared" si="55"/>
        <v>0.2199422275862053</v>
      </c>
    </row>
    <row r="1119" spans="1:5">
      <c r="A1119" s="4">
        <v>36796</v>
      </c>
      <c r="C1119" s="9">
        <f t="shared" si="54"/>
        <v>1220.9714448275845</v>
      </c>
      <c r="E1119" s="5">
        <f t="shared" si="55"/>
        <v>0.22097144482758457</v>
      </c>
    </row>
    <row r="1120" spans="1:5">
      <c r="A1120" s="4">
        <v>36797</v>
      </c>
      <c r="C1120" s="9">
        <f t="shared" si="54"/>
        <v>1222.0006620689637</v>
      </c>
      <c r="E1120" s="5">
        <f t="shared" si="55"/>
        <v>0.22200066206896363</v>
      </c>
    </row>
    <row r="1121" spans="1:6">
      <c r="A1121" s="4">
        <v>36798</v>
      </c>
      <c r="C1121" s="9">
        <f t="shared" si="54"/>
        <v>1223.0298793103429</v>
      </c>
      <c r="E1121" s="5">
        <f t="shared" si="55"/>
        <v>0.2230298793103429</v>
      </c>
    </row>
    <row r="1122" spans="1:6">
      <c r="A1122" s="4">
        <v>36799</v>
      </c>
      <c r="C1122" s="9">
        <f t="shared" si="54"/>
        <v>1224.0590965517222</v>
      </c>
      <c r="E1122" s="5">
        <f t="shared" si="55"/>
        <v>0.22405909655172218</v>
      </c>
    </row>
    <row r="1123" spans="1:6">
      <c r="A1123" s="4">
        <v>36800</v>
      </c>
      <c r="C1123" s="9">
        <f t="shared" si="54"/>
        <v>1225.0883137931014</v>
      </c>
      <c r="E1123" s="5">
        <f t="shared" si="55"/>
        <v>0.22508831379310146</v>
      </c>
    </row>
    <row r="1124" spans="1:6">
      <c r="A1124" s="4">
        <v>36801</v>
      </c>
      <c r="C1124" s="9">
        <f t="shared" si="54"/>
        <v>1226.1175310344806</v>
      </c>
      <c r="E1124" s="5">
        <f t="shared" si="55"/>
        <v>0.22611753103448073</v>
      </c>
    </row>
    <row r="1125" spans="1:6">
      <c r="A1125" s="4">
        <v>36802</v>
      </c>
      <c r="C1125" s="9">
        <f t="shared" si="54"/>
        <v>1227.1467482758599</v>
      </c>
      <c r="E1125" s="5">
        <f t="shared" si="55"/>
        <v>0.22714674827585979</v>
      </c>
    </row>
    <row r="1126" spans="1:6">
      <c r="A1126" s="4">
        <v>36803</v>
      </c>
      <c r="C1126" s="9">
        <f t="shared" si="54"/>
        <v>1228.1759655172391</v>
      </c>
      <c r="E1126" s="5">
        <f t="shared" si="55"/>
        <v>0.22817596551723907</v>
      </c>
    </row>
    <row r="1127" spans="1:6">
      <c r="A1127" s="4">
        <v>36804</v>
      </c>
      <c r="C1127" s="9">
        <f t="shared" si="54"/>
        <v>1229.2051827586183</v>
      </c>
      <c r="E1127" s="5">
        <f t="shared" si="55"/>
        <v>0.22920518275861834</v>
      </c>
    </row>
    <row r="1128" spans="1:6">
      <c r="A1128" s="4">
        <v>36805</v>
      </c>
      <c r="B1128" s="70">
        <v>110688</v>
      </c>
      <c r="C1128" s="9">
        <v>1230.2344000000001</v>
      </c>
      <c r="D1128" s="5">
        <v>1</v>
      </c>
      <c r="E1128" s="5">
        <f t="shared" si="55"/>
        <v>0.23023440000000006</v>
      </c>
      <c r="F1128" s="9">
        <f>(C1171-C1128)/43</f>
        <v>-0.546176744186046</v>
      </c>
    </row>
    <row r="1129" spans="1:6">
      <c r="A1129" s="4">
        <v>36806</v>
      </c>
      <c r="C1129" s="9">
        <f>C1128+F$1128</f>
        <v>1229.6882232558139</v>
      </c>
      <c r="E1129" s="5">
        <f t="shared" si="55"/>
        <v>0.22968822325581395</v>
      </c>
    </row>
    <row r="1130" spans="1:6">
      <c r="A1130" s="4">
        <v>36807</v>
      </c>
      <c r="C1130" s="9">
        <f t="shared" ref="C1130:C1170" si="56">C1129+F$1128</f>
        <v>1229.1420465116278</v>
      </c>
      <c r="E1130" s="5">
        <f t="shared" si="55"/>
        <v>0.22914204651162784</v>
      </c>
    </row>
    <row r="1131" spans="1:6">
      <c r="A1131" s="4">
        <v>36808</v>
      </c>
      <c r="C1131" s="9">
        <f t="shared" si="56"/>
        <v>1228.5958697674416</v>
      </c>
      <c r="E1131" s="5">
        <f t="shared" si="55"/>
        <v>0.22859586976744173</v>
      </c>
    </row>
    <row r="1132" spans="1:6">
      <c r="A1132" s="4">
        <v>36809</v>
      </c>
      <c r="C1132" s="9">
        <f t="shared" si="56"/>
        <v>1228.0496930232555</v>
      </c>
      <c r="E1132" s="5">
        <f t="shared" si="55"/>
        <v>0.2280496930232554</v>
      </c>
    </row>
    <row r="1133" spans="1:6">
      <c r="A1133" s="4">
        <v>36810</v>
      </c>
      <c r="C1133" s="9">
        <f t="shared" si="56"/>
        <v>1227.5035162790693</v>
      </c>
      <c r="E1133" s="5">
        <f t="shared" si="55"/>
        <v>0.22750351627906928</v>
      </c>
    </row>
    <row r="1134" spans="1:6">
      <c r="A1134" s="4">
        <v>36811</v>
      </c>
      <c r="C1134" s="9">
        <f t="shared" si="56"/>
        <v>1226.9573395348832</v>
      </c>
      <c r="E1134" s="5">
        <f t="shared" si="55"/>
        <v>0.22695733953488317</v>
      </c>
    </row>
    <row r="1135" spans="1:6">
      <c r="A1135" s="4">
        <v>36812</v>
      </c>
      <c r="C1135" s="9">
        <f t="shared" si="56"/>
        <v>1226.4111627906971</v>
      </c>
      <c r="E1135" s="5">
        <f t="shared" si="55"/>
        <v>0.22641116279069706</v>
      </c>
    </row>
    <row r="1136" spans="1:6">
      <c r="A1136" s="4">
        <v>36813</v>
      </c>
      <c r="C1136" s="9">
        <f t="shared" si="56"/>
        <v>1225.8649860465109</v>
      </c>
      <c r="E1136" s="5">
        <f t="shared" si="55"/>
        <v>0.22586498604651095</v>
      </c>
    </row>
    <row r="1137" spans="1:5">
      <c r="A1137" s="4">
        <v>36814</v>
      </c>
      <c r="B1137" s="70"/>
      <c r="C1137" s="9">
        <f t="shared" si="56"/>
        <v>1225.3188093023248</v>
      </c>
      <c r="E1137" s="5">
        <f t="shared" si="55"/>
        <v>0.22531880930232484</v>
      </c>
    </row>
    <row r="1138" spans="1:5">
      <c r="A1138" s="4">
        <v>36815</v>
      </c>
      <c r="C1138" s="9">
        <f t="shared" si="56"/>
        <v>1224.7726325581386</v>
      </c>
      <c r="E1138" s="5">
        <f t="shared" si="55"/>
        <v>0.22477263255813873</v>
      </c>
    </row>
    <row r="1139" spans="1:5">
      <c r="A1139" s="4">
        <v>36816</v>
      </c>
      <c r="C1139" s="9">
        <f t="shared" si="56"/>
        <v>1224.2264558139525</v>
      </c>
      <c r="E1139" s="5">
        <f t="shared" si="55"/>
        <v>0.2242264558139524</v>
      </c>
    </row>
    <row r="1140" spans="1:5">
      <c r="A1140" s="4">
        <v>36817</v>
      </c>
      <c r="C1140" s="9">
        <f t="shared" si="56"/>
        <v>1223.6802790697664</v>
      </c>
      <c r="E1140" s="5">
        <f t="shared" si="55"/>
        <v>0.22368027906976629</v>
      </c>
    </row>
    <row r="1141" spans="1:5">
      <c r="A1141" s="4">
        <v>36818</v>
      </c>
      <c r="C1141" s="9">
        <f t="shared" si="56"/>
        <v>1223.1341023255802</v>
      </c>
      <c r="E1141" s="5">
        <f t="shared" si="55"/>
        <v>0.22313410232558017</v>
      </c>
    </row>
    <row r="1142" spans="1:5">
      <c r="A1142" s="4">
        <v>36819</v>
      </c>
      <c r="C1142" s="9">
        <f t="shared" si="56"/>
        <v>1222.5879255813941</v>
      </c>
      <c r="E1142" s="5">
        <f t="shared" si="55"/>
        <v>0.22258792558139406</v>
      </c>
    </row>
    <row r="1143" spans="1:5">
      <c r="A1143" s="4">
        <v>36820</v>
      </c>
      <c r="C1143" s="9">
        <f t="shared" si="56"/>
        <v>1222.0417488372079</v>
      </c>
      <c r="E1143" s="5">
        <f t="shared" si="55"/>
        <v>0.22204174883720795</v>
      </c>
    </row>
    <row r="1144" spans="1:5">
      <c r="A1144" s="4">
        <v>36821</v>
      </c>
      <c r="C1144" s="9">
        <f t="shared" si="56"/>
        <v>1221.4955720930218</v>
      </c>
      <c r="E1144" s="5">
        <f t="shared" si="55"/>
        <v>0.22149557209302184</v>
      </c>
    </row>
    <row r="1145" spans="1:5">
      <c r="A1145" s="4">
        <v>36822</v>
      </c>
      <c r="C1145" s="9">
        <f t="shared" si="56"/>
        <v>1220.9493953488357</v>
      </c>
      <c r="E1145" s="5">
        <f t="shared" si="55"/>
        <v>0.22094939534883573</v>
      </c>
    </row>
    <row r="1146" spans="1:5">
      <c r="A1146" s="4">
        <v>36823</v>
      </c>
      <c r="C1146" s="9">
        <f t="shared" si="56"/>
        <v>1220.4032186046495</v>
      </c>
      <c r="E1146" s="5">
        <f t="shared" si="55"/>
        <v>0.22040321860464962</v>
      </c>
    </row>
    <row r="1147" spans="1:5">
      <c r="A1147" s="4">
        <v>36824</v>
      </c>
      <c r="C1147" s="9">
        <f t="shared" si="56"/>
        <v>1219.8570418604634</v>
      </c>
      <c r="E1147" s="5">
        <f t="shared" si="55"/>
        <v>0.21985704186046329</v>
      </c>
    </row>
    <row r="1148" spans="1:5">
      <c r="A1148" s="4">
        <v>36825</v>
      </c>
      <c r="C1148" s="9">
        <f t="shared" si="56"/>
        <v>1219.3108651162772</v>
      </c>
      <c r="E1148" s="5">
        <f t="shared" si="55"/>
        <v>0.21931086511627718</v>
      </c>
    </row>
    <row r="1149" spans="1:5">
      <c r="A1149" s="4">
        <v>36826</v>
      </c>
      <c r="C1149" s="9">
        <f t="shared" si="56"/>
        <v>1218.7646883720911</v>
      </c>
      <c r="E1149" s="5">
        <f t="shared" si="55"/>
        <v>0.21876468837209107</v>
      </c>
    </row>
    <row r="1150" spans="1:5">
      <c r="A1150" s="4">
        <v>36827</v>
      </c>
      <c r="C1150" s="9">
        <f t="shared" si="56"/>
        <v>1218.2185116279049</v>
      </c>
      <c r="E1150" s="5">
        <f t="shared" si="55"/>
        <v>0.21821851162790495</v>
      </c>
    </row>
    <row r="1151" spans="1:5">
      <c r="A1151" s="4">
        <v>36828</v>
      </c>
      <c r="C1151" s="9">
        <f t="shared" si="56"/>
        <v>1217.6723348837188</v>
      </c>
      <c r="E1151" s="5">
        <f t="shared" si="55"/>
        <v>0.21767233488371884</v>
      </c>
    </row>
    <row r="1152" spans="1:5">
      <c r="A1152" s="4">
        <v>36829</v>
      </c>
      <c r="C1152" s="9">
        <f t="shared" si="56"/>
        <v>1217.1261581395327</v>
      </c>
      <c r="E1152" s="5">
        <f t="shared" si="55"/>
        <v>0.21712615813953273</v>
      </c>
    </row>
    <row r="1153" spans="1:5">
      <c r="A1153" s="4">
        <v>36830</v>
      </c>
      <c r="C1153" s="9">
        <f t="shared" si="56"/>
        <v>1216.5799813953465</v>
      </c>
      <c r="E1153" s="5">
        <f t="shared" si="55"/>
        <v>0.21657998139534662</v>
      </c>
    </row>
    <row r="1154" spans="1:5">
      <c r="A1154" s="4">
        <v>36831</v>
      </c>
      <c r="C1154" s="9">
        <f t="shared" si="56"/>
        <v>1216.0338046511604</v>
      </c>
      <c r="E1154" s="5">
        <f t="shared" si="55"/>
        <v>0.21603380465116029</v>
      </c>
    </row>
    <row r="1155" spans="1:5">
      <c r="A1155" s="4">
        <v>36832</v>
      </c>
      <c r="C1155" s="9">
        <f t="shared" si="56"/>
        <v>1215.4876279069742</v>
      </c>
      <c r="E1155" s="5">
        <f t="shared" si="55"/>
        <v>0.21548762790697418</v>
      </c>
    </row>
    <row r="1156" spans="1:5">
      <c r="A1156" s="4">
        <v>36833</v>
      </c>
      <c r="C1156" s="9">
        <f t="shared" si="56"/>
        <v>1214.9414511627881</v>
      </c>
      <c r="E1156" s="5">
        <f t="shared" si="55"/>
        <v>0.21494145116278807</v>
      </c>
    </row>
    <row r="1157" spans="1:5">
      <c r="A1157" s="4">
        <v>36834</v>
      </c>
      <c r="C1157" s="9">
        <f t="shared" si="56"/>
        <v>1214.395274418602</v>
      </c>
      <c r="E1157" s="5">
        <f t="shared" si="55"/>
        <v>0.21439527441860196</v>
      </c>
    </row>
    <row r="1158" spans="1:5">
      <c r="A1158" s="4">
        <v>36835</v>
      </c>
      <c r="C1158" s="9">
        <f t="shared" si="56"/>
        <v>1213.8490976744158</v>
      </c>
      <c r="E1158" s="5">
        <f t="shared" si="55"/>
        <v>0.21384909767441584</v>
      </c>
    </row>
    <row r="1159" spans="1:5">
      <c r="A1159" s="4">
        <v>36836</v>
      </c>
      <c r="C1159" s="9">
        <f t="shared" si="56"/>
        <v>1213.3029209302297</v>
      </c>
      <c r="E1159" s="5">
        <f t="shared" si="55"/>
        <v>0.21330292093022973</v>
      </c>
    </row>
    <row r="1160" spans="1:5">
      <c r="A1160" s="4">
        <v>36837</v>
      </c>
      <c r="C1160" s="9">
        <f t="shared" si="56"/>
        <v>1212.7567441860435</v>
      </c>
      <c r="E1160" s="5">
        <f t="shared" si="55"/>
        <v>0.21275674418604362</v>
      </c>
    </row>
    <row r="1161" spans="1:5">
      <c r="A1161" s="4">
        <v>36838</v>
      </c>
      <c r="C1161" s="9">
        <f t="shared" si="56"/>
        <v>1212.2105674418574</v>
      </c>
      <c r="E1161" s="5">
        <f t="shared" si="55"/>
        <v>0.21221056744185729</v>
      </c>
    </row>
    <row r="1162" spans="1:5">
      <c r="A1162" s="4">
        <v>36839</v>
      </c>
      <c r="C1162" s="9">
        <f t="shared" si="56"/>
        <v>1211.6643906976713</v>
      </c>
      <c r="E1162" s="5">
        <f t="shared" si="55"/>
        <v>0.21166439069767118</v>
      </c>
    </row>
    <row r="1163" spans="1:5">
      <c r="A1163" s="4">
        <v>36840</v>
      </c>
      <c r="C1163" s="9">
        <f t="shared" si="56"/>
        <v>1211.1182139534851</v>
      </c>
      <c r="E1163" s="5">
        <f t="shared" si="55"/>
        <v>0.21111821395348507</v>
      </c>
    </row>
    <row r="1164" spans="1:5">
      <c r="A1164" s="4">
        <v>36841</v>
      </c>
      <c r="C1164" s="9">
        <f t="shared" si="56"/>
        <v>1210.572037209299</v>
      </c>
      <c r="E1164" s="5">
        <f t="shared" si="55"/>
        <v>0.21057203720929896</v>
      </c>
    </row>
    <row r="1165" spans="1:5">
      <c r="A1165" s="4">
        <v>36842</v>
      </c>
      <c r="C1165" s="9">
        <f t="shared" si="56"/>
        <v>1210.0258604651128</v>
      </c>
      <c r="E1165" s="5">
        <f t="shared" si="55"/>
        <v>0.21002586046511285</v>
      </c>
    </row>
    <row r="1166" spans="1:5">
      <c r="A1166" s="4">
        <v>36843</v>
      </c>
      <c r="C1166" s="9">
        <f t="shared" si="56"/>
        <v>1209.4796837209267</v>
      </c>
      <c r="E1166" s="5">
        <f t="shared" si="55"/>
        <v>0.20947968372092673</v>
      </c>
    </row>
    <row r="1167" spans="1:5">
      <c r="A1167" s="4">
        <v>36844</v>
      </c>
      <c r="C1167" s="9">
        <f t="shared" si="56"/>
        <v>1208.9335069767405</v>
      </c>
      <c r="E1167" s="5">
        <f t="shared" si="55"/>
        <v>0.20893350697674062</v>
      </c>
    </row>
    <row r="1168" spans="1:5">
      <c r="A1168" s="4">
        <v>36845</v>
      </c>
      <c r="B1168" s="70"/>
      <c r="C1168" s="9">
        <f t="shared" si="56"/>
        <v>1208.3873302325544</v>
      </c>
      <c r="E1168" s="5">
        <f t="shared" si="55"/>
        <v>0.20838733023255451</v>
      </c>
    </row>
    <row r="1169" spans="1:6">
      <c r="A1169" s="4">
        <v>36846</v>
      </c>
      <c r="C1169" s="9">
        <f t="shared" si="56"/>
        <v>1207.8411534883683</v>
      </c>
      <c r="E1169" s="5">
        <f t="shared" si="55"/>
        <v>0.20784115348836818</v>
      </c>
    </row>
    <row r="1170" spans="1:6">
      <c r="A1170" s="4">
        <v>36847</v>
      </c>
      <c r="C1170" s="9">
        <f t="shared" si="56"/>
        <v>1207.2949767441821</v>
      </c>
      <c r="E1170" s="5">
        <f t="shared" si="55"/>
        <v>0.20729497674418207</v>
      </c>
    </row>
    <row r="1171" spans="1:6">
      <c r="A1171" s="4">
        <v>36848</v>
      </c>
      <c r="B1171" s="70">
        <v>110688</v>
      </c>
      <c r="C1171" s="9">
        <v>1206.7488000000001</v>
      </c>
      <c r="D1171" s="5">
        <v>1</v>
      </c>
      <c r="E1171" s="5">
        <f t="shared" si="55"/>
        <v>0.20674880000000018</v>
      </c>
      <c r="F1171" s="9">
        <f>(C1199-C1171)/28</f>
        <v>2.4556214285714271</v>
      </c>
    </row>
    <row r="1172" spans="1:6">
      <c r="A1172" s="4">
        <v>36849</v>
      </c>
      <c r="C1172" s="9">
        <f>C1171+F$1171</f>
        <v>1209.2044214285715</v>
      </c>
      <c r="E1172" s="5">
        <f t="shared" si="55"/>
        <v>0.20920442142857154</v>
      </c>
    </row>
    <row r="1173" spans="1:6">
      <c r="A1173" s="4">
        <v>36850</v>
      </c>
      <c r="C1173" s="9">
        <f t="shared" ref="C1173:C1198" si="57">C1172+F$1171</f>
        <v>1211.660042857143</v>
      </c>
      <c r="E1173" s="5">
        <f t="shared" si="55"/>
        <v>0.21166004285714313</v>
      </c>
    </row>
    <row r="1174" spans="1:6">
      <c r="A1174" s="4">
        <v>36851</v>
      </c>
      <c r="C1174" s="9">
        <f t="shared" si="57"/>
        <v>1214.1156642857145</v>
      </c>
      <c r="E1174" s="5">
        <f t="shared" si="55"/>
        <v>0.21411566428571449</v>
      </c>
    </row>
    <row r="1175" spans="1:6">
      <c r="A1175" s="4">
        <v>36852</v>
      </c>
      <c r="C1175" s="9">
        <f t="shared" si="57"/>
        <v>1216.571285714286</v>
      </c>
      <c r="E1175" s="5">
        <f t="shared" si="55"/>
        <v>0.21657128571428608</v>
      </c>
    </row>
    <row r="1176" spans="1:6">
      <c r="A1176" s="4">
        <v>36853</v>
      </c>
      <c r="C1176" s="9">
        <f t="shared" si="57"/>
        <v>1219.0269071428575</v>
      </c>
      <c r="E1176" s="5">
        <f t="shared" si="55"/>
        <v>0.21902690714285744</v>
      </c>
    </row>
    <row r="1177" spans="1:6">
      <c r="A1177" s="4">
        <v>36854</v>
      </c>
      <c r="C1177" s="9">
        <f t="shared" si="57"/>
        <v>1221.4825285714289</v>
      </c>
      <c r="E1177" s="5">
        <f t="shared" si="55"/>
        <v>0.22148252857142903</v>
      </c>
    </row>
    <row r="1178" spans="1:6">
      <c r="A1178" s="4">
        <v>36855</v>
      </c>
      <c r="C1178" s="9">
        <f t="shared" si="57"/>
        <v>1223.9381500000004</v>
      </c>
      <c r="E1178" s="5">
        <f t="shared" si="55"/>
        <v>0.22393815000000039</v>
      </c>
    </row>
    <row r="1179" spans="1:6">
      <c r="A1179" s="4">
        <v>36856</v>
      </c>
      <c r="C1179" s="9">
        <f t="shared" si="57"/>
        <v>1226.3937714285719</v>
      </c>
      <c r="E1179" s="5">
        <f t="shared" si="55"/>
        <v>0.22639377142857198</v>
      </c>
    </row>
    <row r="1180" spans="1:6">
      <c r="A1180" s="4">
        <v>36857</v>
      </c>
      <c r="C1180" s="9">
        <f t="shared" si="57"/>
        <v>1228.8493928571434</v>
      </c>
      <c r="E1180" s="5">
        <f t="shared" ref="E1180:E1243" si="58">(C1180/1000)-1</f>
        <v>0.22884939285714334</v>
      </c>
    </row>
    <row r="1181" spans="1:6">
      <c r="A1181" s="4">
        <v>36858</v>
      </c>
      <c r="C1181" s="9">
        <f t="shared" si="57"/>
        <v>1231.3050142857148</v>
      </c>
      <c r="E1181" s="5">
        <f t="shared" si="58"/>
        <v>0.23130501428571493</v>
      </c>
    </row>
    <row r="1182" spans="1:6">
      <c r="A1182" s="4">
        <v>36859</v>
      </c>
      <c r="C1182" s="9">
        <f t="shared" si="57"/>
        <v>1233.7606357142863</v>
      </c>
      <c r="E1182" s="5">
        <f t="shared" si="58"/>
        <v>0.23376063571428629</v>
      </c>
    </row>
    <row r="1183" spans="1:6">
      <c r="A1183" s="4">
        <v>36860</v>
      </c>
      <c r="C1183" s="9">
        <f t="shared" si="57"/>
        <v>1236.2162571428578</v>
      </c>
      <c r="E1183" s="5">
        <f t="shared" si="58"/>
        <v>0.23621625714285788</v>
      </c>
    </row>
    <row r="1184" spans="1:6">
      <c r="A1184" s="4">
        <v>36861</v>
      </c>
      <c r="C1184" s="9">
        <f t="shared" si="57"/>
        <v>1238.6718785714293</v>
      </c>
      <c r="E1184" s="5">
        <f t="shared" si="58"/>
        <v>0.23867187857142924</v>
      </c>
    </row>
    <row r="1185" spans="1:8">
      <c r="A1185" s="4">
        <v>36862</v>
      </c>
      <c r="C1185" s="9">
        <f t="shared" si="57"/>
        <v>1241.1275000000007</v>
      </c>
      <c r="E1185" s="5">
        <f t="shared" si="58"/>
        <v>0.24112750000000083</v>
      </c>
    </row>
    <row r="1186" spans="1:8">
      <c r="A1186" s="4">
        <v>36863</v>
      </c>
      <c r="C1186" s="9">
        <f t="shared" si="57"/>
        <v>1243.5831214285722</v>
      </c>
      <c r="E1186" s="5">
        <f t="shared" si="58"/>
        <v>0.24358312142857219</v>
      </c>
    </row>
    <row r="1187" spans="1:8">
      <c r="A1187" s="4">
        <v>36864</v>
      </c>
      <c r="C1187" s="9">
        <f t="shared" si="57"/>
        <v>1246.0387428571437</v>
      </c>
      <c r="E1187" s="5">
        <f t="shared" si="58"/>
        <v>0.24603874285714378</v>
      </c>
    </row>
    <row r="1188" spans="1:8">
      <c r="A1188" s="4">
        <v>36865</v>
      </c>
      <c r="C1188" s="9">
        <f t="shared" si="57"/>
        <v>1248.4943642857152</v>
      </c>
      <c r="E1188" s="5">
        <f t="shared" si="58"/>
        <v>0.24849436428571514</v>
      </c>
    </row>
    <row r="1189" spans="1:8">
      <c r="A1189" s="4">
        <v>36866</v>
      </c>
      <c r="C1189" s="9">
        <f t="shared" si="57"/>
        <v>1250.9499857142866</v>
      </c>
      <c r="E1189" s="5">
        <f t="shared" si="58"/>
        <v>0.25094998571428673</v>
      </c>
    </row>
    <row r="1190" spans="1:8">
      <c r="A1190" s="4">
        <v>36867</v>
      </c>
      <c r="C1190" s="9">
        <f t="shared" si="57"/>
        <v>1253.4056071428581</v>
      </c>
      <c r="E1190" s="5">
        <f t="shared" si="58"/>
        <v>0.25340560714285809</v>
      </c>
    </row>
    <row r="1191" spans="1:8">
      <c r="A1191" s="4">
        <v>36868</v>
      </c>
      <c r="C1191" s="9">
        <f t="shared" si="57"/>
        <v>1255.8612285714296</v>
      </c>
      <c r="E1191" s="5">
        <f t="shared" si="58"/>
        <v>0.25586122857142968</v>
      </c>
    </row>
    <row r="1192" spans="1:8">
      <c r="A1192" s="4">
        <v>36869</v>
      </c>
      <c r="C1192" s="9">
        <f t="shared" si="57"/>
        <v>1258.3168500000011</v>
      </c>
      <c r="E1192" s="5">
        <f t="shared" si="58"/>
        <v>0.25831685000000104</v>
      </c>
    </row>
    <row r="1193" spans="1:8">
      <c r="A1193" s="4">
        <v>36870</v>
      </c>
      <c r="C1193" s="9">
        <f t="shared" si="57"/>
        <v>1260.7724714285725</v>
      </c>
      <c r="E1193" s="5">
        <f t="shared" si="58"/>
        <v>0.26077247142857263</v>
      </c>
    </row>
    <row r="1194" spans="1:8">
      <c r="A1194" s="4">
        <v>36871</v>
      </c>
      <c r="C1194" s="9">
        <f t="shared" si="57"/>
        <v>1263.228092857144</v>
      </c>
      <c r="E1194" s="5">
        <f t="shared" si="58"/>
        <v>0.26322809285714399</v>
      </c>
    </row>
    <row r="1195" spans="1:8">
      <c r="A1195" s="4">
        <v>36872</v>
      </c>
      <c r="C1195" s="9">
        <f t="shared" si="57"/>
        <v>1265.6837142857155</v>
      </c>
      <c r="E1195" s="5">
        <f t="shared" si="58"/>
        <v>0.26568371428571558</v>
      </c>
    </row>
    <row r="1196" spans="1:8">
      <c r="A1196" s="4">
        <v>36873</v>
      </c>
      <c r="C1196" s="9">
        <f t="shared" si="57"/>
        <v>1268.139335714287</v>
      </c>
      <c r="E1196" s="5">
        <f t="shared" si="58"/>
        <v>0.26813933571428694</v>
      </c>
    </row>
    <row r="1197" spans="1:8">
      <c r="A1197" s="4">
        <v>36874</v>
      </c>
      <c r="C1197" s="9">
        <f t="shared" si="57"/>
        <v>1270.5949571428584</v>
      </c>
      <c r="E1197" s="5">
        <f t="shared" si="58"/>
        <v>0.27059495714285853</v>
      </c>
    </row>
    <row r="1198" spans="1:8">
      <c r="A1198" s="4">
        <v>36875</v>
      </c>
      <c r="B1198" s="70"/>
      <c r="C1198" s="9">
        <f t="shared" si="57"/>
        <v>1273.0505785714299</v>
      </c>
      <c r="E1198" s="5">
        <f t="shared" si="58"/>
        <v>0.27305057857142989</v>
      </c>
      <c r="F1198" s="5">
        <f>SUM(E1198:E1426)/229</f>
        <v>0.32502233933873964</v>
      </c>
      <c r="G1198" s="5">
        <f>SUM(E1198:E1426)</f>
        <v>74.430115708571378</v>
      </c>
      <c r="H1198" s="5">
        <f>MAX(E1198:E1426)</f>
        <v>0.42871009999999998</v>
      </c>
    </row>
    <row r="1199" spans="1:8">
      <c r="A1199" s="4">
        <v>36876</v>
      </c>
      <c r="B1199" s="70">
        <v>91112</v>
      </c>
      <c r="C1199" s="9">
        <v>1275.5062</v>
      </c>
      <c r="D1199" s="5">
        <v>1</v>
      </c>
      <c r="E1199" s="5">
        <f t="shared" si="58"/>
        <v>0.27550620000000015</v>
      </c>
      <c r="F1199" s="9">
        <f>(C1261-C1199)/62</f>
        <v>2.3123435483870955</v>
      </c>
    </row>
    <row r="1200" spans="1:8">
      <c r="A1200" s="4">
        <v>36877</v>
      </c>
      <c r="C1200" s="9">
        <f>C1199+F$1199</f>
        <v>1277.8185435483872</v>
      </c>
      <c r="E1200" s="5">
        <f t="shared" si="58"/>
        <v>0.27781854354838709</v>
      </c>
    </row>
    <row r="1201" spans="1:5">
      <c r="A1201" s="4">
        <v>36878</v>
      </c>
      <c r="C1201" s="9">
        <f t="shared" ref="C1201:C1259" si="59">C1200+F$1199</f>
        <v>1280.1308870967744</v>
      </c>
      <c r="E1201" s="5">
        <f t="shared" si="58"/>
        <v>0.28013088709677425</v>
      </c>
    </row>
    <row r="1202" spans="1:5">
      <c r="A1202" s="4">
        <v>36879</v>
      </c>
      <c r="C1202" s="9">
        <f t="shared" si="59"/>
        <v>1282.4432306451615</v>
      </c>
      <c r="E1202" s="5">
        <f t="shared" si="58"/>
        <v>0.28244323064516141</v>
      </c>
    </row>
    <row r="1203" spans="1:5">
      <c r="A1203" s="4">
        <v>36880</v>
      </c>
      <c r="C1203" s="9">
        <f t="shared" si="59"/>
        <v>1284.7555741935487</v>
      </c>
      <c r="E1203" s="5">
        <f t="shared" si="58"/>
        <v>0.28475557419354858</v>
      </c>
    </row>
    <row r="1204" spans="1:5">
      <c r="A1204" s="4">
        <v>36881</v>
      </c>
      <c r="C1204" s="9">
        <f t="shared" si="59"/>
        <v>1287.0679177419358</v>
      </c>
      <c r="E1204" s="5">
        <f t="shared" si="58"/>
        <v>0.28706791774193574</v>
      </c>
    </row>
    <row r="1205" spans="1:5">
      <c r="A1205" s="4">
        <v>36882</v>
      </c>
      <c r="C1205" s="9">
        <f t="shared" si="59"/>
        <v>1289.380261290323</v>
      </c>
      <c r="E1205" s="5">
        <f t="shared" si="58"/>
        <v>0.2893802612903229</v>
      </c>
    </row>
    <row r="1206" spans="1:5">
      <c r="A1206" s="4">
        <v>36883</v>
      </c>
      <c r="C1206" s="9">
        <f t="shared" si="59"/>
        <v>1291.6926048387102</v>
      </c>
      <c r="E1206" s="5">
        <f t="shared" si="58"/>
        <v>0.29169260483871007</v>
      </c>
    </row>
    <row r="1207" spans="1:5">
      <c r="A1207" s="4">
        <v>36884</v>
      </c>
      <c r="C1207" s="9">
        <f t="shared" si="59"/>
        <v>1294.0049483870973</v>
      </c>
      <c r="E1207" s="5">
        <f t="shared" si="58"/>
        <v>0.29400494838709723</v>
      </c>
    </row>
    <row r="1208" spans="1:5">
      <c r="A1208" s="4">
        <v>36885</v>
      </c>
      <c r="C1208" s="9">
        <f t="shared" si="59"/>
        <v>1296.3172919354845</v>
      </c>
      <c r="E1208" s="5">
        <f t="shared" si="58"/>
        <v>0.29631729193548439</v>
      </c>
    </row>
    <row r="1209" spans="1:5">
      <c r="A1209" s="4">
        <v>36886</v>
      </c>
      <c r="C1209" s="9">
        <f t="shared" si="59"/>
        <v>1298.6296354838717</v>
      </c>
      <c r="E1209" s="5">
        <f t="shared" si="58"/>
        <v>0.29862963548387156</v>
      </c>
    </row>
    <row r="1210" spans="1:5">
      <c r="A1210" s="4">
        <v>36887</v>
      </c>
      <c r="C1210" s="9">
        <f t="shared" si="59"/>
        <v>1300.9419790322588</v>
      </c>
      <c r="E1210" s="5">
        <f t="shared" si="58"/>
        <v>0.30094197903225872</v>
      </c>
    </row>
    <row r="1211" spans="1:5">
      <c r="A1211" s="4">
        <v>36888</v>
      </c>
      <c r="C1211" s="9">
        <f t="shared" si="59"/>
        <v>1303.254322580646</v>
      </c>
      <c r="E1211" s="5">
        <f t="shared" si="58"/>
        <v>0.30325432258064589</v>
      </c>
    </row>
    <row r="1212" spans="1:5">
      <c r="A1212" s="4">
        <v>36889</v>
      </c>
      <c r="C1212" s="9">
        <f t="shared" si="59"/>
        <v>1305.5666661290331</v>
      </c>
      <c r="E1212" s="5">
        <f t="shared" si="58"/>
        <v>0.30556666612903305</v>
      </c>
    </row>
    <row r="1213" spans="1:5">
      <c r="A1213" s="4">
        <v>36890</v>
      </c>
      <c r="C1213" s="9">
        <f t="shared" si="59"/>
        <v>1307.8790096774203</v>
      </c>
      <c r="E1213" s="5">
        <f t="shared" si="58"/>
        <v>0.30787900967742021</v>
      </c>
    </row>
    <row r="1214" spans="1:5">
      <c r="A1214" s="4">
        <v>36891</v>
      </c>
      <c r="C1214" s="9">
        <f t="shared" si="59"/>
        <v>1310.1913532258075</v>
      </c>
      <c r="E1214" s="5">
        <f t="shared" si="58"/>
        <v>0.31019135322580738</v>
      </c>
    </row>
    <row r="1215" spans="1:5">
      <c r="A1215" s="4">
        <v>36892</v>
      </c>
      <c r="C1215" s="9">
        <f t="shared" si="59"/>
        <v>1312.5036967741946</v>
      </c>
      <c r="E1215" s="5">
        <f t="shared" si="58"/>
        <v>0.31250369677419454</v>
      </c>
    </row>
    <row r="1216" spans="1:5">
      <c r="A1216" s="4">
        <v>36893</v>
      </c>
      <c r="C1216" s="9">
        <f t="shared" si="59"/>
        <v>1314.8160403225818</v>
      </c>
      <c r="E1216" s="5">
        <f t="shared" si="58"/>
        <v>0.3148160403225817</v>
      </c>
    </row>
    <row r="1217" spans="1:5">
      <c r="A1217" s="4">
        <v>36894</v>
      </c>
      <c r="C1217" s="9">
        <f t="shared" si="59"/>
        <v>1317.1283838709689</v>
      </c>
      <c r="E1217" s="5">
        <f t="shared" si="58"/>
        <v>0.31712838387096887</v>
      </c>
    </row>
    <row r="1218" spans="1:5">
      <c r="A1218" s="4">
        <v>36895</v>
      </c>
      <c r="C1218" s="9">
        <f t="shared" si="59"/>
        <v>1319.4407274193561</v>
      </c>
      <c r="E1218" s="5">
        <f t="shared" si="58"/>
        <v>0.31944072741935603</v>
      </c>
    </row>
    <row r="1219" spans="1:5">
      <c r="A1219" s="4">
        <v>36896</v>
      </c>
      <c r="C1219" s="9">
        <f t="shared" si="59"/>
        <v>1321.7530709677433</v>
      </c>
      <c r="E1219" s="5">
        <f t="shared" si="58"/>
        <v>0.32175307096774319</v>
      </c>
    </row>
    <row r="1220" spans="1:5">
      <c r="A1220" s="4">
        <v>36897</v>
      </c>
      <c r="C1220" s="9">
        <f t="shared" si="59"/>
        <v>1324.0654145161304</v>
      </c>
      <c r="E1220" s="5">
        <f t="shared" si="58"/>
        <v>0.32406541451613036</v>
      </c>
    </row>
    <row r="1221" spans="1:5">
      <c r="A1221" s="4">
        <v>36898</v>
      </c>
      <c r="C1221" s="9">
        <f t="shared" si="59"/>
        <v>1326.3777580645176</v>
      </c>
      <c r="E1221" s="5">
        <f t="shared" si="58"/>
        <v>0.32637775806451752</v>
      </c>
    </row>
    <row r="1222" spans="1:5">
      <c r="A1222" s="4">
        <v>36899</v>
      </c>
      <c r="C1222" s="9">
        <f t="shared" si="59"/>
        <v>1328.6901016129048</v>
      </c>
      <c r="E1222" s="5">
        <f t="shared" si="58"/>
        <v>0.32869010161290468</v>
      </c>
    </row>
    <row r="1223" spans="1:5">
      <c r="A1223" s="4">
        <v>36900</v>
      </c>
      <c r="C1223" s="9">
        <f t="shared" si="59"/>
        <v>1331.0024451612919</v>
      </c>
      <c r="E1223" s="5">
        <f t="shared" si="58"/>
        <v>0.33100244516129185</v>
      </c>
    </row>
    <row r="1224" spans="1:5">
      <c r="A1224" s="4">
        <v>36901</v>
      </c>
      <c r="C1224" s="9">
        <f t="shared" si="59"/>
        <v>1333.3147887096791</v>
      </c>
      <c r="E1224" s="5">
        <f t="shared" si="58"/>
        <v>0.33331478870967901</v>
      </c>
    </row>
    <row r="1225" spans="1:5">
      <c r="A1225" s="4">
        <v>36902</v>
      </c>
      <c r="C1225" s="9">
        <f t="shared" si="59"/>
        <v>1335.6271322580662</v>
      </c>
      <c r="E1225" s="5">
        <f t="shared" si="58"/>
        <v>0.33562713225806617</v>
      </c>
    </row>
    <row r="1226" spans="1:5">
      <c r="A1226" s="4">
        <v>36903</v>
      </c>
      <c r="C1226" s="9">
        <f t="shared" si="59"/>
        <v>1337.9394758064534</v>
      </c>
      <c r="E1226" s="5">
        <f t="shared" si="58"/>
        <v>0.33793947580645334</v>
      </c>
    </row>
    <row r="1227" spans="1:5">
      <c r="A1227" s="4">
        <v>36904</v>
      </c>
      <c r="C1227" s="9">
        <f t="shared" si="59"/>
        <v>1340.2518193548406</v>
      </c>
      <c r="E1227" s="5">
        <f t="shared" si="58"/>
        <v>0.3402518193548405</v>
      </c>
    </row>
    <row r="1228" spans="1:5">
      <c r="A1228" s="4">
        <v>36905</v>
      </c>
      <c r="C1228" s="9">
        <f t="shared" si="59"/>
        <v>1342.5641629032277</v>
      </c>
      <c r="E1228" s="5">
        <f t="shared" si="58"/>
        <v>0.34256416290322766</v>
      </c>
    </row>
    <row r="1229" spans="1:5">
      <c r="A1229" s="4">
        <v>36906</v>
      </c>
      <c r="B1229" s="70"/>
      <c r="C1229" s="9">
        <f t="shared" si="59"/>
        <v>1344.8765064516149</v>
      </c>
      <c r="E1229" s="5">
        <f t="shared" si="58"/>
        <v>0.34487650645161483</v>
      </c>
    </row>
    <row r="1230" spans="1:5">
      <c r="A1230" s="4">
        <v>36907</v>
      </c>
      <c r="C1230" s="9">
        <f t="shared" si="59"/>
        <v>1347.188850000002</v>
      </c>
      <c r="E1230" s="5">
        <f t="shared" si="58"/>
        <v>0.34718885000000199</v>
      </c>
    </row>
    <row r="1231" spans="1:5">
      <c r="A1231" s="4">
        <v>36908</v>
      </c>
      <c r="C1231" s="9">
        <f t="shared" si="59"/>
        <v>1349.5011935483892</v>
      </c>
      <c r="E1231" s="5">
        <f t="shared" si="58"/>
        <v>0.34950119354838916</v>
      </c>
    </row>
    <row r="1232" spans="1:5">
      <c r="A1232" s="4">
        <v>36909</v>
      </c>
      <c r="C1232" s="9">
        <f t="shared" si="59"/>
        <v>1351.8135370967764</v>
      </c>
      <c r="E1232" s="5">
        <f t="shared" si="58"/>
        <v>0.35181353709677632</v>
      </c>
    </row>
    <row r="1233" spans="1:5">
      <c r="A1233" s="4">
        <v>36910</v>
      </c>
      <c r="C1233" s="9">
        <f t="shared" si="59"/>
        <v>1354.1258806451635</v>
      </c>
      <c r="E1233" s="5">
        <f t="shared" si="58"/>
        <v>0.35412588064516348</v>
      </c>
    </row>
    <row r="1234" spans="1:5">
      <c r="A1234" s="4">
        <v>36911</v>
      </c>
      <c r="C1234" s="9">
        <f t="shared" si="59"/>
        <v>1356.4382241935507</v>
      </c>
      <c r="E1234" s="5">
        <f t="shared" si="58"/>
        <v>0.35643822419355065</v>
      </c>
    </row>
    <row r="1235" spans="1:5">
      <c r="A1235" s="4">
        <v>36912</v>
      </c>
      <c r="C1235" s="9">
        <f t="shared" si="59"/>
        <v>1358.7505677419379</v>
      </c>
      <c r="E1235" s="5">
        <f t="shared" si="58"/>
        <v>0.35875056774193781</v>
      </c>
    </row>
    <row r="1236" spans="1:5">
      <c r="A1236" s="4">
        <v>36913</v>
      </c>
      <c r="C1236" s="9">
        <f t="shared" si="59"/>
        <v>1361.062911290325</v>
      </c>
      <c r="E1236" s="5">
        <f t="shared" si="58"/>
        <v>0.36106291129032497</v>
      </c>
    </row>
    <row r="1237" spans="1:5">
      <c r="A1237" s="4">
        <v>36914</v>
      </c>
      <c r="C1237" s="9">
        <f t="shared" si="59"/>
        <v>1363.3752548387122</v>
      </c>
      <c r="E1237" s="5">
        <f t="shared" si="58"/>
        <v>0.36337525483871214</v>
      </c>
    </row>
    <row r="1238" spans="1:5">
      <c r="A1238" s="4">
        <v>36915</v>
      </c>
      <c r="C1238" s="9">
        <f t="shared" si="59"/>
        <v>1365.6875983870993</v>
      </c>
      <c r="E1238" s="5">
        <f t="shared" si="58"/>
        <v>0.3656875983870993</v>
      </c>
    </row>
    <row r="1239" spans="1:5">
      <c r="A1239" s="4">
        <v>36916</v>
      </c>
      <c r="C1239" s="9">
        <f t="shared" si="59"/>
        <v>1367.9999419354865</v>
      </c>
      <c r="E1239" s="5">
        <f t="shared" si="58"/>
        <v>0.36799994193548646</v>
      </c>
    </row>
    <row r="1240" spans="1:5">
      <c r="A1240" s="4">
        <v>36917</v>
      </c>
      <c r="C1240" s="9">
        <f t="shared" si="59"/>
        <v>1370.3122854838737</v>
      </c>
      <c r="E1240" s="5">
        <f t="shared" si="58"/>
        <v>0.37031228548387363</v>
      </c>
    </row>
    <row r="1241" spans="1:5">
      <c r="A1241" s="4">
        <v>36918</v>
      </c>
      <c r="C1241" s="9">
        <f t="shared" si="59"/>
        <v>1372.6246290322608</v>
      </c>
      <c r="E1241" s="5">
        <f t="shared" si="58"/>
        <v>0.37262462903226079</v>
      </c>
    </row>
    <row r="1242" spans="1:5">
      <c r="A1242" s="4">
        <v>36919</v>
      </c>
      <c r="C1242" s="9">
        <f t="shared" si="59"/>
        <v>1374.936972580648</v>
      </c>
      <c r="E1242" s="5">
        <f t="shared" si="58"/>
        <v>0.37493697258064795</v>
      </c>
    </row>
    <row r="1243" spans="1:5">
      <c r="A1243" s="4">
        <v>36920</v>
      </c>
      <c r="C1243" s="9">
        <f t="shared" si="59"/>
        <v>1377.2493161290352</v>
      </c>
      <c r="E1243" s="5">
        <f t="shared" si="58"/>
        <v>0.37724931612903512</v>
      </c>
    </row>
    <row r="1244" spans="1:5">
      <c r="A1244" s="4">
        <v>36921</v>
      </c>
      <c r="C1244" s="9">
        <f t="shared" si="59"/>
        <v>1379.5616596774223</v>
      </c>
      <c r="E1244" s="5">
        <f t="shared" ref="E1244:E1307" si="60">(C1244/1000)-1</f>
        <v>0.37956165967742228</v>
      </c>
    </row>
    <row r="1245" spans="1:5">
      <c r="A1245" s="4">
        <v>36922</v>
      </c>
      <c r="C1245" s="9">
        <f t="shared" si="59"/>
        <v>1381.8740032258095</v>
      </c>
      <c r="E1245" s="5">
        <f t="shared" si="60"/>
        <v>0.38187400322580944</v>
      </c>
    </row>
    <row r="1246" spans="1:5">
      <c r="A1246" s="4">
        <v>36923</v>
      </c>
      <c r="C1246" s="9">
        <f t="shared" si="59"/>
        <v>1384.1863467741966</v>
      </c>
      <c r="E1246" s="5">
        <f t="shared" si="60"/>
        <v>0.38418634677419661</v>
      </c>
    </row>
    <row r="1247" spans="1:5">
      <c r="A1247" s="4">
        <v>36924</v>
      </c>
      <c r="C1247" s="9">
        <f t="shared" si="59"/>
        <v>1386.4986903225838</v>
      </c>
      <c r="E1247" s="5">
        <f t="shared" si="60"/>
        <v>0.38649869032258377</v>
      </c>
    </row>
    <row r="1248" spans="1:5">
      <c r="A1248" s="4">
        <v>36925</v>
      </c>
      <c r="C1248" s="9">
        <f t="shared" si="59"/>
        <v>1388.811033870971</v>
      </c>
      <c r="E1248" s="5">
        <f t="shared" si="60"/>
        <v>0.38881103387097093</v>
      </c>
    </row>
    <row r="1249" spans="1:6">
      <c r="A1249" s="4">
        <v>36926</v>
      </c>
      <c r="C1249" s="9">
        <f t="shared" si="59"/>
        <v>1391.1233774193581</v>
      </c>
      <c r="E1249" s="5">
        <f t="shared" si="60"/>
        <v>0.3911233774193581</v>
      </c>
    </row>
    <row r="1250" spans="1:6">
      <c r="A1250" s="4">
        <v>36927</v>
      </c>
      <c r="C1250" s="9">
        <f t="shared" si="59"/>
        <v>1393.4357209677453</v>
      </c>
      <c r="E1250" s="5">
        <f t="shared" si="60"/>
        <v>0.39343572096774526</v>
      </c>
    </row>
    <row r="1251" spans="1:6">
      <c r="A1251" s="4">
        <v>36928</v>
      </c>
      <c r="C1251" s="9">
        <f t="shared" si="59"/>
        <v>1395.7480645161324</v>
      </c>
      <c r="E1251" s="5">
        <f t="shared" si="60"/>
        <v>0.39574806451613243</v>
      </c>
    </row>
    <row r="1252" spans="1:6">
      <c r="A1252" s="4">
        <v>36929</v>
      </c>
      <c r="C1252" s="9">
        <f t="shared" si="59"/>
        <v>1398.0604080645196</v>
      </c>
      <c r="E1252" s="5">
        <f t="shared" si="60"/>
        <v>0.39806040806451959</v>
      </c>
    </row>
    <row r="1253" spans="1:6">
      <c r="A1253" s="4">
        <v>36930</v>
      </c>
      <c r="C1253" s="9">
        <f t="shared" si="59"/>
        <v>1400.3727516129068</v>
      </c>
      <c r="E1253" s="5">
        <f t="shared" si="60"/>
        <v>0.40037275161290675</v>
      </c>
    </row>
    <row r="1254" spans="1:6">
      <c r="A1254" s="4">
        <v>36931</v>
      </c>
      <c r="C1254" s="9">
        <f t="shared" si="59"/>
        <v>1402.6850951612939</v>
      </c>
      <c r="E1254" s="5">
        <f t="shared" si="60"/>
        <v>0.40268509516129392</v>
      </c>
    </row>
    <row r="1255" spans="1:6">
      <c r="A1255" s="4">
        <v>36932</v>
      </c>
      <c r="C1255" s="9">
        <f t="shared" si="59"/>
        <v>1404.9974387096811</v>
      </c>
      <c r="E1255" s="5">
        <f t="shared" si="60"/>
        <v>0.40499743870968108</v>
      </c>
    </row>
    <row r="1256" spans="1:6">
      <c r="A1256" s="4">
        <v>36933</v>
      </c>
      <c r="C1256" s="9">
        <f t="shared" si="59"/>
        <v>1407.3097822580683</v>
      </c>
      <c r="E1256" s="5">
        <f t="shared" si="60"/>
        <v>0.40730978225806824</v>
      </c>
    </row>
    <row r="1257" spans="1:6">
      <c r="A1257" s="4">
        <v>36934</v>
      </c>
      <c r="C1257" s="9">
        <f t="shared" si="59"/>
        <v>1409.6221258064554</v>
      </c>
      <c r="E1257" s="5">
        <f t="shared" si="60"/>
        <v>0.40962212580645541</v>
      </c>
    </row>
    <row r="1258" spans="1:6">
      <c r="A1258" s="4">
        <v>36935</v>
      </c>
      <c r="C1258" s="9">
        <f t="shared" si="59"/>
        <v>1411.9344693548426</v>
      </c>
      <c r="E1258" s="5">
        <f t="shared" si="60"/>
        <v>0.41193446935484257</v>
      </c>
    </row>
    <row r="1259" spans="1:6">
      <c r="A1259" s="4">
        <v>36936</v>
      </c>
      <c r="C1259" s="9">
        <f t="shared" si="59"/>
        <v>1414.2468129032297</v>
      </c>
      <c r="E1259" s="5">
        <f t="shared" si="60"/>
        <v>0.41424681290322973</v>
      </c>
    </row>
    <row r="1260" spans="1:6">
      <c r="A1260" s="4">
        <v>36937</v>
      </c>
      <c r="B1260" s="70"/>
      <c r="C1260" s="9">
        <f>C1259+F$1199</f>
        <v>1416.5591564516169</v>
      </c>
      <c r="E1260" s="5">
        <f t="shared" si="60"/>
        <v>0.4165591564516169</v>
      </c>
    </row>
    <row r="1261" spans="1:6">
      <c r="A1261" s="4">
        <v>36938</v>
      </c>
      <c r="B1261" s="70">
        <v>109639</v>
      </c>
      <c r="C1261" s="9">
        <v>1418.8715</v>
      </c>
      <c r="D1261" s="5">
        <v>1</v>
      </c>
      <c r="E1261" s="5">
        <f t="shared" si="60"/>
        <v>0.41887150000000006</v>
      </c>
      <c r="F1261" s="9">
        <f>(C1267-C1261)/6</f>
        <v>-1.8250166666666701</v>
      </c>
    </row>
    <row r="1262" spans="1:6">
      <c r="A1262" s="4">
        <v>36939</v>
      </c>
      <c r="C1262" s="9">
        <f>C1261+F$1261</f>
        <v>1417.0464833333333</v>
      </c>
      <c r="E1262" s="5">
        <f t="shared" si="60"/>
        <v>0.41704648333333338</v>
      </c>
    </row>
    <row r="1263" spans="1:6">
      <c r="A1263" s="4">
        <v>36940</v>
      </c>
      <c r="C1263" s="9">
        <f>C1262+F$1261</f>
        <v>1415.2214666666666</v>
      </c>
      <c r="E1263" s="5">
        <f t="shared" si="60"/>
        <v>0.41522146666666671</v>
      </c>
    </row>
    <row r="1264" spans="1:6">
      <c r="A1264" s="4">
        <v>36941</v>
      </c>
      <c r="C1264" s="9">
        <f>C1263+F$1261</f>
        <v>1413.39645</v>
      </c>
      <c r="E1264" s="5">
        <f t="shared" si="60"/>
        <v>0.41339645000000003</v>
      </c>
    </row>
    <row r="1265" spans="1:6">
      <c r="A1265" s="4">
        <v>36942</v>
      </c>
      <c r="C1265" s="9">
        <f>C1264+F$1261</f>
        <v>1411.5714333333333</v>
      </c>
      <c r="E1265" s="5">
        <f t="shared" si="60"/>
        <v>0.41157143333333335</v>
      </c>
    </row>
    <row r="1266" spans="1:6">
      <c r="A1266" s="4">
        <v>36943</v>
      </c>
      <c r="C1266" s="9">
        <f>C1265+F$1261</f>
        <v>1409.7464166666666</v>
      </c>
      <c r="E1266" s="5">
        <f t="shared" si="60"/>
        <v>0.40974641666666667</v>
      </c>
    </row>
    <row r="1267" spans="1:6">
      <c r="A1267" s="4">
        <v>36944</v>
      </c>
      <c r="B1267" s="70">
        <v>84280</v>
      </c>
      <c r="C1267" s="9">
        <v>1407.9213999999999</v>
      </c>
      <c r="D1267" s="5">
        <v>1</v>
      </c>
      <c r="E1267" s="5">
        <f t="shared" si="60"/>
        <v>0.40792139999999999</v>
      </c>
      <c r="F1267" s="9">
        <f>(C1286-C1267)/19</f>
        <v>1.0941421052631612</v>
      </c>
    </row>
    <row r="1268" spans="1:6">
      <c r="A1268" s="4">
        <v>36945</v>
      </c>
      <c r="C1268" s="9">
        <f>C1267+F$1267</f>
        <v>1409.0155421052632</v>
      </c>
      <c r="E1268" s="5">
        <f t="shared" si="60"/>
        <v>0.40901554210526325</v>
      </c>
    </row>
    <row r="1269" spans="1:6">
      <c r="A1269" s="4">
        <v>36946</v>
      </c>
      <c r="C1269" s="9">
        <f t="shared" ref="C1269:C1285" si="61">C1268+F$1267</f>
        <v>1410.1096842105264</v>
      </c>
      <c r="E1269" s="5">
        <f t="shared" si="60"/>
        <v>0.41010968421052652</v>
      </c>
    </row>
    <row r="1270" spans="1:6">
      <c r="A1270" s="4">
        <v>36947</v>
      </c>
      <c r="C1270" s="9">
        <f t="shared" si="61"/>
        <v>1411.2038263157897</v>
      </c>
      <c r="E1270" s="5">
        <f t="shared" si="60"/>
        <v>0.41120382631578978</v>
      </c>
    </row>
    <row r="1271" spans="1:6">
      <c r="A1271" s="4">
        <v>36948</v>
      </c>
      <c r="C1271" s="9">
        <f t="shared" si="61"/>
        <v>1412.2979684210529</v>
      </c>
      <c r="E1271" s="5">
        <f t="shared" si="60"/>
        <v>0.41229796842105282</v>
      </c>
    </row>
    <row r="1272" spans="1:6">
      <c r="A1272" s="4">
        <v>36949</v>
      </c>
      <c r="C1272" s="9">
        <f t="shared" si="61"/>
        <v>1413.3921105263162</v>
      </c>
      <c r="E1272" s="5">
        <f t="shared" si="60"/>
        <v>0.41339211052631608</v>
      </c>
    </row>
    <row r="1273" spans="1:6">
      <c r="A1273" s="4">
        <v>36950</v>
      </c>
      <c r="C1273" s="9">
        <f t="shared" si="61"/>
        <v>1414.4862526315794</v>
      </c>
      <c r="E1273" s="5">
        <f t="shared" si="60"/>
        <v>0.41448625263157934</v>
      </c>
    </row>
    <row r="1274" spans="1:6">
      <c r="A1274" s="4">
        <v>36951</v>
      </c>
      <c r="C1274" s="9">
        <f t="shared" si="61"/>
        <v>1415.5803947368427</v>
      </c>
      <c r="E1274" s="5">
        <f t="shared" si="60"/>
        <v>0.41558039473684261</v>
      </c>
    </row>
    <row r="1275" spans="1:6">
      <c r="A1275" s="4">
        <v>36952</v>
      </c>
      <c r="C1275" s="9">
        <f t="shared" si="61"/>
        <v>1416.6745368421059</v>
      </c>
      <c r="E1275" s="5">
        <f t="shared" si="60"/>
        <v>0.41667453684210587</v>
      </c>
    </row>
    <row r="1276" spans="1:6">
      <c r="A1276" s="4">
        <v>36953</v>
      </c>
      <c r="C1276" s="9">
        <f t="shared" si="61"/>
        <v>1417.7686789473692</v>
      </c>
      <c r="E1276" s="5">
        <f t="shared" si="60"/>
        <v>0.41776867894736913</v>
      </c>
    </row>
    <row r="1277" spans="1:6">
      <c r="A1277" s="4">
        <v>36954</v>
      </c>
      <c r="C1277" s="9">
        <f t="shared" si="61"/>
        <v>1418.8628210526324</v>
      </c>
      <c r="E1277" s="5">
        <f t="shared" si="60"/>
        <v>0.41886282105263239</v>
      </c>
    </row>
    <row r="1278" spans="1:6">
      <c r="A1278" s="4">
        <v>36955</v>
      </c>
      <c r="C1278" s="9">
        <f t="shared" si="61"/>
        <v>1419.9569631578956</v>
      </c>
      <c r="E1278" s="5">
        <f t="shared" si="60"/>
        <v>0.41995696315789566</v>
      </c>
    </row>
    <row r="1279" spans="1:6">
      <c r="A1279" s="4">
        <v>36956</v>
      </c>
      <c r="C1279" s="9">
        <f t="shared" si="61"/>
        <v>1421.0511052631589</v>
      </c>
      <c r="E1279" s="5">
        <f t="shared" si="60"/>
        <v>0.42105110526315892</v>
      </c>
    </row>
    <row r="1280" spans="1:6">
      <c r="A1280" s="4">
        <v>36957</v>
      </c>
      <c r="C1280" s="9">
        <f t="shared" si="61"/>
        <v>1422.1452473684221</v>
      </c>
      <c r="E1280" s="5">
        <f t="shared" si="60"/>
        <v>0.42214524736842218</v>
      </c>
    </row>
    <row r="1281" spans="1:6">
      <c r="A1281" s="4">
        <v>36958</v>
      </c>
      <c r="C1281" s="9">
        <f t="shared" si="61"/>
        <v>1423.2393894736854</v>
      </c>
      <c r="E1281" s="5">
        <f t="shared" si="60"/>
        <v>0.42323938947368545</v>
      </c>
    </row>
    <row r="1282" spans="1:6">
      <c r="A1282" s="4">
        <v>36959</v>
      </c>
      <c r="C1282" s="9">
        <f t="shared" si="61"/>
        <v>1424.3335315789486</v>
      </c>
      <c r="E1282" s="5">
        <f t="shared" si="60"/>
        <v>0.42433353157894871</v>
      </c>
    </row>
    <row r="1283" spans="1:6">
      <c r="A1283" s="4">
        <v>36960</v>
      </c>
      <c r="C1283" s="9">
        <f t="shared" si="61"/>
        <v>1425.4276736842119</v>
      </c>
      <c r="E1283" s="5">
        <f t="shared" si="60"/>
        <v>0.42542767368421197</v>
      </c>
    </row>
    <row r="1284" spans="1:6">
      <c r="A1284" s="4">
        <v>36961</v>
      </c>
      <c r="C1284" s="9">
        <f t="shared" si="61"/>
        <v>1426.5218157894751</v>
      </c>
      <c r="E1284" s="5">
        <f t="shared" si="60"/>
        <v>0.42652181578947501</v>
      </c>
    </row>
    <row r="1285" spans="1:6">
      <c r="A1285" s="4">
        <v>36962</v>
      </c>
      <c r="C1285" s="9">
        <f t="shared" si="61"/>
        <v>1427.6159578947384</v>
      </c>
      <c r="E1285" s="5">
        <f t="shared" si="60"/>
        <v>0.42761595789473827</v>
      </c>
    </row>
    <row r="1286" spans="1:6">
      <c r="A1286" s="4">
        <v>36963</v>
      </c>
      <c r="B1286" s="70">
        <v>110558</v>
      </c>
      <c r="C1286" s="9">
        <v>1428.7101</v>
      </c>
      <c r="D1286" s="5">
        <v>1</v>
      </c>
      <c r="E1286" s="5">
        <f t="shared" si="60"/>
        <v>0.42871009999999998</v>
      </c>
      <c r="F1286" s="9">
        <f>(C1305-C1286)/19</f>
        <v>-3.2749631578947414</v>
      </c>
    </row>
    <row r="1287" spans="1:6">
      <c r="A1287" s="4">
        <v>36964</v>
      </c>
      <c r="C1287" s="9">
        <f>C1286+F$1286</f>
        <v>1425.4351368421053</v>
      </c>
      <c r="E1287" s="5">
        <f t="shared" si="60"/>
        <v>0.42543513684210521</v>
      </c>
    </row>
    <row r="1288" spans="1:6">
      <c r="A1288" s="4">
        <v>36965</v>
      </c>
      <c r="B1288" s="70"/>
      <c r="C1288" s="9">
        <f t="shared" ref="C1288:C1304" si="62">C1287+F$1286</f>
        <v>1422.1601736842106</v>
      </c>
      <c r="E1288" s="5">
        <f t="shared" si="60"/>
        <v>0.42216017368421066</v>
      </c>
    </row>
    <row r="1289" spans="1:6">
      <c r="A1289" s="4">
        <v>36966</v>
      </c>
      <c r="C1289" s="9">
        <f t="shared" si="62"/>
        <v>1418.8852105263159</v>
      </c>
      <c r="E1289" s="5">
        <f t="shared" si="60"/>
        <v>0.41888521052631589</v>
      </c>
    </row>
    <row r="1290" spans="1:6">
      <c r="A1290" s="4">
        <v>36967</v>
      </c>
      <c r="C1290" s="9">
        <f t="shared" si="62"/>
        <v>1415.6102473684211</v>
      </c>
      <c r="E1290" s="5">
        <f t="shared" si="60"/>
        <v>0.41561024736842112</v>
      </c>
    </row>
    <row r="1291" spans="1:6">
      <c r="A1291" s="4">
        <v>36968</v>
      </c>
      <c r="C1291" s="9">
        <f t="shared" si="62"/>
        <v>1412.3352842105264</v>
      </c>
      <c r="E1291" s="5">
        <f t="shared" si="60"/>
        <v>0.41233528421052634</v>
      </c>
    </row>
    <row r="1292" spans="1:6">
      <c r="A1292" s="4">
        <v>36969</v>
      </c>
      <c r="C1292" s="9">
        <f t="shared" si="62"/>
        <v>1409.0603210526317</v>
      </c>
      <c r="E1292" s="5">
        <f t="shared" si="60"/>
        <v>0.40906032105263179</v>
      </c>
    </row>
    <row r="1293" spans="1:6">
      <c r="A1293" s="4">
        <v>36970</v>
      </c>
      <c r="C1293" s="9">
        <f t="shared" si="62"/>
        <v>1405.785357894737</v>
      </c>
      <c r="E1293" s="5">
        <f t="shared" si="60"/>
        <v>0.40578535789473702</v>
      </c>
    </row>
    <row r="1294" spans="1:6">
      <c r="A1294" s="4">
        <v>36971</v>
      </c>
      <c r="C1294" s="9">
        <f t="shared" si="62"/>
        <v>1402.5103947368423</v>
      </c>
      <c r="E1294" s="5">
        <f t="shared" si="60"/>
        <v>0.40251039473684225</v>
      </c>
    </row>
    <row r="1295" spans="1:6">
      <c r="A1295" s="4">
        <v>36972</v>
      </c>
      <c r="C1295" s="9">
        <f t="shared" si="62"/>
        <v>1399.2354315789476</v>
      </c>
      <c r="E1295" s="5">
        <f t="shared" si="60"/>
        <v>0.39923543157894748</v>
      </c>
    </row>
    <row r="1296" spans="1:6">
      <c r="A1296" s="4">
        <v>36973</v>
      </c>
      <c r="C1296" s="9">
        <f t="shared" si="62"/>
        <v>1395.9604684210528</v>
      </c>
      <c r="E1296" s="5">
        <f t="shared" si="60"/>
        <v>0.39596046842105292</v>
      </c>
    </row>
    <row r="1297" spans="1:6">
      <c r="A1297" s="4">
        <v>36974</v>
      </c>
      <c r="C1297" s="9">
        <f t="shared" si="62"/>
        <v>1392.6855052631581</v>
      </c>
      <c r="E1297" s="5">
        <f t="shared" si="60"/>
        <v>0.39268550526315815</v>
      </c>
    </row>
    <row r="1298" spans="1:6">
      <c r="A1298" s="4">
        <v>36975</v>
      </c>
      <c r="C1298" s="9">
        <f t="shared" si="62"/>
        <v>1389.4105421052634</v>
      </c>
      <c r="E1298" s="5">
        <f t="shared" si="60"/>
        <v>0.38941054210526338</v>
      </c>
    </row>
    <row r="1299" spans="1:6">
      <c r="A1299" s="4">
        <v>36976</v>
      </c>
      <c r="C1299" s="9">
        <f t="shared" si="62"/>
        <v>1386.1355789473687</v>
      </c>
      <c r="E1299" s="5">
        <f t="shared" si="60"/>
        <v>0.38613557894736861</v>
      </c>
    </row>
    <row r="1300" spans="1:6">
      <c r="A1300" s="4">
        <v>36977</v>
      </c>
      <c r="C1300" s="9">
        <f t="shared" si="62"/>
        <v>1382.860615789474</v>
      </c>
      <c r="E1300" s="5">
        <f t="shared" si="60"/>
        <v>0.38286061578947406</v>
      </c>
    </row>
    <row r="1301" spans="1:6">
      <c r="A1301" s="4">
        <v>36978</v>
      </c>
      <c r="C1301" s="9">
        <f t="shared" si="62"/>
        <v>1379.5856526315793</v>
      </c>
      <c r="E1301" s="5">
        <f t="shared" si="60"/>
        <v>0.37958565263157928</v>
      </c>
    </row>
    <row r="1302" spans="1:6">
      <c r="A1302" s="4">
        <v>36979</v>
      </c>
      <c r="C1302" s="9">
        <f t="shared" si="62"/>
        <v>1376.3106894736845</v>
      </c>
      <c r="E1302" s="5">
        <f t="shared" si="60"/>
        <v>0.37631068947368451</v>
      </c>
    </row>
    <row r="1303" spans="1:6">
      <c r="A1303" s="4">
        <v>36980</v>
      </c>
      <c r="C1303" s="9">
        <f t="shared" si="62"/>
        <v>1373.0357263157898</v>
      </c>
      <c r="E1303" s="5">
        <f t="shared" si="60"/>
        <v>0.37303572631578974</v>
      </c>
    </row>
    <row r="1304" spans="1:6">
      <c r="A1304" s="4">
        <v>36981</v>
      </c>
      <c r="C1304" s="9">
        <f t="shared" si="62"/>
        <v>1369.7607631578951</v>
      </c>
      <c r="E1304" s="5">
        <f t="shared" si="60"/>
        <v>0.36976076315789519</v>
      </c>
    </row>
    <row r="1305" spans="1:6">
      <c r="A1305" s="4">
        <v>36982</v>
      </c>
      <c r="B1305" s="70">
        <v>110558</v>
      </c>
      <c r="C1305" s="9">
        <v>1366.4857999999999</v>
      </c>
      <c r="D1305" s="5">
        <v>1</v>
      </c>
      <c r="E1305" s="5">
        <f t="shared" si="60"/>
        <v>0.36648579999999997</v>
      </c>
      <c r="F1305" s="9">
        <f>(C1320-C1305)/15</f>
        <v>-1.8298199999999876</v>
      </c>
    </row>
    <row r="1306" spans="1:6">
      <c r="A1306" s="4">
        <v>36983</v>
      </c>
      <c r="C1306" s="9">
        <f>C1305+F$1305</f>
        <v>1364.65598</v>
      </c>
      <c r="E1306" s="5">
        <f t="shared" si="60"/>
        <v>0.36465597999999999</v>
      </c>
    </row>
    <row r="1307" spans="1:6">
      <c r="A1307" s="4">
        <v>36984</v>
      </c>
      <c r="C1307" s="9">
        <f t="shared" ref="C1307:C1319" si="63">C1306+F$1305</f>
        <v>1362.8261600000001</v>
      </c>
      <c r="E1307" s="5">
        <f t="shared" si="60"/>
        <v>0.36282616000000001</v>
      </c>
    </row>
    <row r="1308" spans="1:6">
      <c r="A1308" s="4">
        <v>36985</v>
      </c>
      <c r="C1308" s="9">
        <f t="shared" si="63"/>
        <v>1360.9963400000001</v>
      </c>
      <c r="E1308" s="5">
        <f t="shared" ref="E1308:E1371" si="64">(C1308/1000)-1</f>
        <v>0.36099634000000025</v>
      </c>
    </row>
    <row r="1309" spans="1:6">
      <c r="A1309" s="4">
        <v>36986</v>
      </c>
      <c r="C1309" s="9">
        <f t="shared" si="63"/>
        <v>1359.1665200000002</v>
      </c>
      <c r="E1309" s="5">
        <f t="shared" si="64"/>
        <v>0.35916652000000027</v>
      </c>
    </row>
    <row r="1310" spans="1:6">
      <c r="A1310" s="4">
        <v>36987</v>
      </c>
      <c r="C1310" s="9">
        <f t="shared" si="63"/>
        <v>1357.3367000000003</v>
      </c>
      <c r="E1310" s="5">
        <f t="shared" si="64"/>
        <v>0.35733670000000028</v>
      </c>
    </row>
    <row r="1311" spans="1:6">
      <c r="A1311" s="4">
        <v>36988</v>
      </c>
      <c r="C1311" s="9">
        <f t="shared" si="63"/>
        <v>1355.5068800000004</v>
      </c>
      <c r="E1311" s="5">
        <f t="shared" si="64"/>
        <v>0.3555068800000003</v>
      </c>
    </row>
    <row r="1312" spans="1:6">
      <c r="A1312" s="4">
        <v>36989</v>
      </c>
      <c r="C1312" s="9">
        <f t="shared" si="63"/>
        <v>1353.6770600000004</v>
      </c>
      <c r="E1312" s="5">
        <f t="shared" si="64"/>
        <v>0.35367706000000054</v>
      </c>
    </row>
    <row r="1313" spans="1:6">
      <c r="A1313" s="4">
        <v>36990</v>
      </c>
      <c r="C1313" s="9">
        <f t="shared" si="63"/>
        <v>1351.8472400000005</v>
      </c>
      <c r="E1313" s="5">
        <f t="shared" si="64"/>
        <v>0.35184724000000056</v>
      </c>
    </row>
    <row r="1314" spans="1:6">
      <c r="A1314" s="4">
        <v>36991</v>
      </c>
      <c r="C1314" s="9">
        <f t="shared" si="63"/>
        <v>1350.0174200000006</v>
      </c>
      <c r="E1314" s="5">
        <f t="shared" si="64"/>
        <v>0.35001742000000058</v>
      </c>
    </row>
    <row r="1315" spans="1:6">
      <c r="A1315" s="4">
        <v>36992</v>
      </c>
      <c r="C1315" s="9">
        <f t="shared" si="63"/>
        <v>1348.1876000000007</v>
      </c>
      <c r="E1315" s="5">
        <f t="shared" si="64"/>
        <v>0.3481876000000006</v>
      </c>
    </row>
    <row r="1316" spans="1:6">
      <c r="A1316" s="4">
        <v>36993</v>
      </c>
      <c r="C1316" s="9">
        <f t="shared" si="63"/>
        <v>1346.3577800000007</v>
      </c>
      <c r="E1316" s="5">
        <f t="shared" si="64"/>
        <v>0.34635778000000084</v>
      </c>
    </row>
    <row r="1317" spans="1:6">
      <c r="A1317" s="4">
        <v>36994</v>
      </c>
      <c r="C1317" s="9">
        <f t="shared" si="63"/>
        <v>1344.5279600000008</v>
      </c>
      <c r="E1317" s="5">
        <f t="shared" si="64"/>
        <v>0.34452796000000085</v>
      </c>
    </row>
    <row r="1318" spans="1:6">
      <c r="A1318" s="4">
        <v>36995</v>
      </c>
      <c r="C1318" s="9">
        <f t="shared" si="63"/>
        <v>1342.6981400000009</v>
      </c>
      <c r="E1318" s="5">
        <f t="shared" si="64"/>
        <v>0.34269814000000087</v>
      </c>
    </row>
    <row r="1319" spans="1:6">
      <c r="A1319" s="4">
        <v>36996</v>
      </c>
      <c r="B1319" s="70"/>
      <c r="C1319" s="9">
        <f t="shared" si="63"/>
        <v>1340.8683200000009</v>
      </c>
      <c r="E1319" s="5">
        <f t="shared" si="64"/>
        <v>0.34086832000000089</v>
      </c>
    </row>
    <row r="1320" spans="1:6">
      <c r="A1320" s="4">
        <v>36997</v>
      </c>
      <c r="B1320" s="70">
        <v>110688</v>
      </c>
      <c r="C1320" s="9">
        <v>1339.0385000000001</v>
      </c>
      <c r="D1320" s="5">
        <v>1</v>
      </c>
      <c r="E1320" s="5">
        <f t="shared" si="64"/>
        <v>0.33903850000000002</v>
      </c>
      <c r="F1320" s="9">
        <f>(C1363-C1320)/43</f>
        <v>-1.3306093023255832</v>
      </c>
    </row>
    <row r="1321" spans="1:6">
      <c r="A1321" s="4">
        <v>36998</v>
      </c>
      <c r="C1321" s="9">
        <f>C1320+F$1320</f>
        <v>1337.7078906976744</v>
      </c>
      <c r="E1321" s="5">
        <f t="shared" si="64"/>
        <v>0.33770789069767448</v>
      </c>
    </row>
    <row r="1322" spans="1:6">
      <c r="A1322" s="4">
        <v>36999</v>
      </c>
      <c r="C1322" s="9">
        <f t="shared" ref="C1322:C1362" si="65">C1321+F$1320</f>
        <v>1336.3772813953487</v>
      </c>
      <c r="E1322" s="5">
        <f t="shared" si="64"/>
        <v>0.33637728139534873</v>
      </c>
    </row>
    <row r="1323" spans="1:6">
      <c r="A1323" s="4">
        <v>37000</v>
      </c>
      <c r="C1323" s="9">
        <f t="shared" si="65"/>
        <v>1335.0466720930231</v>
      </c>
      <c r="E1323" s="5">
        <f t="shared" si="64"/>
        <v>0.33504667209302297</v>
      </c>
    </row>
    <row r="1324" spans="1:6">
      <c r="A1324" s="4">
        <v>37001</v>
      </c>
      <c r="C1324" s="9">
        <f t="shared" si="65"/>
        <v>1333.7160627906974</v>
      </c>
      <c r="E1324" s="5">
        <f t="shared" si="64"/>
        <v>0.33371606279069743</v>
      </c>
    </row>
    <row r="1325" spans="1:6">
      <c r="A1325" s="4">
        <v>37002</v>
      </c>
      <c r="C1325" s="9">
        <f t="shared" si="65"/>
        <v>1332.3854534883717</v>
      </c>
      <c r="E1325" s="5">
        <f t="shared" si="64"/>
        <v>0.33238545348837167</v>
      </c>
    </row>
    <row r="1326" spans="1:6">
      <c r="A1326" s="4">
        <v>37003</v>
      </c>
      <c r="C1326" s="9">
        <f t="shared" si="65"/>
        <v>1331.054844186046</v>
      </c>
      <c r="E1326" s="5">
        <f t="shared" si="64"/>
        <v>0.33105484418604592</v>
      </c>
    </row>
    <row r="1327" spans="1:6">
      <c r="A1327" s="4">
        <v>37004</v>
      </c>
      <c r="C1327" s="9">
        <f t="shared" si="65"/>
        <v>1329.7242348837203</v>
      </c>
      <c r="E1327" s="5">
        <f t="shared" si="64"/>
        <v>0.32972423488372038</v>
      </c>
    </row>
    <row r="1328" spans="1:6">
      <c r="A1328" s="4">
        <v>37005</v>
      </c>
      <c r="C1328" s="9">
        <f t="shared" si="65"/>
        <v>1328.3936255813946</v>
      </c>
      <c r="E1328" s="5">
        <f t="shared" si="64"/>
        <v>0.32839362558139462</v>
      </c>
    </row>
    <row r="1329" spans="1:5">
      <c r="A1329" s="4">
        <v>37006</v>
      </c>
      <c r="C1329" s="9">
        <f t="shared" si="65"/>
        <v>1327.063016279069</v>
      </c>
      <c r="E1329" s="5">
        <f t="shared" si="64"/>
        <v>0.32706301627906886</v>
      </c>
    </row>
    <row r="1330" spans="1:5">
      <c r="A1330" s="4">
        <v>37007</v>
      </c>
      <c r="C1330" s="9">
        <f t="shared" si="65"/>
        <v>1325.7324069767433</v>
      </c>
      <c r="E1330" s="5">
        <f t="shared" si="64"/>
        <v>0.32573240697674333</v>
      </c>
    </row>
    <row r="1331" spans="1:5">
      <c r="A1331" s="4">
        <v>37008</v>
      </c>
      <c r="C1331" s="9">
        <f t="shared" si="65"/>
        <v>1324.4017976744176</v>
      </c>
      <c r="E1331" s="5">
        <f t="shared" si="64"/>
        <v>0.32440179767441757</v>
      </c>
    </row>
    <row r="1332" spans="1:5">
      <c r="A1332" s="4">
        <v>37009</v>
      </c>
      <c r="C1332" s="9">
        <f t="shared" si="65"/>
        <v>1323.0711883720919</v>
      </c>
      <c r="E1332" s="5">
        <f t="shared" si="64"/>
        <v>0.32307118837209181</v>
      </c>
    </row>
    <row r="1333" spans="1:5">
      <c r="A1333" s="4">
        <v>37010</v>
      </c>
      <c r="C1333" s="9">
        <f t="shared" si="65"/>
        <v>1321.7405790697662</v>
      </c>
      <c r="E1333" s="5">
        <f t="shared" si="64"/>
        <v>0.32174057906976627</v>
      </c>
    </row>
    <row r="1334" spans="1:5">
      <c r="A1334" s="4">
        <v>37011</v>
      </c>
      <c r="C1334" s="9">
        <f t="shared" si="65"/>
        <v>1320.4099697674405</v>
      </c>
      <c r="E1334" s="5">
        <f t="shared" si="64"/>
        <v>0.32040996976744052</v>
      </c>
    </row>
    <row r="1335" spans="1:5">
      <c r="A1335" s="4">
        <v>37012</v>
      </c>
      <c r="C1335" s="9">
        <f t="shared" si="65"/>
        <v>1319.0793604651149</v>
      </c>
      <c r="E1335" s="5">
        <f t="shared" si="64"/>
        <v>0.31907936046511476</v>
      </c>
    </row>
    <row r="1336" spans="1:5">
      <c r="A1336" s="4">
        <v>37013</v>
      </c>
      <c r="C1336" s="9">
        <f t="shared" si="65"/>
        <v>1317.7487511627892</v>
      </c>
      <c r="E1336" s="5">
        <f t="shared" si="64"/>
        <v>0.31774875116278922</v>
      </c>
    </row>
    <row r="1337" spans="1:5">
      <c r="A1337" s="4">
        <v>37014</v>
      </c>
      <c r="C1337" s="9">
        <f t="shared" si="65"/>
        <v>1316.4181418604635</v>
      </c>
      <c r="E1337" s="5">
        <f t="shared" si="64"/>
        <v>0.31641814186046346</v>
      </c>
    </row>
    <row r="1338" spans="1:5">
      <c r="A1338" s="4">
        <v>37015</v>
      </c>
      <c r="C1338" s="9">
        <f t="shared" si="65"/>
        <v>1315.0875325581378</v>
      </c>
      <c r="E1338" s="5">
        <f t="shared" si="64"/>
        <v>0.31508753255813771</v>
      </c>
    </row>
    <row r="1339" spans="1:5">
      <c r="A1339" s="4">
        <v>37016</v>
      </c>
      <c r="C1339" s="9">
        <f t="shared" si="65"/>
        <v>1313.7569232558121</v>
      </c>
      <c r="E1339" s="5">
        <f t="shared" si="64"/>
        <v>0.31375692325581217</v>
      </c>
    </row>
    <row r="1340" spans="1:5">
      <c r="A1340" s="4">
        <v>37017</v>
      </c>
      <c r="C1340" s="9">
        <f t="shared" si="65"/>
        <v>1312.4263139534864</v>
      </c>
      <c r="E1340" s="5">
        <f t="shared" si="64"/>
        <v>0.31242631395348641</v>
      </c>
    </row>
    <row r="1341" spans="1:5">
      <c r="A1341" s="4">
        <v>37018</v>
      </c>
      <c r="C1341" s="9">
        <f t="shared" si="65"/>
        <v>1311.0957046511608</v>
      </c>
      <c r="E1341" s="5">
        <f t="shared" si="64"/>
        <v>0.31109570465116065</v>
      </c>
    </row>
    <row r="1342" spans="1:5">
      <c r="A1342" s="4">
        <v>37019</v>
      </c>
      <c r="C1342" s="9">
        <f t="shared" si="65"/>
        <v>1309.7650953488351</v>
      </c>
      <c r="E1342" s="5">
        <f t="shared" si="64"/>
        <v>0.30976509534883512</v>
      </c>
    </row>
    <row r="1343" spans="1:5">
      <c r="A1343" s="4">
        <v>37020</v>
      </c>
      <c r="C1343" s="9">
        <f t="shared" si="65"/>
        <v>1308.4344860465094</v>
      </c>
      <c r="E1343" s="5">
        <f t="shared" si="64"/>
        <v>0.30843448604650936</v>
      </c>
    </row>
    <row r="1344" spans="1:5">
      <c r="A1344" s="4">
        <v>37021</v>
      </c>
      <c r="C1344" s="9">
        <f t="shared" si="65"/>
        <v>1307.1038767441837</v>
      </c>
      <c r="E1344" s="5">
        <f t="shared" si="64"/>
        <v>0.3071038767441836</v>
      </c>
    </row>
    <row r="1345" spans="1:5">
      <c r="A1345" s="4">
        <v>37022</v>
      </c>
      <c r="C1345" s="9">
        <f t="shared" si="65"/>
        <v>1305.773267441858</v>
      </c>
      <c r="E1345" s="5">
        <f t="shared" si="64"/>
        <v>0.30577326744185807</v>
      </c>
    </row>
    <row r="1346" spans="1:5">
      <c r="A1346" s="4">
        <v>37023</v>
      </c>
      <c r="C1346" s="9">
        <f t="shared" si="65"/>
        <v>1304.4426581395323</v>
      </c>
      <c r="E1346" s="5">
        <f t="shared" si="64"/>
        <v>0.30444265813953231</v>
      </c>
    </row>
    <row r="1347" spans="1:5">
      <c r="A1347" s="4">
        <v>37024</v>
      </c>
      <c r="C1347" s="9">
        <f t="shared" si="65"/>
        <v>1303.1120488372067</v>
      </c>
      <c r="E1347" s="5">
        <f t="shared" si="64"/>
        <v>0.30311204883720655</v>
      </c>
    </row>
    <row r="1348" spans="1:5">
      <c r="A1348" s="4">
        <v>37025</v>
      </c>
      <c r="C1348" s="9">
        <f t="shared" si="65"/>
        <v>1301.781439534881</v>
      </c>
      <c r="E1348" s="5">
        <f t="shared" si="64"/>
        <v>0.30178143953488101</v>
      </c>
    </row>
    <row r="1349" spans="1:5">
      <c r="A1349" s="4">
        <v>37026</v>
      </c>
      <c r="B1349" s="70"/>
      <c r="C1349" s="9">
        <f t="shared" si="65"/>
        <v>1300.4508302325553</v>
      </c>
      <c r="E1349" s="5">
        <f t="shared" si="64"/>
        <v>0.30045083023255525</v>
      </c>
    </row>
    <row r="1350" spans="1:5">
      <c r="A1350" s="4">
        <v>37027</v>
      </c>
      <c r="C1350" s="9">
        <f t="shared" si="65"/>
        <v>1299.1202209302296</v>
      </c>
      <c r="E1350" s="5">
        <f t="shared" si="64"/>
        <v>0.2991202209302295</v>
      </c>
    </row>
    <row r="1351" spans="1:5">
      <c r="A1351" s="4">
        <v>37028</v>
      </c>
      <c r="C1351" s="9">
        <f t="shared" si="65"/>
        <v>1297.7896116279039</v>
      </c>
      <c r="E1351" s="5">
        <f t="shared" si="64"/>
        <v>0.29778961162790396</v>
      </c>
    </row>
    <row r="1352" spans="1:5">
      <c r="A1352" s="4">
        <v>37029</v>
      </c>
      <c r="C1352" s="9">
        <f t="shared" si="65"/>
        <v>1296.4590023255782</v>
      </c>
      <c r="E1352" s="5">
        <f t="shared" si="64"/>
        <v>0.2964590023255782</v>
      </c>
    </row>
    <row r="1353" spans="1:5">
      <c r="A1353" s="4">
        <v>37030</v>
      </c>
      <c r="C1353" s="9">
        <f t="shared" si="65"/>
        <v>1295.1283930232526</v>
      </c>
      <c r="E1353" s="5">
        <f t="shared" si="64"/>
        <v>0.29512839302325267</v>
      </c>
    </row>
    <row r="1354" spans="1:5">
      <c r="A1354" s="4">
        <v>37031</v>
      </c>
      <c r="C1354" s="9">
        <f t="shared" si="65"/>
        <v>1293.7977837209269</v>
      </c>
      <c r="E1354" s="5">
        <f t="shared" si="64"/>
        <v>0.29379778372092691</v>
      </c>
    </row>
    <row r="1355" spans="1:5">
      <c r="A1355" s="4">
        <v>37032</v>
      </c>
      <c r="C1355" s="9">
        <f t="shared" si="65"/>
        <v>1292.4671744186012</v>
      </c>
      <c r="E1355" s="5">
        <f t="shared" si="64"/>
        <v>0.29246717441860115</v>
      </c>
    </row>
    <row r="1356" spans="1:5">
      <c r="A1356" s="4">
        <v>37033</v>
      </c>
      <c r="C1356" s="9">
        <f t="shared" si="65"/>
        <v>1291.1365651162755</v>
      </c>
      <c r="E1356" s="5">
        <f t="shared" si="64"/>
        <v>0.29113656511627561</v>
      </c>
    </row>
    <row r="1357" spans="1:5">
      <c r="A1357" s="4">
        <v>37034</v>
      </c>
      <c r="C1357" s="9">
        <f t="shared" si="65"/>
        <v>1289.8059558139498</v>
      </c>
      <c r="E1357" s="5">
        <f t="shared" si="64"/>
        <v>0.28980595581394986</v>
      </c>
    </row>
    <row r="1358" spans="1:5">
      <c r="A1358" s="4">
        <v>37035</v>
      </c>
      <c r="C1358" s="9">
        <f t="shared" si="65"/>
        <v>1288.4753465116241</v>
      </c>
      <c r="E1358" s="5">
        <f t="shared" si="64"/>
        <v>0.2884753465116241</v>
      </c>
    </row>
    <row r="1359" spans="1:5">
      <c r="A1359" s="4">
        <v>37036</v>
      </c>
      <c r="C1359" s="9">
        <f t="shared" si="65"/>
        <v>1287.1447372092985</v>
      </c>
      <c r="E1359" s="5">
        <f t="shared" si="64"/>
        <v>0.28714473720929856</v>
      </c>
    </row>
    <row r="1360" spans="1:5">
      <c r="A1360" s="4">
        <v>37037</v>
      </c>
      <c r="C1360" s="9">
        <f t="shared" si="65"/>
        <v>1285.8141279069728</v>
      </c>
      <c r="E1360" s="5">
        <f t="shared" si="64"/>
        <v>0.2858141279069728</v>
      </c>
    </row>
    <row r="1361" spans="1:6">
      <c r="A1361" s="4">
        <v>37038</v>
      </c>
      <c r="C1361" s="9">
        <f t="shared" si="65"/>
        <v>1284.4835186046471</v>
      </c>
      <c r="E1361" s="5">
        <f t="shared" si="64"/>
        <v>0.28448351860464705</v>
      </c>
    </row>
    <row r="1362" spans="1:6">
      <c r="A1362" s="4">
        <v>37039</v>
      </c>
      <c r="C1362" s="9">
        <f t="shared" si="65"/>
        <v>1283.1529093023214</v>
      </c>
      <c r="E1362" s="5">
        <f t="shared" si="64"/>
        <v>0.28315290930232151</v>
      </c>
    </row>
    <row r="1363" spans="1:6">
      <c r="A1363" s="4">
        <v>37040</v>
      </c>
      <c r="B1363" s="70">
        <v>110688</v>
      </c>
      <c r="C1363" s="9">
        <v>1281.8223</v>
      </c>
      <c r="D1363" s="5">
        <v>1</v>
      </c>
      <c r="E1363" s="5">
        <f t="shared" si="64"/>
        <v>0.28182229999999997</v>
      </c>
      <c r="F1363" s="9">
        <f>(C1382-C1363)/19</f>
        <v>3.6736842105256073E-2</v>
      </c>
    </row>
    <row r="1364" spans="1:6">
      <c r="A1364" s="4">
        <v>37041</v>
      </c>
      <c r="C1364" s="9">
        <f>C1363+F$1363</f>
        <v>1281.8590368421053</v>
      </c>
      <c r="E1364" s="5">
        <f t="shared" si="64"/>
        <v>0.28185903684210523</v>
      </c>
    </row>
    <row r="1365" spans="1:6">
      <c r="A1365" s="4">
        <v>37042</v>
      </c>
      <c r="C1365" s="9">
        <f t="shared" ref="C1365:C1381" si="66">C1364+F$1363</f>
        <v>1281.8957736842106</v>
      </c>
      <c r="E1365" s="5">
        <f t="shared" si="64"/>
        <v>0.28189577368421048</v>
      </c>
    </row>
    <row r="1366" spans="1:6">
      <c r="A1366" s="4">
        <v>37043</v>
      </c>
      <c r="C1366" s="9">
        <f t="shared" si="66"/>
        <v>1281.9325105263158</v>
      </c>
      <c r="E1366" s="5">
        <f t="shared" si="64"/>
        <v>0.28193251052631574</v>
      </c>
    </row>
    <row r="1367" spans="1:6">
      <c r="A1367" s="4">
        <v>37044</v>
      </c>
      <c r="C1367" s="9">
        <f t="shared" si="66"/>
        <v>1281.9692473684211</v>
      </c>
      <c r="E1367" s="5">
        <f t="shared" si="64"/>
        <v>0.28196924736842099</v>
      </c>
    </row>
    <row r="1368" spans="1:6">
      <c r="A1368" s="4">
        <v>37045</v>
      </c>
      <c r="C1368" s="9">
        <f t="shared" si="66"/>
        <v>1282.0059842105263</v>
      </c>
      <c r="E1368" s="5">
        <f t="shared" si="64"/>
        <v>0.28200598421052625</v>
      </c>
    </row>
    <row r="1369" spans="1:6">
      <c r="A1369" s="4">
        <v>37046</v>
      </c>
      <c r="C1369" s="9">
        <f t="shared" si="66"/>
        <v>1282.0427210526316</v>
      </c>
      <c r="E1369" s="5">
        <f t="shared" si="64"/>
        <v>0.28204272105263151</v>
      </c>
    </row>
    <row r="1370" spans="1:6">
      <c r="A1370" s="4">
        <v>37047</v>
      </c>
      <c r="C1370" s="9">
        <f t="shared" si="66"/>
        <v>1282.0794578947368</v>
      </c>
      <c r="E1370" s="5">
        <f t="shared" si="64"/>
        <v>0.28207945789473676</v>
      </c>
    </row>
    <row r="1371" spans="1:6">
      <c r="A1371" s="4">
        <v>37048</v>
      </c>
      <c r="C1371" s="9">
        <f t="shared" si="66"/>
        <v>1282.1161947368421</v>
      </c>
      <c r="E1371" s="5">
        <f t="shared" si="64"/>
        <v>0.28211619473684202</v>
      </c>
    </row>
    <row r="1372" spans="1:6">
      <c r="A1372" s="4">
        <v>37049</v>
      </c>
      <c r="C1372" s="9">
        <f t="shared" si="66"/>
        <v>1282.1529315789473</v>
      </c>
      <c r="E1372" s="5">
        <f t="shared" ref="E1372:E1435" si="67">(C1372/1000)-1</f>
        <v>0.28215293157894727</v>
      </c>
    </row>
    <row r="1373" spans="1:6">
      <c r="A1373" s="4">
        <v>37050</v>
      </c>
      <c r="C1373" s="9">
        <f t="shared" si="66"/>
        <v>1282.1896684210526</v>
      </c>
      <c r="E1373" s="5">
        <f t="shared" si="67"/>
        <v>0.28218966842105253</v>
      </c>
    </row>
    <row r="1374" spans="1:6">
      <c r="A1374" s="4">
        <v>37051</v>
      </c>
      <c r="C1374" s="9">
        <f t="shared" si="66"/>
        <v>1282.2264052631579</v>
      </c>
      <c r="E1374" s="5">
        <f t="shared" si="67"/>
        <v>0.28222640526315779</v>
      </c>
    </row>
    <row r="1375" spans="1:6">
      <c r="A1375" s="4">
        <v>37052</v>
      </c>
      <c r="C1375" s="9">
        <f t="shared" si="66"/>
        <v>1282.2631421052631</v>
      </c>
      <c r="E1375" s="5">
        <f t="shared" si="67"/>
        <v>0.28226314210526304</v>
      </c>
    </row>
    <row r="1376" spans="1:6">
      <c r="A1376" s="4">
        <v>37053</v>
      </c>
      <c r="C1376" s="9">
        <f t="shared" si="66"/>
        <v>1282.2998789473684</v>
      </c>
      <c r="E1376" s="5">
        <f t="shared" si="67"/>
        <v>0.2822998789473683</v>
      </c>
    </row>
    <row r="1377" spans="1:6">
      <c r="A1377" s="4">
        <v>37054</v>
      </c>
      <c r="C1377" s="9">
        <f t="shared" si="66"/>
        <v>1282.3366157894736</v>
      </c>
      <c r="E1377" s="5">
        <f t="shared" si="67"/>
        <v>0.28233661578947356</v>
      </c>
    </row>
    <row r="1378" spans="1:6">
      <c r="A1378" s="4">
        <v>37055</v>
      </c>
      <c r="C1378" s="9">
        <f t="shared" si="66"/>
        <v>1282.3733526315789</v>
      </c>
      <c r="E1378" s="5">
        <f t="shared" si="67"/>
        <v>0.28237335263157881</v>
      </c>
    </row>
    <row r="1379" spans="1:6">
      <c r="A1379" s="4">
        <v>37056</v>
      </c>
      <c r="C1379" s="9">
        <f t="shared" si="66"/>
        <v>1282.4100894736841</v>
      </c>
      <c r="E1379" s="5">
        <f t="shared" si="67"/>
        <v>0.28241008947368407</v>
      </c>
    </row>
    <row r="1380" spans="1:6">
      <c r="A1380" s="4">
        <v>37057</v>
      </c>
      <c r="B1380" s="70"/>
      <c r="C1380" s="9">
        <f t="shared" si="66"/>
        <v>1282.4468263157894</v>
      </c>
      <c r="E1380" s="5">
        <f t="shared" si="67"/>
        <v>0.28244682631578932</v>
      </c>
    </row>
    <row r="1381" spans="1:6">
      <c r="A1381" s="4">
        <v>37058</v>
      </c>
      <c r="C1381" s="9">
        <f t="shared" si="66"/>
        <v>1282.4835631578947</v>
      </c>
      <c r="E1381" s="5">
        <f t="shared" si="67"/>
        <v>0.28248356315789458</v>
      </c>
    </row>
    <row r="1382" spans="1:6">
      <c r="A1382" s="4">
        <v>37059</v>
      </c>
      <c r="B1382" s="70">
        <v>110688</v>
      </c>
      <c r="C1382" s="9">
        <v>1282.5202999999999</v>
      </c>
      <c r="D1382" s="5">
        <v>1</v>
      </c>
      <c r="E1382" s="5">
        <f t="shared" si="67"/>
        <v>0.28252029999999984</v>
      </c>
      <c r="F1382" s="9">
        <f>(C1405-C1382)/23</f>
        <v>-2.4080999999999952</v>
      </c>
    </row>
    <row r="1383" spans="1:6">
      <c r="A1383" s="4">
        <v>37060</v>
      </c>
      <c r="C1383" s="9">
        <f>C1382+F$1382</f>
        <v>1280.1121999999998</v>
      </c>
      <c r="E1383" s="5">
        <f t="shared" si="67"/>
        <v>0.28011219999999981</v>
      </c>
    </row>
    <row r="1384" spans="1:6">
      <c r="A1384" s="4">
        <v>37061</v>
      </c>
      <c r="C1384" s="9">
        <f t="shared" ref="C1384:C1404" si="68">C1383+F$1382</f>
        <v>1277.7040999999997</v>
      </c>
      <c r="E1384" s="5">
        <f t="shared" si="67"/>
        <v>0.27770409999999979</v>
      </c>
    </row>
    <row r="1385" spans="1:6">
      <c r="A1385" s="4">
        <v>37062</v>
      </c>
      <c r="C1385" s="9">
        <f t="shared" si="68"/>
        <v>1275.2959999999996</v>
      </c>
      <c r="E1385" s="5">
        <f t="shared" si="67"/>
        <v>0.27529599999999954</v>
      </c>
    </row>
    <row r="1386" spans="1:6">
      <c r="A1386" s="4">
        <v>37063</v>
      </c>
      <c r="C1386" s="9">
        <f t="shared" si="68"/>
        <v>1272.8878999999995</v>
      </c>
      <c r="E1386" s="5">
        <f t="shared" si="67"/>
        <v>0.27288789999999952</v>
      </c>
    </row>
    <row r="1387" spans="1:6">
      <c r="A1387" s="4">
        <v>37064</v>
      </c>
      <c r="C1387" s="9">
        <f t="shared" si="68"/>
        <v>1270.4797999999994</v>
      </c>
      <c r="E1387" s="5">
        <f t="shared" si="67"/>
        <v>0.27047979999999949</v>
      </c>
    </row>
    <row r="1388" spans="1:6">
      <c r="A1388" s="4">
        <v>37065</v>
      </c>
      <c r="C1388" s="9">
        <f t="shared" si="68"/>
        <v>1268.0716999999993</v>
      </c>
      <c r="E1388" s="5">
        <f t="shared" si="67"/>
        <v>0.26807169999999925</v>
      </c>
    </row>
    <row r="1389" spans="1:6">
      <c r="A1389" s="4">
        <v>37066</v>
      </c>
      <c r="C1389" s="9">
        <f t="shared" si="68"/>
        <v>1265.6635999999992</v>
      </c>
      <c r="E1389" s="5">
        <f t="shared" si="67"/>
        <v>0.26566359999999922</v>
      </c>
    </row>
    <row r="1390" spans="1:6">
      <c r="A1390" s="4">
        <v>37067</v>
      </c>
      <c r="C1390" s="9">
        <f t="shared" si="68"/>
        <v>1263.2554999999991</v>
      </c>
      <c r="E1390" s="5">
        <f t="shared" si="67"/>
        <v>0.26325549999999898</v>
      </c>
    </row>
    <row r="1391" spans="1:6">
      <c r="A1391" s="4">
        <v>37068</v>
      </c>
      <c r="C1391" s="9">
        <f t="shared" si="68"/>
        <v>1260.847399999999</v>
      </c>
      <c r="E1391" s="5">
        <f t="shared" si="67"/>
        <v>0.26084739999999895</v>
      </c>
    </row>
    <row r="1392" spans="1:6">
      <c r="A1392" s="4">
        <v>37069</v>
      </c>
      <c r="C1392" s="9">
        <f t="shared" si="68"/>
        <v>1258.4392999999989</v>
      </c>
      <c r="E1392" s="5">
        <f t="shared" si="67"/>
        <v>0.25843929999999893</v>
      </c>
    </row>
    <row r="1393" spans="1:6">
      <c r="A1393" s="4">
        <v>37070</v>
      </c>
      <c r="C1393" s="9">
        <f t="shared" si="68"/>
        <v>1256.0311999999988</v>
      </c>
      <c r="E1393" s="5">
        <f t="shared" si="67"/>
        <v>0.25603119999999868</v>
      </c>
    </row>
    <row r="1394" spans="1:6">
      <c r="A1394" s="4">
        <v>37071</v>
      </c>
      <c r="C1394" s="9">
        <f t="shared" si="68"/>
        <v>1253.6230999999987</v>
      </c>
      <c r="E1394" s="5">
        <f t="shared" si="67"/>
        <v>0.25362309999999866</v>
      </c>
    </row>
    <row r="1395" spans="1:6">
      <c r="A1395" s="4">
        <v>37072</v>
      </c>
      <c r="C1395" s="9">
        <f t="shared" si="68"/>
        <v>1251.2149999999986</v>
      </c>
      <c r="E1395" s="5">
        <f t="shared" si="67"/>
        <v>0.25121499999999863</v>
      </c>
    </row>
    <row r="1396" spans="1:6">
      <c r="A1396" s="4">
        <v>37073</v>
      </c>
      <c r="C1396" s="9">
        <f t="shared" si="68"/>
        <v>1248.8068999999984</v>
      </c>
      <c r="E1396" s="5">
        <f t="shared" si="67"/>
        <v>0.24880689999999839</v>
      </c>
    </row>
    <row r="1397" spans="1:6">
      <c r="A1397" s="4">
        <v>37074</v>
      </c>
      <c r="C1397" s="9">
        <f t="shared" si="68"/>
        <v>1246.3987999999983</v>
      </c>
      <c r="E1397" s="5">
        <f t="shared" si="67"/>
        <v>0.24639879999999836</v>
      </c>
    </row>
    <row r="1398" spans="1:6">
      <c r="A1398" s="4">
        <v>37075</v>
      </c>
      <c r="C1398" s="9">
        <f t="shared" si="68"/>
        <v>1243.9906999999982</v>
      </c>
      <c r="E1398" s="5">
        <f t="shared" si="67"/>
        <v>0.24399069999999834</v>
      </c>
    </row>
    <row r="1399" spans="1:6">
      <c r="A1399" s="4">
        <v>37076</v>
      </c>
      <c r="C1399" s="9">
        <f t="shared" si="68"/>
        <v>1241.5825999999981</v>
      </c>
      <c r="E1399" s="5">
        <f t="shared" si="67"/>
        <v>0.24158259999999809</v>
      </c>
    </row>
    <row r="1400" spans="1:6">
      <c r="A1400" s="4">
        <v>37077</v>
      </c>
      <c r="C1400" s="9">
        <f t="shared" si="68"/>
        <v>1239.174499999998</v>
      </c>
      <c r="E1400" s="5">
        <f t="shared" si="67"/>
        <v>0.23917449999999807</v>
      </c>
    </row>
    <row r="1401" spans="1:6">
      <c r="A1401" s="4">
        <v>37078</v>
      </c>
      <c r="C1401" s="9">
        <f t="shared" si="68"/>
        <v>1236.7663999999979</v>
      </c>
      <c r="E1401" s="5">
        <f t="shared" si="67"/>
        <v>0.23676639999999782</v>
      </c>
    </row>
    <row r="1402" spans="1:6">
      <c r="A1402" s="4">
        <v>37079</v>
      </c>
      <c r="C1402" s="9">
        <f t="shared" si="68"/>
        <v>1234.3582999999978</v>
      </c>
      <c r="E1402" s="5">
        <f t="shared" si="67"/>
        <v>0.2343582999999978</v>
      </c>
    </row>
    <row r="1403" spans="1:6">
      <c r="A1403" s="4">
        <v>37080</v>
      </c>
      <c r="C1403" s="9">
        <f t="shared" si="68"/>
        <v>1231.9501999999977</v>
      </c>
      <c r="E1403" s="5">
        <f t="shared" si="67"/>
        <v>0.23195019999999777</v>
      </c>
    </row>
    <row r="1404" spans="1:6">
      <c r="A1404" s="4">
        <v>37081</v>
      </c>
      <c r="C1404" s="9">
        <f t="shared" si="68"/>
        <v>1229.5420999999976</v>
      </c>
      <c r="E1404" s="5">
        <f t="shared" si="67"/>
        <v>0.22954209999999753</v>
      </c>
    </row>
    <row r="1405" spans="1:6">
      <c r="A1405" s="4">
        <v>37082</v>
      </c>
      <c r="B1405" s="70">
        <v>110688</v>
      </c>
      <c r="C1405" s="9">
        <v>1227.134</v>
      </c>
      <c r="D1405" s="5">
        <v>1</v>
      </c>
      <c r="E1405" s="5">
        <f t="shared" si="67"/>
        <v>0.22713399999999995</v>
      </c>
      <c r="F1405" s="9">
        <f>(C1435-C1405)/30</f>
        <v>-1.0161700000000033</v>
      </c>
    </row>
    <row r="1406" spans="1:6">
      <c r="A1406" s="4">
        <v>37083</v>
      </c>
      <c r="C1406" s="9">
        <f>C1405+F$1405</f>
        <v>1226.1178299999999</v>
      </c>
      <c r="E1406" s="5">
        <f t="shared" si="67"/>
        <v>0.22611782999999996</v>
      </c>
    </row>
    <row r="1407" spans="1:6">
      <c r="A1407" s="4">
        <v>37084</v>
      </c>
      <c r="C1407" s="9">
        <f t="shared" ref="C1407:C1434" si="69">C1406+F$1405</f>
        <v>1225.1016599999998</v>
      </c>
      <c r="E1407" s="5">
        <f t="shared" si="67"/>
        <v>0.22510165999999976</v>
      </c>
    </row>
    <row r="1408" spans="1:6">
      <c r="A1408" s="4">
        <v>37085</v>
      </c>
      <c r="C1408" s="9">
        <f t="shared" si="69"/>
        <v>1224.0854899999997</v>
      </c>
      <c r="E1408" s="5">
        <f t="shared" si="67"/>
        <v>0.22408548999999978</v>
      </c>
    </row>
    <row r="1409" spans="1:5">
      <c r="A1409" s="4">
        <v>37086</v>
      </c>
      <c r="C1409" s="9">
        <f t="shared" si="69"/>
        <v>1223.0693199999996</v>
      </c>
      <c r="E1409" s="5">
        <f t="shared" si="67"/>
        <v>0.22306931999999957</v>
      </c>
    </row>
    <row r="1410" spans="1:5">
      <c r="A1410" s="4">
        <v>37087</v>
      </c>
      <c r="B1410" s="70"/>
      <c r="C1410" s="9">
        <f t="shared" si="69"/>
        <v>1222.0531499999995</v>
      </c>
      <c r="E1410" s="5">
        <f t="shared" si="67"/>
        <v>0.22205314999999959</v>
      </c>
    </row>
    <row r="1411" spans="1:5">
      <c r="A1411" s="4">
        <v>37088</v>
      </c>
      <c r="C1411" s="9">
        <f t="shared" si="69"/>
        <v>1221.0369799999994</v>
      </c>
      <c r="E1411" s="5">
        <f t="shared" si="67"/>
        <v>0.22103697999999938</v>
      </c>
    </row>
    <row r="1412" spans="1:5">
      <c r="A1412" s="4">
        <v>37089</v>
      </c>
      <c r="C1412" s="9">
        <f t="shared" si="69"/>
        <v>1220.0208099999993</v>
      </c>
      <c r="E1412" s="5">
        <f t="shared" si="67"/>
        <v>0.2200208099999994</v>
      </c>
    </row>
    <row r="1413" spans="1:5">
      <c r="A1413" s="4">
        <v>37090</v>
      </c>
      <c r="C1413" s="9">
        <f t="shared" si="69"/>
        <v>1219.0046399999992</v>
      </c>
      <c r="E1413" s="5">
        <f t="shared" si="67"/>
        <v>0.2190046399999992</v>
      </c>
    </row>
    <row r="1414" spans="1:5">
      <c r="A1414" s="4">
        <v>37091</v>
      </c>
      <c r="C1414" s="9">
        <f t="shared" si="69"/>
        <v>1217.9884699999991</v>
      </c>
      <c r="E1414" s="5">
        <f t="shared" si="67"/>
        <v>0.21798846999999899</v>
      </c>
    </row>
    <row r="1415" spans="1:5">
      <c r="A1415" s="4">
        <v>37092</v>
      </c>
      <c r="C1415" s="9">
        <f t="shared" si="69"/>
        <v>1216.972299999999</v>
      </c>
      <c r="E1415" s="5">
        <f t="shared" si="67"/>
        <v>0.21697229999999901</v>
      </c>
    </row>
    <row r="1416" spans="1:5">
      <c r="A1416" s="4">
        <v>37093</v>
      </c>
      <c r="C1416" s="9">
        <f t="shared" si="69"/>
        <v>1215.9561299999989</v>
      </c>
      <c r="E1416" s="5">
        <f t="shared" si="67"/>
        <v>0.2159561299999988</v>
      </c>
    </row>
    <row r="1417" spans="1:5">
      <c r="A1417" s="4">
        <v>37094</v>
      </c>
      <c r="C1417" s="9">
        <f t="shared" si="69"/>
        <v>1214.9399599999988</v>
      </c>
      <c r="E1417" s="5">
        <f t="shared" si="67"/>
        <v>0.21493995999999882</v>
      </c>
    </row>
    <row r="1418" spans="1:5">
      <c r="A1418" s="4">
        <v>37095</v>
      </c>
      <c r="C1418" s="9">
        <f t="shared" si="69"/>
        <v>1213.9237899999987</v>
      </c>
      <c r="E1418" s="5">
        <f t="shared" si="67"/>
        <v>0.21392378999999861</v>
      </c>
    </row>
    <row r="1419" spans="1:5">
      <c r="A1419" s="4">
        <v>37096</v>
      </c>
      <c r="C1419" s="9">
        <f t="shared" si="69"/>
        <v>1212.9076199999986</v>
      </c>
      <c r="E1419" s="5">
        <f t="shared" si="67"/>
        <v>0.21290761999999863</v>
      </c>
    </row>
    <row r="1420" spans="1:5">
      <c r="A1420" s="4">
        <v>37097</v>
      </c>
      <c r="C1420" s="9">
        <f t="shared" si="69"/>
        <v>1211.8914499999985</v>
      </c>
      <c r="E1420" s="5">
        <f t="shared" si="67"/>
        <v>0.21189144999999843</v>
      </c>
    </row>
    <row r="1421" spans="1:5">
      <c r="A1421" s="4">
        <v>37098</v>
      </c>
      <c r="C1421" s="9">
        <f t="shared" si="69"/>
        <v>1210.8752799999984</v>
      </c>
      <c r="E1421" s="5">
        <f t="shared" si="67"/>
        <v>0.21087527999999844</v>
      </c>
    </row>
    <row r="1422" spans="1:5">
      <c r="A1422" s="4">
        <v>37099</v>
      </c>
      <c r="C1422" s="9">
        <f t="shared" si="69"/>
        <v>1209.8591099999983</v>
      </c>
      <c r="E1422" s="5">
        <f t="shared" si="67"/>
        <v>0.20985910999999824</v>
      </c>
    </row>
    <row r="1423" spans="1:5">
      <c r="A1423" s="4">
        <v>37100</v>
      </c>
      <c r="C1423" s="9">
        <f t="shared" si="69"/>
        <v>1208.8429399999982</v>
      </c>
      <c r="E1423" s="5">
        <f t="shared" si="67"/>
        <v>0.20884293999999826</v>
      </c>
    </row>
    <row r="1424" spans="1:5">
      <c r="A1424" s="4">
        <v>37101</v>
      </c>
      <c r="C1424" s="9">
        <f t="shared" si="69"/>
        <v>1207.8267699999981</v>
      </c>
      <c r="E1424" s="5">
        <f t="shared" si="67"/>
        <v>0.20782676999999805</v>
      </c>
    </row>
    <row r="1425" spans="1:6">
      <c r="A1425" s="4">
        <v>37102</v>
      </c>
      <c r="C1425" s="9">
        <f t="shared" si="69"/>
        <v>1206.810599999998</v>
      </c>
      <c r="E1425" s="5">
        <f t="shared" si="67"/>
        <v>0.20681059999999807</v>
      </c>
    </row>
    <row r="1426" spans="1:6">
      <c r="A1426" s="4">
        <v>37103</v>
      </c>
      <c r="C1426" s="9">
        <f t="shared" si="69"/>
        <v>1205.7944299999979</v>
      </c>
      <c r="E1426" s="5">
        <f t="shared" si="67"/>
        <v>0.20579442999999786</v>
      </c>
    </row>
    <row r="1427" spans="1:6">
      <c r="A1427" s="4">
        <v>37104</v>
      </c>
      <c r="C1427" s="9">
        <f t="shared" si="69"/>
        <v>1204.7782599999978</v>
      </c>
      <c r="E1427" s="5">
        <f t="shared" si="67"/>
        <v>0.20477825999999788</v>
      </c>
    </row>
    <row r="1428" spans="1:6">
      <c r="A1428" s="4">
        <v>37105</v>
      </c>
      <c r="C1428" s="9">
        <f t="shared" si="69"/>
        <v>1203.7620899999977</v>
      </c>
      <c r="E1428" s="5">
        <f t="shared" si="67"/>
        <v>0.20376208999999768</v>
      </c>
    </row>
    <row r="1429" spans="1:6">
      <c r="A1429" s="4">
        <v>37106</v>
      </c>
      <c r="C1429" s="9">
        <f t="shared" si="69"/>
        <v>1202.7459199999976</v>
      </c>
      <c r="E1429" s="5">
        <f t="shared" si="67"/>
        <v>0.20274591999999747</v>
      </c>
    </row>
    <row r="1430" spans="1:6">
      <c r="A1430" s="4">
        <v>37107</v>
      </c>
      <c r="C1430" s="9">
        <f t="shared" si="69"/>
        <v>1201.7297499999975</v>
      </c>
      <c r="E1430" s="5">
        <f t="shared" si="67"/>
        <v>0.20172974999999749</v>
      </c>
    </row>
    <row r="1431" spans="1:6">
      <c r="A1431" s="4">
        <v>37108</v>
      </c>
      <c r="C1431" s="9">
        <f t="shared" si="69"/>
        <v>1200.7135799999974</v>
      </c>
      <c r="E1431" s="5">
        <f t="shared" si="67"/>
        <v>0.20071357999999728</v>
      </c>
    </row>
    <row r="1432" spans="1:6">
      <c r="A1432" s="4">
        <v>37109</v>
      </c>
      <c r="C1432" s="9">
        <f t="shared" si="69"/>
        <v>1199.6974099999973</v>
      </c>
      <c r="E1432" s="5">
        <f t="shared" si="67"/>
        <v>0.1996974099999973</v>
      </c>
    </row>
    <row r="1433" spans="1:6">
      <c r="A1433" s="4">
        <v>37110</v>
      </c>
      <c r="C1433" s="9">
        <f t="shared" si="69"/>
        <v>1198.6812399999972</v>
      </c>
      <c r="E1433" s="5">
        <f t="shared" si="67"/>
        <v>0.19868123999999709</v>
      </c>
    </row>
    <row r="1434" spans="1:6">
      <c r="A1434" s="4">
        <v>37111</v>
      </c>
      <c r="C1434" s="9">
        <f t="shared" si="69"/>
        <v>1197.6650699999971</v>
      </c>
      <c r="E1434" s="5">
        <f t="shared" si="67"/>
        <v>0.19766506999999711</v>
      </c>
    </row>
    <row r="1435" spans="1:6">
      <c r="A1435" s="4">
        <v>37112</v>
      </c>
      <c r="B1435" s="70">
        <v>110688</v>
      </c>
      <c r="C1435" s="9">
        <v>1196.6488999999999</v>
      </c>
      <c r="D1435" s="5">
        <v>1</v>
      </c>
      <c r="E1435" s="5">
        <f t="shared" si="67"/>
        <v>0.19664890000000002</v>
      </c>
      <c r="F1435" s="9">
        <f>(C1473-C1435)/38</f>
        <v>-0.19683157894736555</v>
      </c>
    </row>
    <row r="1436" spans="1:6">
      <c r="A1436" s="4">
        <v>37113</v>
      </c>
      <c r="C1436" s="9">
        <f>C1435+F$1435</f>
        <v>1196.4520684210524</v>
      </c>
      <c r="E1436" s="5">
        <f t="shared" ref="E1436:E1499" si="70">(C1436/1000)-1</f>
        <v>0.19645206842105245</v>
      </c>
    </row>
    <row r="1437" spans="1:6">
      <c r="A1437" s="4">
        <v>37114</v>
      </c>
      <c r="C1437" s="9">
        <f t="shared" ref="C1437:C1471" si="71">C1436+F$1435</f>
        <v>1196.255236842105</v>
      </c>
      <c r="E1437" s="5">
        <f t="shared" si="70"/>
        <v>0.19625523684210489</v>
      </c>
    </row>
    <row r="1438" spans="1:6">
      <c r="A1438" s="4">
        <v>37115</v>
      </c>
      <c r="C1438" s="9">
        <f t="shared" si="71"/>
        <v>1196.0584052631575</v>
      </c>
      <c r="E1438" s="5">
        <f t="shared" si="70"/>
        <v>0.19605840526315754</v>
      </c>
    </row>
    <row r="1439" spans="1:6">
      <c r="A1439" s="4">
        <v>37116</v>
      </c>
      <c r="C1439" s="9">
        <f t="shared" si="71"/>
        <v>1195.86157368421</v>
      </c>
      <c r="E1439" s="5">
        <f t="shared" si="70"/>
        <v>0.19586157368420998</v>
      </c>
    </row>
    <row r="1440" spans="1:6">
      <c r="A1440" s="4">
        <v>37117</v>
      </c>
      <c r="C1440" s="9">
        <f t="shared" si="71"/>
        <v>1195.6647421052626</v>
      </c>
      <c r="E1440" s="5">
        <f t="shared" si="70"/>
        <v>0.19566474210526263</v>
      </c>
    </row>
    <row r="1441" spans="1:5">
      <c r="A1441" s="4">
        <v>37118</v>
      </c>
      <c r="B1441" s="70"/>
      <c r="C1441" s="9">
        <f t="shared" si="71"/>
        <v>1195.4679105263151</v>
      </c>
      <c r="E1441" s="5">
        <f t="shared" si="70"/>
        <v>0.19546791052631507</v>
      </c>
    </row>
    <row r="1442" spans="1:5">
      <c r="A1442" s="4">
        <v>37119</v>
      </c>
      <c r="C1442" s="9">
        <f t="shared" si="71"/>
        <v>1195.2710789473676</v>
      </c>
      <c r="E1442" s="5">
        <f t="shared" si="70"/>
        <v>0.19527107894736773</v>
      </c>
    </row>
    <row r="1443" spans="1:5">
      <c r="A1443" s="4">
        <v>37120</v>
      </c>
      <c r="C1443" s="9">
        <f t="shared" si="71"/>
        <v>1195.0742473684202</v>
      </c>
      <c r="E1443" s="5">
        <f t="shared" si="70"/>
        <v>0.19507424736842016</v>
      </c>
    </row>
    <row r="1444" spans="1:5">
      <c r="A1444" s="4">
        <v>37121</v>
      </c>
      <c r="C1444" s="9">
        <f t="shared" si="71"/>
        <v>1194.8774157894727</v>
      </c>
      <c r="E1444" s="5">
        <f t="shared" si="70"/>
        <v>0.1948774157894726</v>
      </c>
    </row>
    <row r="1445" spans="1:5">
      <c r="A1445" s="4">
        <v>37122</v>
      </c>
      <c r="C1445" s="9">
        <f t="shared" si="71"/>
        <v>1194.6805842105252</v>
      </c>
      <c r="E1445" s="5">
        <f t="shared" si="70"/>
        <v>0.19468058421052525</v>
      </c>
    </row>
    <row r="1446" spans="1:5">
      <c r="A1446" s="4">
        <v>37123</v>
      </c>
      <c r="C1446" s="9">
        <f t="shared" si="71"/>
        <v>1194.4837526315778</v>
      </c>
      <c r="E1446" s="5">
        <f t="shared" si="70"/>
        <v>0.19448375263157769</v>
      </c>
    </row>
    <row r="1447" spans="1:5">
      <c r="A1447" s="4">
        <v>37124</v>
      </c>
      <c r="C1447" s="9">
        <f t="shared" si="71"/>
        <v>1194.2869210526303</v>
      </c>
      <c r="E1447" s="5">
        <f t="shared" si="70"/>
        <v>0.19428692105263035</v>
      </c>
    </row>
    <row r="1448" spans="1:5">
      <c r="A1448" s="4">
        <v>37125</v>
      </c>
      <c r="C1448" s="9">
        <f t="shared" si="71"/>
        <v>1194.0900894736828</v>
      </c>
      <c r="E1448" s="5">
        <f t="shared" si="70"/>
        <v>0.19409008947368278</v>
      </c>
    </row>
    <row r="1449" spans="1:5">
      <c r="A1449" s="4">
        <v>37126</v>
      </c>
      <c r="C1449" s="9">
        <f t="shared" si="71"/>
        <v>1193.8932578947354</v>
      </c>
      <c r="E1449" s="5">
        <f t="shared" si="70"/>
        <v>0.19389325789473544</v>
      </c>
    </row>
    <row r="1450" spans="1:5">
      <c r="A1450" s="4">
        <v>37127</v>
      </c>
      <c r="C1450" s="9">
        <f t="shared" si="71"/>
        <v>1193.6964263157879</v>
      </c>
      <c r="E1450" s="5">
        <f t="shared" si="70"/>
        <v>0.19369642631578787</v>
      </c>
    </row>
    <row r="1451" spans="1:5">
      <c r="A1451" s="4">
        <v>37128</v>
      </c>
      <c r="C1451" s="9">
        <f t="shared" si="71"/>
        <v>1193.4995947368404</v>
      </c>
      <c r="E1451" s="5">
        <f t="shared" si="70"/>
        <v>0.19349959473684053</v>
      </c>
    </row>
    <row r="1452" spans="1:5">
      <c r="A1452" s="4">
        <v>37129</v>
      </c>
      <c r="C1452" s="9">
        <f t="shared" si="71"/>
        <v>1193.302763157893</v>
      </c>
      <c r="E1452" s="5">
        <f t="shared" si="70"/>
        <v>0.19330276315789297</v>
      </c>
    </row>
    <row r="1453" spans="1:5">
      <c r="A1453" s="4">
        <v>37130</v>
      </c>
      <c r="C1453" s="9">
        <f t="shared" si="71"/>
        <v>1193.1059315789455</v>
      </c>
      <c r="E1453" s="5">
        <f t="shared" si="70"/>
        <v>0.1931059315789454</v>
      </c>
    </row>
    <row r="1454" spans="1:5">
      <c r="A1454" s="4">
        <v>37131</v>
      </c>
      <c r="C1454" s="9">
        <f t="shared" si="71"/>
        <v>1192.909099999998</v>
      </c>
      <c r="E1454" s="5">
        <f t="shared" si="70"/>
        <v>0.19290909999999806</v>
      </c>
    </row>
    <row r="1455" spans="1:5">
      <c r="A1455" s="4">
        <v>37132</v>
      </c>
      <c r="C1455" s="9">
        <f t="shared" si="71"/>
        <v>1192.7122684210506</v>
      </c>
      <c r="E1455" s="5">
        <f t="shared" si="70"/>
        <v>0.19271226842105049</v>
      </c>
    </row>
    <row r="1456" spans="1:5">
      <c r="A1456" s="4">
        <v>37133</v>
      </c>
      <c r="C1456" s="9">
        <f t="shared" si="71"/>
        <v>1192.5154368421031</v>
      </c>
      <c r="E1456" s="5">
        <f t="shared" si="70"/>
        <v>0.19251543684210315</v>
      </c>
    </row>
    <row r="1457" spans="1:5">
      <c r="A1457" s="4">
        <v>37134</v>
      </c>
      <c r="C1457" s="9">
        <f t="shared" si="71"/>
        <v>1192.3186052631556</v>
      </c>
      <c r="E1457" s="5">
        <f t="shared" si="70"/>
        <v>0.19231860526315558</v>
      </c>
    </row>
    <row r="1458" spans="1:5">
      <c r="A1458" s="4">
        <v>37135</v>
      </c>
      <c r="C1458" s="9">
        <f t="shared" si="71"/>
        <v>1192.1217736842082</v>
      </c>
      <c r="E1458" s="5">
        <f t="shared" si="70"/>
        <v>0.19212177368420824</v>
      </c>
    </row>
    <row r="1459" spans="1:5">
      <c r="A1459" s="4">
        <v>37136</v>
      </c>
      <c r="C1459" s="9">
        <f t="shared" si="71"/>
        <v>1191.9249421052607</v>
      </c>
      <c r="E1459" s="5">
        <f t="shared" si="70"/>
        <v>0.19192494210526068</v>
      </c>
    </row>
    <row r="1460" spans="1:5">
      <c r="A1460" s="4">
        <v>37137</v>
      </c>
      <c r="C1460" s="9">
        <f t="shared" si="71"/>
        <v>1191.7281105263132</v>
      </c>
      <c r="E1460" s="5">
        <f t="shared" si="70"/>
        <v>0.19172811052631333</v>
      </c>
    </row>
    <row r="1461" spans="1:5">
      <c r="A1461" s="4">
        <v>37138</v>
      </c>
      <c r="C1461" s="9">
        <f t="shared" si="71"/>
        <v>1191.5312789473658</v>
      </c>
      <c r="E1461" s="5">
        <f t="shared" si="70"/>
        <v>0.19153127894736577</v>
      </c>
    </row>
    <row r="1462" spans="1:5">
      <c r="A1462" s="4">
        <v>37139</v>
      </c>
      <c r="C1462" s="9">
        <f t="shared" si="71"/>
        <v>1191.3344473684183</v>
      </c>
      <c r="E1462" s="5">
        <f t="shared" si="70"/>
        <v>0.1913344473684182</v>
      </c>
    </row>
    <row r="1463" spans="1:5">
      <c r="A1463" s="4">
        <v>37140</v>
      </c>
      <c r="C1463" s="9">
        <f t="shared" si="71"/>
        <v>1191.1376157894708</v>
      </c>
      <c r="E1463" s="5">
        <f t="shared" si="70"/>
        <v>0.19113761578947086</v>
      </c>
    </row>
    <row r="1464" spans="1:5">
      <c r="A1464" s="4">
        <v>37141</v>
      </c>
      <c r="C1464" s="9">
        <f t="shared" si="71"/>
        <v>1190.9407842105234</v>
      </c>
      <c r="E1464" s="5">
        <f t="shared" si="70"/>
        <v>0.1909407842105233</v>
      </c>
    </row>
    <row r="1465" spans="1:5">
      <c r="A1465" s="4">
        <v>37142</v>
      </c>
      <c r="C1465" s="9">
        <f t="shared" si="71"/>
        <v>1190.7439526315759</v>
      </c>
      <c r="E1465" s="5">
        <f t="shared" si="70"/>
        <v>0.19074395263157595</v>
      </c>
    </row>
    <row r="1466" spans="1:5">
      <c r="A1466" s="4">
        <v>37143</v>
      </c>
      <c r="C1466" s="9">
        <f t="shared" si="71"/>
        <v>1190.5471210526284</v>
      </c>
      <c r="E1466" s="5">
        <f t="shared" si="70"/>
        <v>0.19054712105262839</v>
      </c>
    </row>
    <row r="1467" spans="1:5">
      <c r="A1467" s="4">
        <v>37144</v>
      </c>
      <c r="C1467" s="9">
        <f t="shared" si="71"/>
        <v>1190.350289473681</v>
      </c>
      <c r="E1467" s="5">
        <f t="shared" si="70"/>
        <v>0.19035028947368104</v>
      </c>
    </row>
    <row r="1468" spans="1:5">
      <c r="A1468" s="4">
        <v>37145</v>
      </c>
      <c r="C1468" s="9">
        <f t="shared" si="71"/>
        <v>1190.1534578947335</v>
      </c>
      <c r="E1468" s="5">
        <f t="shared" si="70"/>
        <v>0.19015345789473348</v>
      </c>
    </row>
    <row r="1469" spans="1:5">
      <c r="A1469" s="4">
        <v>37146</v>
      </c>
      <c r="C1469" s="9">
        <f t="shared" si="71"/>
        <v>1189.956626315786</v>
      </c>
      <c r="E1469" s="5">
        <f t="shared" si="70"/>
        <v>0.18995662631578591</v>
      </c>
    </row>
    <row r="1470" spans="1:5">
      <c r="A1470" s="4">
        <v>37147</v>
      </c>
      <c r="C1470" s="9">
        <f t="shared" si="71"/>
        <v>1189.7597947368386</v>
      </c>
      <c r="E1470" s="5">
        <f t="shared" si="70"/>
        <v>0.18975979473683857</v>
      </c>
    </row>
    <row r="1471" spans="1:5">
      <c r="A1471" s="4">
        <v>37148</v>
      </c>
      <c r="C1471" s="9">
        <f t="shared" si="71"/>
        <v>1189.5629631578911</v>
      </c>
      <c r="E1471" s="5">
        <f t="shared" si="70"/>
        <v>0.18956296315789101</v>
      </c>
    </row>
    <row r="1472" spans="1:5">
      <c r="A1472" s="4">
        <v>37149</v>
      </c>
      <c r="B1472" s="70"/>
      <c r="C1472" s="9">
        <f>C1471+F$1435</f>
        <v>1189.3661315789436</v>
      </c>
      <c r="E1472" s="5">
        <f t="shared" si="70"/>
        <v>0.18936613157894366</v>
      </c>
    </row>
    <row r="1473" spans="1:6">
      <c r="A1473" s="4">
        <v>37150</v>
      </c>
      <c r="B1473" s="70">
        <v>110682</v>
      </c>
      <c r="C1473" s="9">
        <v>1189.1693</v>
      </c>
      <c r="D1473" s="5">
        <v>1</v>
      </c>
      <c r="E1473" s="5">
        <f t="shared" si="70"/>
        <v>0.1891693000000001</v>
      </c>
      <c r="F1473" s="5">
        <f>(C1488-C1473)/15</f>
        <v>1.3671133333333274</v>
      </c>
    </row>
    <row r="1474" spans="1:6">
      <c r="A1474" s="4">
        <v>37151</v>
      </c>
      <c r="C1474" s="5">
        <f>C1473+F$1473</f>
        <v>1190.5364133333333</v>
      </c>
      <c r="E1474" s="5">
        <f t="shared" si="70"/>
        <v>0.19053641333333315</v>
      </c>
    </row>
    <row r="1475" spans="1:6">
      <c r="A1475" s="4">
        <v>37152</v>
      </c>
      <c r="C1475" s="5">
        <f t="shared" ref="C1475:C1487" si="72">C1474+F$1473</f>
        <v>1191.9035266666665</v>
      </c>
      <c r="E1475" s="5">
        <f t="shared" si="70"/>
        <v>0.19190352666666644</v>
      </c>
    </row>
    <row r="1476" spans="1:6">
      <c r="A1476" s="4">
        <v>37153</v>
      </c>
      <c r="C1476" s="5">
        <f t="shared" si="72"/>
        <v>1193.2706399999997</v>
      </c>
      <c r="E1476" s="5">
        <f t="shared" si="70"/>
        <v>0.19327063999999972</v>
      </c>
    </row>
    <row r="1477" spans="1:6">
      <c r="A1477" s="4">
        <v>37154</v>
      </c>
      <c r="C1477" s="5">
        <f t="shared" si="72"/>
        <v>1194.637753333333</v>
      </c>
      <c r="E1477" s="5">
        <f t="shared" si="70"/>
        <v>0.194637753333333</v>
      </c>
    </row>
    <row r="1478" spans="1:6">
      <c r="A1478" s="4">
        <v>37155</v>
      </c>
      <c r="C1478" s="5">
        <f t="shared" si="72"/>
        <v>1196.0048666666662</v>
      </c>
      <c r="E1478" s="5">
        <f t="shared" si="70"/>
        <v>0.19600486666666628</v>
      </c>
    </row>
    <row r="1479" spans="1:6">
      <c r="A1479" s="4">
        <v>37156</v>
      </c>
      <c r="C1479" s="5">
        <f t="shared" si="72"/>
        <v>1197.3719799999994</v>
      </c>
      <c r="E1479" s="5">
        <f t="shared" si="70"/>
        <v>0.19737197999999934</v>
      </c>
    </row>
    <row r="1480" spans="1:6">
      <c r="A1480" s="4">
        <v>37157</v>
      </c>
      <c r="C1480" s="5">
        <f t="shared" si="72"/>
        <v>1198.7390933333327</v>
      </c>
      <c r="E1480" s="5">
        <f t="shared" si="70"/>
        <v>0.19873909333333262</v>
      </c>
    </row>
    <row r="1481" spans="1:6">
      <c r="A1481" s="4">
        <v>37158</v>
      </c>
      <c r="C1481" s="5">
        <f t="shared" si="72"/>
        <v>1200.1062066666659</v>
      </c>
      <c r="E1481" s="5">
        <f t="shared" si="70"/>
        <v>0.2001062066666659</v>
      </c>
    </row>
    <row r="1482" spans="1:6">
      <c r="A1482" s="4">
        <v>37159</v>
      </c>
      <c r="C1482" s="5">
        <f t="shared" si="72"/>
        <v>1201.4733199999991</v>
      </c>
      <c r="E1482" s="5">
        <f t="shared" si="70"/>
        <v>0.20147331999999918</v>
      </c>
    </row>
    <row r="1483" spans="1:6">
      <c r="A1483" s="4">
        <v>37160</v>
      </c>
      <c r="C1483" s="5">
        <f t="shared" si="72"/>
        <v>1202.8404333333324</v>
      </c>
      <c r="E1483" s="5">
        <f t="shared" si="70"/>
        <v>0.20284043333333246</v>
      </c>
    </row>
    <row r="1484" spans="1:6">
      <c r="A1484" s="4">
        <v>37161</v>
      </c>
      <c r="C1484" s="5">
        <f t="shared" si="72"/>
        <v>1204.2075466666656</v>
      </c>
      <c r="E1484" s="5">
        <f t="shared" si="70"/>
        <v>0.20420754666666552</v>
      </c>
    </row>
    <row r="1485" spans="1:6">
      <c r="A1485" s="4">
        <v>37162</v>
      </c>
      <c r="C1485" s="5">
        <f t="shared" si="72"/>
        <v>1205.5746599999989</v>
      </c>
      <c r="E1485" s="5">
        <f t="shared" si="70"/>
        <v>0.2055746599999988</v>
      </c>
    </row>
    <row r="1486" spans="1:6">
      <c r="A1486" s="4">
        <v>37163</v>
      </c>
      <c r="C1486" s="5">
        <f t="shared" si="72"/>
        <v>1206.9417733333321</v>
      </c>
      <c r="E1486" s="5">
        <f t="shared" si="70"/>
        <v>0.20694177333333208</v>
      </c>
    </row>
    <row r="1487" spans="1:6">
      <c r="A1487" s="4">
        <v>37164</v>
      </c>
      <c r="C1487" s="5">
        <f t="shared" si="72"/>
        <v>1208.3088866666653</v>
      </c>
      <c r="E1487" s="5">
        <f t="shared" si="70"/>
        <v>0.20830888666666536</v>
      </c>
    </row>
    <row r="1488" spans="1:6">
      <c r="A1488" s="4">
        <v>37165</v>
      </c>
      <c r="B1488" s="70">
        <v>110688</v>
      </c>
      <c r="C1488" s="9">
        <v>1209.6759999999999</v>
      </c>
      <c r="D1488" s="5">
        <v>1</v>
      </c>
      <c r="E1488" s="5">
        <f t="shared" si="70"/>
        <v>0.20967599999999997</v>
      </c>
      <c r="F1488" s="5">
        <f>(C1531-C1488)/43</f>
        <v>0.22415813953488775</v>
      </c>
    </row>
    <row r="1489" spans="1:5">
      <c r="A1489" s="4">
        <v>37166</v>
      </c>
      <c r="C1489" s="5">
        <f>C1488+F$1488</f>
        <v>1209.9001581395348</v>
      </c>
      <c r="E1489" s="5">
        <f t="shared" si="70"/>
        <v>0.20990015813953478</v>
      </c>
    </row>
    <row r="1490" spans="1:5">
      <c r="A1490" s="4">
        <v>37167</v>
      </c>
      <c r="C1490" s="5">
        <f t="shared" ref="C1490:C1530" si="73">C1489+F$1488</f>
        <v>1210.1243162790697</v>
      </c>
      <c r="E1490" s="5">
        <f t="shared" si="70"/>
        <v>0.2101243162790698</v>
      </c>
    </row>
    <row r="1491" spans="1:5">
      <c r="A1491" s="4">
        <v>37168</v>
      </c>
      <c r="C1491" s="5">
        <f t="shared" si="73"/>
        <v>1210.3484744186046</v>
      </c>
      <c r="E1491" s="5">
        <f t="shared" si="70"/>
        <v>0.2103484744186046</v>
      </c>
    </row>
    <row r="1492" spans="1:5">
      <c r="A1492" s="4">
        <v>37169</v>
      </c>
      <c r="C1492" s="5">
        <f t="shared" si="73"/>
        <v>1210.5726325581395</v>
      </c>
      <c r="E1492" s="5">
        <f t="shared" si="70"/>
        <v>0.21057263255813941</v>
      </c>
    </row>
    <row r="1493" spans="1:5">
      <c r="A1493" s="4">
        <v>37170</v>
      </c>
      <c r="C1493" s="5">
        <f t="shared" si="73"/>
        <v>1210.7967906976744</v>
      </c>
      <c r="E1493" s="5">
        <f t="shared" si="70"/>
        <v>0.21079679069767443</v>
      </c>
    </row>
    <row r="1494" spans="1:5">
      <c r="A1494" s="4">
        <v>37171</v>
      </c>
      <c r="C1494" s="5">
        <f t="shared" si="73"/>
        <v>1211.0209488372093</v>
      </c>
      <c r="E1494" s="5">
        <f t="shared" si="70"/>
        <v>0.21102094883720923</v>
      </c>
    </row>
    <row r="1495" spans="1:5">
      <c r="A1495" s="4">
        <v>37172</v>
      </c>
      <c r="C1495" s="5">
        <f t="shared" si="73"/>
        <v>1211.2451069767442</v>
      </c>
      <c r="E1495" s="5">
        <f t="shared" si="70"/>
        <v>0.21124510697674426</v>
      </c>
    </row>
    <row r="1496" spans="1:5">
      <c r="A1496" s="4">
        <v>37173</v>
      </c>
      <c r="C1496" s="5">
        <f t="shared" si="73"/>
        <v>1211.4692651162791</v>
      </c>
      <c r="E1496" s="5">
        <f t="shared" si="70"/>
        <v>0.21146926511627906</v>
      </c>
    </row>
    <row r="1497" spans="1:5">
      <c r="A1497" s="4">
        <v>37174</v>
      </c>
      <c r="C1497" s="5">
        <f t="shared" si="73"/>
        <v>1211.693423255814</v>
      </c>
      <c r="E1497" s="5">
        <f t="shared" si="70"/>
        <v>0.21169342325581386</v>
      </c>
    </row>
    <row r="1498" spans="1:5">
      <c r="A1498" s="4">
        <v>37175</v>
      </c>
      <c r="C1498" s="5">
        <f t="shared" si="73"/>
        <v>1211.9175813953489</v>
      </c>
      <c r="E1498" s="5">
        <f t="shared" si="70"/>
        <v>0.21191758139534889</v>
      </c>
    </row>
    <row r="1499" spans="1:5">
      <c r="A1499" s="4">
        <v>37176</v>
      </c>
      <c r="C1499" s="5">
        <f t="shared" si="73"/>
        <v>1212.1417395348838</v>
      </c>
      <c r="E1499" s="5">
        <f t="shared" si="70"/>
        <v>0.21214173953488369</v>
      </c>
    </row>
    <row r="1500" spans="1:5">
      <c r="A1500" s="4">
        <v>37177</v>
      </c>
      <c r="C1500" s="5">
        <f t="shared" si="73"/>
        <v>1212.3658976744186</v>
      </c>
      <c r="E1500" s="5">
        <f t="shared" ref="E1500:E1563" si="74">(C1500/1000)-1</f>
        <v>0.21236589767441871</v>
      </c>
    </row>
    <row r="1501" spans="1:5">
      <c r="A1501" s="4">
        <v>37178</v>
      </c>
      <c r="C1501" s="5">
        <f t="shared" si="73"/>
        <v>1212.5900558139535</v>
      </c>
      <c r="E1501" s="5">
        <f t="shared" si="74"/>
        <v>0.21259005581395352</v>
      </c>
    </row>
    <row r="1502" spans="1:5">
      <c r="A1502" s="4">
        <v>37179</v>
      </c>
      <c r="C1502" s="5">
        <f t="shared" si="73"/>
        <v>1212.8142139534884</v>
      </c>
      <c r="E1502" s="5">
        <f t="shared" si="74"/>
        <v>0.21281421395348854</v>
      </c>
    </row>
    <row r="1503" spans="1:5">
      <c r="A1503" s="4">
        <v>37180</v>
      </c>
      <c r="C1503" s="5">
        <f t="shared" si="73"/>
        <v>1213.0383720930233</v>
      </c>
      <c r="E1503" s="5">
        <f t="shared" si="74"/>
        <v>0.21303837209302334</v>
      </c>
    </row>
    <row r="1504" spans="1:5">
      <c r="A1504" s="4">
        <v>37181</v>
      </c>
      <c r="C1504" s="5">
        <f t="shared" si="73"/>
        <v>1213.2625302325582</v>
      </c>
      <c r="E1504" s="5">
        <f t="shared" si="74"/>
        <v>0.21326253023255815</v>
      </c>
    </row>
    <row r="1505" spans="1:5">
      <c r="A1505" s="4">
        <v>37182</v>
      </c>
      <c r="C1505" s="5">
        <f t="shared" si="73"/>
        <v>1213.4866883720931</v>
      </c>
      <c r="E1505" s="5">
        <f t="shared" si="74"/>
        <v>0.21348668837209317</v>
      </c>
    </row>
    <row r="1506" spans="1:5">
      <c r="A1506" s="4">
        <v>37183</v>
      </c>
      <c r="C1506" s="5">
        <f t="shared" si="73"/>
        <v>1213.710846511628</v>
      </c>
      <c r="E1506" s="5">
        <f t="shared" si="74"/>
        <v>0.21371084651162797</v>
      </c>
    </row>
    <row r="1507" spans="1:5">
      <c r="A1507" s="4">
        <v>37184</v>
      </c>
      <c r="C1507" s="5">
        <f t="shared" si="73"/>
        <v>1213.9350046511629</v>
      </c>
      <c r="E1507" s="5">
        <f t="shared" si="74"/>
        <v>0.213935004651163</v>
      </c>
    </row>
    <row r="1508" spans="1:5">
      <c r="A1508" s="4">
        <v>37185</v>
      </c>
      <c r="C1508" s="5">
        <f t="shared" si="73"/>
        <v>1214.1591627906978</v>
      </c>
      <c r="E1508" s="5">
        <f t="shared" si="74"/>
        <v>0.2141591627906978</v>
      </c>
    </row>
    <row r="1509" spans="1:5">
      <c r="A1509" s="4">
        <v>37186</v>
      </c>
      <c r="C1509" s="5">
        <f t="shared" si="73"/>
        <v>1214.3833209302327</v>
      </c>
      <c r="E1509" s="5">
        <f t="shared" si="74"/>
        <v>0.2143833209302326</v>
      </c>
    </row>
    <row r="1510" spans="1:5">
      <c r="A1510" s="4">
        <v>37187</v>
      </c>
      <c r="C1510" s="5">
        <f t="shared" si="73"/>
        <v>1214.6074790697676</v>
      </c>
      <c r="E1510" s="5">
        <f t="shared" si="74"/>
        <v>0.21460747906976763</v>
      </c>
    </row>
    <row r="1511" spans="1:5">
      <c r="A1511" s="4">
        <v>37188</v>
      </c>
      <c r="C1511" s="5">
        <f t="shared" si="73"/>
        <v>1214.8316372093025</v>
      </c>
      <c r="E1511" s="5">
        <f t="shared" si="74"/>
        <v>0.21483163720930243</v>
      </c>
    </row>
    <row r="1512" spans="1:5">
      <c r="A1512" s="4">
        <v>37189</v>
      </c>
      <c r="C1512" s="5">
        <f t="shared" si="73"/>
        <v>1215.0557953488374</v>
      </c>
      <c r="E1512" s="5">
        <f t="shared" si="74"/>
        <v>0.21505579534883745</v>
      </c>
    </row>
    <row r="1513" spans="1:5">
      <c r="A1513" s="4">
        <v>37190</v>
      </c>
      <c r="C1513" s="5">
        <f t="shared" si="73"/>
        <v>1215.2799534883723</v>
      </c>
      <c r="E1513" s="5">
        <f t="shared" si="74"/>
        <v>0.21527995348837226</v>
      </c>
    </row>
    <row r="1514" spans="1:5">
      <c r="A1514" s="4">
        <v>37191</v>
      </c>
      <c r="C1514" s="5">
        <f t="shared" si="73"/>
        <v>1215.5041116279072</v>
      </c>
      <c r="E1514" s="5">
        <f t="shared" si="74"/>
        <v>0.21550411162790706</v>
      </c>
    </row>
    <row r="1515" spans="1:5">
      <c r="A1515" s="4">
        <v>37192</v>
      </c>
      <c r="C1515" s="5">
        <f t="shared" si="73"/>
        <v>1215.728269767442</v>
      </c>
      <c r="E1515" s="5">
        <f t="shared" si="74"/>
        <v>0.21572826976744208</v>
      </c>
    </row>
    <row r="1516" spans="1:5">
      <c r="A1516" s="4">
        <v>37193</v>
      </c>
      <c r="C1516" s="5">
        <f t="shared" si="73"/>
        <v>1215.9524279069769</v>
      </c>
      <c r="E1516" s="5">
        <f t="shared" si="74"/>
        <v>0.21595242790697688</v>
      </c>
    </row>
    <row r="1517" spans="1:5">
      <c r="A1517" s="4">
        <v>37194</v>
      </c>
      <c r="C1517" s="5">
        <f t="shared" si="73"/>
        <v>1216.1765860465118</v>
      </c>
      <c r="E1517" s="5">
        <f t="shared" si="74"/>
        <v>0.21617658604651191</v>
      </c>
    </row>
    <row r="1518" spans="1:5">
      <c r="A1518" s="4">
        <v>37195</v>
      </c>
      <c r="C1518" s="5">
        <f t="shared" si="73"/>
        <v>1216.4007441860467</v>
      </c>
      <c r="E1518" s="5">
        <f t="shared" si="74"/>
        <v>0.21640074418604671</v>
      </c>
    </row>
    <row r="1519" spans="1:5">
      <c r="A1519" s="4">
        <v>37196</v>
      </c>
      <c r="C1519" s="5">
        <f t="shared" si="73"/>
        <v>1216.6249023255816</v>
      </c>
      <c r="E1519" s="5">
        <f t="shared" si="74"/>
        <v>0.21662490232558151</v>
      </c>
    </row>
    <row r="1520" spans="1:5">
      <c r="A1520" s="4">
        <v>37197</v>
      </c>
      <c r="C1520" s="5">
        <f t="shared" si="73"/>
        <v>1216.8490604651165</v>
      </c>
      <c r="E1520" s="5">
        <f t="shared" si="74"/>
        <v>0.21684906046511654</v>
      </c>
    </row>
    <row r="1521" spans="1:6">
      <c r="A1521" s="4">
        <v>37198</v>
      </c>
      <c r="C1521" s="5">
        <f t="shared" si="73"/>
        <v>1217.0732186046514</v>
      </c>
      <c r="E1521" s="5">
        <f t="shared" si="74"/>
        <v>0.21707321860465134</v>
      </c>
    </row>
    <row r="1522" spans="1:6">
      <c r="A1522" s="4">
        <v>37199</v>
      </c>
      <c r="C1522" s="5">
        <f t="shared" si="73"/>
        <v>1217.2973767441863</v>
      </c>
      <c r="E1522" s="5">
        <f t="shared" si="74"/>
        <v>0.21729737674418637</v>
      </c>
    </row>
    <row r="1523" spans="1:6">
      <c r="A1523" s="4">
        <v>37200</v>
      </c>
      <c r="C1523" s="5">
        <f t="shared" si="73"/>
        <v>1217.5215348837212</v>
      </c>
      <c r="E1523" s="5">
        <f t="shared" si="74"/>
        <v>0.21752153488372117</v>
      </c>
    </row>
    <row r="1524" spans="1:6">
      <c r="A1524" s="4">
        <v>37201</v>
      </c>
      <c r="C1524" s="5">
        <f t="shared" si="73"/>
        <v>1217.7456930232561</v>
      </c>
      <c r="E1524" s="5">
        <f t="shared" si="74"/>
        <v>0.21774569302325597</v>
      </c>
    </row>
    <row r="1525" spans="1:6">
      <c r="A1525" s="4">
        <v>37202</v>
      </c>
      <c r="C1525" s="5">
        <f t="shared" si="73"/>
        <v>1217.969851162791</v>
      </c>
      <c r="E1525" s="5">
        <f t="shared" si="74"/>
        <v>0.217969851162791</v>
      </c>
    </row>
    <row r="1526" spans="1:6">
      <c r="A1526" s="4">
        <v>37203</v>
      </c>
      <c r="C1526" s="5">
        <f t="shared" si="73"/>
        <v>1218.1940093023259</v>
      </c>
      <c r="E1526" s="5">
        <f t="shared" si="74"/>
        <v>0.2181940093023258</v>
      </c>
    </row>
    <row r="1527" spans="1:6">
      <c r="A1527" s="4">
        <v>37204</v>
      </c>
      <c r="C1527" s="5">
        <f t="shared" si="73"/>
        <v>1218.4181674418608</v>
      </c>
      <c r="E1527" s="5">
        <f t="shared" si="74"/>
        <v>0.21841816744186082</v>
      </c>
    </row>
    <row r="1528" spans="1:6">
      <c r="A1528" s="4">
        <v>37205</v>
      </c>
      <c r="C1528" s="5">
        <f t="shared" si="73"/>
        <v>1218.6423255813957</v>
      </c>
      <c r="E1528" s="5">
        <f t="shared" si="74"/>
        <v>0.21864232558139562</v>
      </c>
    </row>
    <row r="1529" spans="1:6">
      <c r="A1529" s="4">
        <v>37206</v>
      </c>
      <c r="C1529" s="5">
        <f t="shared" si="73"/>
        <v>1218.8664837209305</v>
      </c>
      <c r="E1529" s="5">
        <f t="shared" si="74"/>
        <v>0.21886648372093065</v>
      </c>
    </row>
    <row r="1530" spans="1:6">
      <c r="A1530" s="4">
        <v>37207</v>
      </c>
      <c r="C1530" s="5">
        <f t="shared" si="73"/>
        <v>1219.0906418604654</v>
      </c>
      <c r="E1530" s="5">
        <f t="shared" si="74"/>
        <v>0.21909064186046545</v>
      </c>
    </row>
    <row r="1531" spans="1:6">
      <c r="A1531" s="4">
        <v>37208</v>
      </c>
      <c r="B1531" s="70">
        <v>110688</v>
      </c>
      <c r="C1531" s="9">
        <v>1219.3148000000001</v>
      </c>
      <c r="D1531" s="5">
        <v>1</v>
      </c>
      <c r="E1531" s="5">
        <f t="shared" si="74"/>
        <v>0.21931480000000003</v>
      </c>
      <c r="F1531" s="5">
        <f>(C1577-C1531)/46</f>
        <v>0.83698043478260764</v>
      </c>
    </row>
    <row r="1532" spans="1:6">
      <c r="A1532" s="4">
        <v>37209</v>
      </c>
      <c r="C1532" s="5">
        <f>C1531+F$1531</f>
        <v>1220.1517804347827</v>
      </c>
      <c r="E1532" s="5">
        <f t="shared" si="74"/>
        <v>0.22015178043478278</v>
      </c>
    </row>
    <row r="1533" spans="1:6">
      <c r="A1533" s="4">
        <v>37210</v>
      </c>
      <c r="C1533" s="5">
        <f t="shared" ref="C1533:C1576" si="75">C1532+F$1531</f>
        <v>1220.9887608695653</v>
      </c>
      <c r="E1533" s="5">
        <f t="shared" si="74"/>
        <v>0.22098876086956531</v>
      </c>
    </row>
    <row r="1534" spans="1:6">
      <c r="A1534" s="4">
        <v>37211</v>
      </c>
      <c r="C1534" s="5">
        <f t="shared" si="75"/>
        <v>1221.825741304348</v>
      </c>
      <c r="E1534" s="5">
        <f t="shared" si="74"/>
        <v>0.22182574130434807</v>
      </c>
    </row>
    <row r="1535" spans="1:6">
      <c r="A1535" s="4">
        <v>37212</v>
      </c>
      <c r="C1535" s="5">
        <f t="shared" si="75"/>
        <v>1222.6627217391306</v>
      </c>
      <c r="E1535" s="5">
        <f t="shared" si="74"/>
        <v>0.2226627217391306</v>
      </c>
    </row>
    <row r="1536" spans="1:6">
      <c r="A1536" s="4">
        <v>37213</v>
      </c>
      <c r="C1536" s="5">
        <f t="shared" si="75"/>
        <v>1223.4997021739132</v>
      </c>
      <c r="E1536" s="5">
        <f t="shared" si="74"/>
        <v>0.22349970217391313</v>
      </c>
    </row>
    <row r="1537" spans="1:5">
      <c r="A1537" s="4">
        <v>37214</v>
      </c>
      <c r="C1537" s="5">
        <f t="shared" si="75"/>
        <v>1224.3366826086958</v>
      </c>
      <c r="E1537" s="5">
        <f t="shared" si="74"/>
        <v>0.22433668260869588</v>
      </c>
    </row>
    <row r="1538" spans="1:5">
      <c r="A1538" s="4">
        <v>37215</v>
      </c>
      <c r="C1538" s="5">
        <f t="shared" si="75"/>
        <v>1225.1736630434784</v>
      </c>
      <c r="E1538" s="5">
        <f t="shared" si="74"/>
        <v>0.22517366304347841</v>
      </c>
    </row>
    <row r="1539" spans="1:5">
      <c r="A1539" s="4">
        <v>37216</v>
      </c>
      <c r="C1539" s="5">
        <f t="shared" si="75"/>
        <v>1226.010643478261</v>
      </c>
      <c r="E1539" s="5">
        <f t="shared" si="74"/>
        <v>0.22601064347826094</v>
      </c>
    </row>
    <row r="1540" spans="1:5">
      <c r="A1540" s="4">
        <v>37217</v>
      </c>
      <c r="C1540" s="5">
        <f t="shared" si="75"/>
        <v>1226.8476239130437</v>
      </c>
      <c r="E1540" s="5">
        <f t="shared" si="74"/>
        <v>0.22684762391304369</v>
      </c>
    </row>
    <row r="1541" spans="1:5">
      <c r="A1541" s="4">
        <v>37218</v>
      </c>
      <c r="C1541" s="5">
        <f t="shared" si="75"/>
        <v>1227.6846043478263</v>
      </c>
      <c r="E1541" s="5">
        <f t="shared" si="74"/>
        <v>0.22768460434782622</v>
      </c>
    </row>
    <row r="1542" spans="1:5">
      <c r="A1542" s="4">
        <v>37219</v>
      </c>
      <c r="C1542" s="5">
        <f t="shared" si="75"/>
        <v>1228.5215847826089</v>
      </c>
      <c r="E1542" s="5">
        <f t="shared" si="74"/>
        <v>0.22852158478260898</v>
      </c>
    </row>
    <row r="1543" spans="1:5">
      <c r="A1543" s="4">
        <v>37220</v>
      </c>
      <c r="C1543" s="5">
        <f t="shared" si="75"/>
        <v>1229.3585652173915</v>
      </c>
      <c r="E1543" s="5">
        <f t="shared" si="74"/>
        <v>0.22935856521739151</v>
      </c>
    </row>
    <row r="1544" spans="1:5">
      <c r="A1544" s="4">
        <v>37221</v>
      </c>
      <c r="C1544" s="5">
        <f t="shared" si="75"/>
        <v>1230.1955456521741</v>
      </c>
      <c r="E1544" s="5">
        <f t="shared" si="74"/>
        <v>0.23019554565217404</v>
      </c>
    </row>
    <row r="1545" spans="1:5">
      <c r="A1545" s="4">
        <v>37222</v>
      </c>
      <c r="C1545" s="5">
        <f t="shared" si="75"/>
        <v>1231.0325260869568</v>
      </c>
      <c r="E1545" s="5">
        <f t="shared" si="74"/>
        <v>0.23103252608695679</v>
      </c>
    </row>
    <row r="1546" spans="1:5">
      <c r="A1546" s="4">
        <v>37223</v>
      </c>
      <c r="C1546" s="5">
        <f t="shared" si="75"/>
        <v>1231.8695065217394</v>
      </c>
      <c r="E1546" s="5">
        <f t="shared" si="74"/>
        <v>0.23186950652173932</v>
      </c>
    </row>
    <row r="1547" spans="1:5">
      <c r="A1547" s="4">
        <v>37224</v>
      </c>
      <c r="C1547" s="5">
        <f t="shared" si="75"/>
        <v>1232.706486956522</v>
      </c>
      <c r="E1547" s="5">
        <f t="shared" si="74"/>
        <v>0.23270648695652207</v>
      </c>
    </row>
    <row r="1548" spans="1:5">
      <c r="A1548" s="4">
        <v>37225</v>
      </c>
      <c r="C1548" s="5">
        <f t="shared" si="75"/>
        <v>1233.5434673913046</v>
      </c>
      <c r="E1548" s="5">
        <f t="shared" si="74"/>
        <v>0.2335434673913046</v>
      </c>
    </row>
    <row r="1549" spans="1:5">
      <c r="A1549" s="4">
        <v>37226</v>
      </c>
      <c r="C1549" s="5">
        <f t="shared" si="75"/>
        <v>1234.3804478260872</v>
      </c>
      <c r="E1549" s="5">
        <f t="shared" si="74"/>
        <v>0.23438044782608713</v>
      </c>
    </row>
    <row r="1550" spans="1:5">
      <c r="A1550" s="4">
        <v>37227</v>
      </c>
      <c r="C1550" s="5">
        <f t="shared" si="75"/>
        <v>1235.2174282608698</v>
      </c>
      <c r="E1550" s="5">
        <f t="shared" si="74"/>
        <v>0.23521742826086989</v>
      </c>
    </row>
    <row r="1551" spans="1:5">
      <c r="A1551" s="4">
        <v>37228</v>
      </c>
      <c r="C1551" s="5">
        <f t="shared" si="75"/>
        <v>1236.0544086956525</v>
      </c>
      <c r="E1551" s="5">
        <f t="shared" si="74"/>
        <v>0.23605440869565242</v>
      </c>
    </row>
    <row r="1552" spans="1:5">
      <c r="A1552" s="4">
        <v>37229</v>
      </c>
      <c r="C1552" s="5">
        <f t="shared" si="75"/>
        <v>1236.8913891304351</v>
      </c>
      <c r="E1552" s="5">
        <f t="shared" si="74"/>
        <v>0.23689138913043517</v>
      </c>
    </row>
    <row r="1553" spans="1:8">
      <c r="A1553" s="4">
        <v>37230</v>
      </c>
      <c r="C1553" s="5">
        <f t="shared" si="75"/>
        <v>1237.7283695652177</v>
      </c>
      <c r="E1553" s="5">
        <f t="shared" si="74"/>
        <v>0.2377283695652177</v>
      </c>
    </row>
    <row r="1554" spans="1:8">
      <c r="A1554" s="4">
        <v>37231</v>
      </c>
      <c r="C1554" s="5">
        <f t="shared" si="75"/>
        <v>1238.5653500000003</v>
      </c>
      <c r="E1554" s="5">
        <f t="shared" si="74"/>
        <v>0.23856535000000023</v>
      </c>
    </row>
    <row r="1555" spans="1:8">
      <c r="A1555" s="4">
        <v>37232</v>
      </c>
      <c r="C1555" s="5">
        <f t="shared" si="75"/>
        <v>1239.4023304347829</v>
      </c>
      <c r="E1555" s="5">
        <f t="shared" si="74"/>
        <v>0.23940233043478298</v>
      </c>
    </row>
    <row r="1556" spans="1:8">
      <c r="A1556" s="4">
        <v>37233</v>
      </c>
      <c r="C1556" s="5">
        <f t="shared" si="75"/>
        <v>1240.2393108695655</v>
      </c>
      <c r="E1556" s="5">
        <f t="shared" si="74"/>
        <v>0.24023931086956551</v>
      </c>
    </row>
    <row r="1557" spans="1:8">
      <c r="A1557" s="4">
        <v>37234</v>
      </c>
      <c r="C1557" s="5">
        <f t="shared" si="75"/>
        <v>1241.0762913043482</v>
      </c>
      <c r="E1557" s="5">
        <f t="shared" si="74"/>
        <v>0.24107629130434827</v>
      </c>
    </row>
    <row r="1558" spans="1:8">
      <c r="A1558" s="4">
        <v>37235</v>
      </c>
      <c r="C1558" s="5">
        <f t="shared" si="75"/>
        <v>1241.9132717391308</v>
      </c>
      <c r="E1558" s="5">
        <f t="shared" si="74"/>
        <v>0.2419132717391308</v>
      </c>
    </row>
    <row r="1559" spans="1:8">
      <c r="A1559" s="4">
        <v>37236</v>
      </c>
      <c r="C1559" s="5">
        <f t="shared" si="75"/>
        <v>1242.7502521739134</v>
      </c>
      <c r="E1559" s="5">
        <f t="shared" si="74"/>
        <v>0.24275025217391333</v>
      </c>
    </row>
    <row r="1560" spans="1:8">
      <c r="A1560" s="4">
        <v>37237</v>
      </c>
      <c r="C1560" s="5">
        <f t="shared" si="75"/>
        <v>1243.587232608696</v>
      </c>
      <c r="E1560" s="5">
        <f t="shared" si="74"/>
        <v>0.24358723260869608</v>
      </c>
    </row>
    <row r="1561" spans="1:8">
      <c r="A1561" s="4">
        <v>37238</v>
      </c>
      <c r="C1561" s="5">
        <f t="shared" si="75"/>
        <v>1244.4242130434786</v>
      </c>
      <c r="E1561" s="5">
        <f t="shared" si="74"/>
        <v>0.24442421304347861</v>
      </c>
    </row>
    <row r="1562" spans="1:8">
      <c r="A1562" s="4">
        <v>37239</v>
      </c>
      <c r="C1562" s="5">
        <f t="shared" si="75"/>
        <v>1245.2611934782612</v>
      </c>
      <c r="E1562" s="5">
        <f t="shared" si="74"/>
        <v>0.24526119347826114</v>
      </c>
    </row>
    <row r="1563" spans="1:8">
      <c r="A1563" s="4">
        <v>37240</v>
      </c>
      <c r="C1563" s="5">
        <f t="shared" si="75"/>
        <v>1246.0981739130439</v>
      </c>
      <c r="E1563" s="5">
        <f t="shared" si="74"/>
        <v>0.24609817391304389</v>
      </c>
      <c r="F1563" s="5">
        <f>SUM(E1563:E1792)/230</f>
        <v>0.33932307856581423</v>
      </c>
      <c r="G1563" s="5">
        <f>SUM(E1563:E1792)</f>
        <v>78.044308070137276</v>
      </c>
      <c r="H1563" s="5">
        <f>MAX(E1563:E1792)</f>
        <v>0.48799119999999996</v>
      </c>
    </row>
    <row r="1564" spans="1:8">
      <c r="A1564" s="4">
        <v>37241</v>
      </c>
      <c r="C1564" s="5">
        <f t="shared" si="75"/>
        <v>1246.9351543478265</v>
      </c>
      <c r="E1564" s="5">
        <f t="shared" ref="E1564:E1627" si="76">(C1564/1000)-1</f>
        <v>0.24693515434782642</v>
      </c>
    </row>
    <row r="1565" spans="1:8">
      <c r="A1565" s="4">
        <v>37242</v>
      </c>
      <c r="C1565" s="5">
        <f t="shared" si="75"/>
        <v>1247.7721347826091</v>
      </c>
      <c r="E1565" s="5">
        <f t="shared" si="76"/>
        <v>0.24777213478260918</v>
      </c>
    </row>
    <row r="1566" spans="1:8">
      <c r="A1566" s="4">
        <v>37243</v>
      </c>
      <c r="C1566" s="5">
        <f t="shared" si="75"/>
        <v>1248.6091152173917</v>
      </c>
      <c r="E1566" s="5">
        <f t="shared" si="76"/>
        <v>0.24860911521739171</v>
      </c>
    </row>
    <row r="1567" spans="1:8">
      <c r="A1567" s="4">
        <v>37244</v>
      </c>
      <c r="C1567" s="5">
        <f t="shared" si="75"/>
        <v>1249.4460956521743</v>
      </c>
      <c r="E1567" s="5">
        <f t="shared" si="76"/>
        <v>0.24944609565217424</v>
      </c>
    </row>
    <row r="1568" spans="1:8">
      <c r="A1568" s="4">
        <v>37245</v>
      </c>
      <c r="C1568" s="5">
        <f t="shared" si="75"/>
        <v>1250.283076086957</v>
      </c>
      <c r="E1568" s="5">
        <f t="shared" si="76"/>
        <v>0.25028307608695699</v>
      </c>
    </row>
    <row r="1569" spans="1:6">
      <c r="A1569" s="4">
        <v>37246</v>
      </c>
      <c r="C1569" s="5">
        <f t="shared" si="75"/>
        <v>1251.1200565217396</v>
      </c>
      <c r="E1569" s="5">
        <f t="shared" si="76"/>
        <v>0.25112005652173952</v>
      </c>
    </row>
    <row r="1570" spans="1:6">
      <c r="A1570" s="4">
        <v>37247</v>
      </c>
      <c r="C1570" s="5">
        <f t="shared" si="75"/>
        <v>1251.9570369565222</v>
      </c>
      <c r="E1570" s="5">
        <f t="shared" si="76"/>
        <v>0.25195703695652227</v>
      </c>
    </row>
    <row r="1571" spans="1:6">
      <c r="A1571" s="4">
        <v>37248</v>
      </c>
      <c r="C1571" s="5">
        <f t="shared" si="75"/>
        <v>1252.7940173913048</v>
      </c>
      <c r="E1571" s="5">
        <f t="shared" si="76"/>
        <v>0.2527940173913048</v>
      </c>
    </row>
    <row r="1572" spans="1:6">
      <c r="A1572" s="4">
        <v>37249</v>
      </c>
      <c r="C1572" s="5">
        <f t="shared" si="75"/>
        <v>1253.6309978260874</v>
      </c>
      <c r="E1572" s="5">
        <f t="shared" si="76"/>
        <v>0.25363099782608733</v>
      </c>
    </row>
    <row r="1573" spans="1:6">
      <c r="A1573" s="4">
        <v>37250</v>
      </c>
      <c r="C1573" s="5">
        <f t="shared" si="75"/>
        <v>1254.46797826087</v>
      </c>
      <c r="E1573" s="5">
        <f t="shared" si="76"/>
        <v>0.25446797826087009</v>
      </c>
    </row>
    <row r="1574" spans="1:6">
      <c r="A1574" s="4">
        <v>37251</v>
      </c>
      <c r="C1574" s="5">
        <f t="shared" si="75"/>
        <v>1255.3049586956527</v>
      </c>
      <c r="E1574" s="5">
        <f t="shared" si="76"/>
        <v>0.25530495869565262</v>
      </c>
    </row>
    <row r="1575" spans="1:6">
      <c r="A1575" s="4">
        <v>37252</v>
      </c>
      <c r="C1575" s="5">
        <f t="shared" si="75"/>
        <v>1256.1419391304353</v>
      </c>
      <c r="E1575" s="5">
        <f t="shared" si="76"/>
        <v>0.25614193913043537</v>
      </c>
    </row>
    <row r="1576" spans="1:6">
      <c r="A1576" s="4">
        <v>37253</v>
      </c>
      <c r="C1576" s="5">
        <f t="shared" si="75"/>
        <v>1256.9789195652179</v>
      </c>
      <c r="E1576" s="5">
        <f t="shared" si="76"/>
        <v>0.2569789195652179</v>
      </c>
    </row>
    <row r="1577" spans="1:6">
      <c r="A1577" s="4">
        <v>37254</v>
      </c>
      <c r="B1577" s="70">
        <v>110688</v>
      </c>
      <c r="C1577" s="9">
        <v>1257.8159000000001</v>
      </c>
      <c r="D1577" s="5">
        <v>1</v>
      </c>
      <c r="E1577" s="5">
        <f t="shared" si="76"/>
        <v>0.25781589999999999</v>
      </c>
      <c r="F1577" s="5">
        <f>(C1622-C1577)/45</f>
        <v>4.6265822222222193</v>
      </c>
    </row>
    <row r="1578" spans="1:6">
      <c r="A1578" s="4">
        <v>37255</v>
      </c>
      <c r="C1578" s="5">
        <f>C1577+F$1577</f>
        <v>1262.4424822222222</v>
      </c>
      <c r="E1578" s="5">
        <f t="shared" si="76"/>
        <v>0.26244248222222222</v>
      </c>
    </row>
    <row r="1579" spans="1:6">
      <c r="A1579" s="4">
        <v>37256</v>
      </c>
      <c r="C1579" s="5">
        <f t="shared" ref="C1579:C1621" si="77">C1578+F$1577</f>
        <v>1267.0690644444444</v>
      </c>
      <c r="E1579" s="5">
        <f t="shared" si="76"/>
        <v>0.26706906444444445</v>
      </c>
    </row>
    <row r="1580" spans="1:6">
      <c r="A1580" s="4">
        <v>37257</v>
      </c>
      <c r="C1580" s="5">
        <f t="shared" si="77"/>
        <v>1271.6956466666666</v>
      </c>
      <c r="E1580" s="5">
        <f t="shared" si="76"/>
        <v>0.27169564666666646</v>
      </c>
    </row>
    <row r="1581" spans="1:6">
      <c r="A1581" s="4">
        <v>37258</v>
      </c>
      <c r="C1581" s="5">
        <f t="shared" si="77"/>
        <v>1276.3222288888887</v>
      </c>
      <c r="E1581" s="5">
        <f t="shared" si="76"/>
        <v>0.27632222888888869</v>
      </c>
    </row>
    <row r="1582" spans="1:6">
      <c r="A1582" s="4">
        <v>37259</v>
      </c>
      <c r="C1582" s="5">
        <f t="shared" si="77"/>
        <v>1280.9488111111109</v>
      </c>
      <c r="E1582" s="5">
        <f t="shared" si="76"/>
        <v>0.28094881111111092</v>
      </c>
    </row>
    <row r="1583" spans="1:6">
      <c r="A1583" s="4">
        <v>37260</v>
      </c>
      <c r="C1583" s="5">
        <f t="shared" si="77"/>
        <v>1285.5753933333331</v>
      </c>
      <c r="E1583" s="5">
        <f t="shared" si="76"/>
        <v>0.28557539333333315</v>
      </c>
    </row>
    <row r="1584" spans="1:6">
      <c r="A1584" s="4">
        <v>37261</v>
      </c>
      <c r="C1584" s="5">
        <f t="shared" si="77"/>
        <v>1290.2019755555552</v>
      </c>
      <c r="E1584" s="5">
        <f t="shared" si="76"/>
        <v>0.29020197555555516</v>
      </c>
    </row>
    <row r="1585" spans="1:5">
      <c r="A1585" s="4">
        <v>37262</v>
      </c>
      <c r="C1585" s="5">
        <f t="shared" si="77"/>
        <v>1294.8285577777774</v>
      </c>
      <c r="E1585" s="5">
        <f t="shared" si="76"/>
        <v>0.29482855777777739</v>
      </c>
    </row>
    <row r="1586" spans="1:5">
      <c r="A1586" s="4">
        <v>37263</v>
      </c>
      <c r="C1586" s="5">
        <f t="shared" si="77"/>
        <v>1299.4551399999996</v>
      </c>
      <c r="E1586" s="5">
        <f t="shared" si="76"/>
        <v>0.29945513999999962</v>
      </c>
    </row>
    <row r="1587" spans="1:5">
      <c r="A1587" s="4">
        <v>37264</v>
      </c>
      <c r="C1587" s="5">
        <f t="shared" si="77"/>
        <v>1304.0817222222217</v>
      </c>
      <c r="E1587" s="5">
        <f t="shared" si="76"/>
        <v>0.30408172222222185</v>
      </c>
    </row>
    <row r="1588" spans="1:5">
      <c r="A1588" s="4">
        <v>37265</v>
      </c>
      <c r="C1588" s="5">
        <f t="shared" si="77"/>
        <v>1308.7083044444439</v>
      </c>
      <c r="E1588" s="5">
        <f t="shared" si="76"/>
        <v>0.30870830444444386</v>
      </c>
    </row>
    <row r="1589" spans="1:5">
      <c r="A1589" s="4">
        <v>37266</v>
      </c>
      <c r="C1589" s="5">
        <f t="shared" si="77"/>
        <v>1313.3348866666661</v>
      </c>
      <c r="E1589" s="5">
        <f t="shared" si="76"/>
        <v>0.31333488666666609</v>
      </c>
    </row>
    <row r="1590" spans="1:5">
      <c r="A1590" s="4">
        <v>37267</v>
      </c>
      <c r="C1590" s="5">
        <f t="shared" si="77"/>
        <v>1317.9614688888882</v>
      </c>
      <c r="E1590" s="5">
        <f t="shared" si="76"/>
        <v>0.31796146888888832</v>
      </c>
    </row>
    <row r="1591" spans="1:5">
      <c r="A1591" s="4">
        <v>37268</v>
      </c>
      <c r="C1591" s="5">
        <f t="shared" si="77"/>
        <v>1322.5880511111104</v>
      </c>
      <c r="E1591" s="5">
        <f t="shared" si="76"/>
        <v>0.32258805111111033</v>
      </c>
    </row>
    <row r="1592" spans="1:5">
      <c r="A1592" s="4">
        <v>37269</v>
      </c>
      <c r="C1592" s="5">
        <f t="shared" si="77"/>
        <v>1327.2146333333326</v>
      </c>
      <c r="E1592" s="5">
        <f t="shared" si="76"/>
        <v>0.32721463333333256</v>
      </c>
    </row>
    <row r="1593" spans="1:5">
      <c r="A1593" s="4">
        <v>37270</v>
      </c>
      <c r="C1593" s="5">
        <f t="shared" si="77"/>
        <v>1331.8412155555548</v>
      </c>
      <c r="E1593" s="5">
        <f t="shared" si="76"/>
        <v>0.33184121555555479</v>
      </c>
    </row>
    <row r="1594" spans="1:5">
      <c r="A1594" s="4">
        <v>37271</v>
      </c>
      <c r="C1594" s="5">
        <f t="shared" si="77"/>
        <v>1336.4677977777769</v>
      </c>
      <c r="E1594" s="5">
        <f t="shared" si="76"/>
        <v>0.33646779777777702</v>
      </c>
    </row>
    <row r="1595" spans="1:5">
      <c r="A1595" s="4">
        <v>37272</v>
      </c>
      <c r="C1595" s="5">
        <f t="shared" si="77"/>
        <v>1341.0943799999991</v>
      </c>
      <c r="E1595" s="5">
        <f t="shared" si="76"/>
        <v>0.34109437999999903</v>
      </c>
    </row>
    <row r="1596" spans="1:5">
      <c r="A1596" s="4">
        <v>37273</v>
      </c>
      <c r="C1596" s="5">
        <f t="shared" si="77"/>
        <v>1345.7209622222213</v>
      </c>
      <c r="E1596" s="5">
        <f t="shared" si="76"/>
        <v>0.34572096222222126</v>
      </c>
    </row>
    <row r="1597" spans="1:5">
      <c r="A1597" s="4">
        <v>37274</v>
      </c>
      <c r="C1597" s="5">
        <f t="shared" si="77"/>
        <v>1350.3475444444434</v>
      </c>
      <c r="E1597" s="5">
        <f t="shared" si="76"/>
        <v>0.35034754444444349</v>
      </c>
    </row>
    <row r="1598" spans="1:5">
      <c r="A1598" s="4">
        <v>37275</v>
      </c>
      <c r="C1598" s="5">
        <f t="shared" si="77"/>
        <v>1354.9741266666656</v>
      </c>
      <c r="E1598" s="5">
        <f t="shared" si="76"/>
        <v>0.3549741266666655</v>
      </c>
    </row>
    <row r="1599" spans="1:5">
      <c r="A1599" s="4">
        <v>37276</v>
      </c>
      <c r="C1599" s="5">
        <f t="shared" si="77"/>
        <v>1359.6007088888878</v>
      </c>
      <c r="E1599" s="5">
        <f t="shared" si="76"/>
        <v>0.35960070888888773</v>
      </c>
    </row>
    <row r="1600" spans="1:5">
      <c r="A1600" s="4">
        <v>37277</v>
      </c>
      <c r="C1600" s="5">
        <f t="shared" si="77"/>
        <v>1364.2272911111099</v>
      </c>
      <c r="E1600" s="5">
        <f t="shared" si="76"/>
        <v>0.36422729111110996</v>
      </c>
    </row>
    <row r="1601" spans="1:5">
      <c r="A1601" s="4">
        <v>37278</v>
      </c>
      <c r="C1601" s="5">
        <f t="shared" si="77"/>
        <v>1368.8538733333321</v>
      </c>
      <c r="E1601" s="5">
        <f t="shared" si="76"/>
        <v>0.36885387333333219</v>
      </c>
    </row>
    <row r="1602" spans="1:5">
      <c r="A1602" s="4">
        <v>37279</v>
      </c>
      <c r="C1602" s="5">
        <f t="shared" si="77"/>
        <v>1373.4804555555543</v>
      </c>
      <c r="E1602" s="5">
        <f t="shared" si="76"/>
        <v>0.3734804555555542</v>
      </c>
    </row>
    <row r="1603" spans="1:5">
      <c r="A1603" s="4">
        <v>37280</v>
      </c>
      <c r="C1603" s="5">
        <f t="shared" si="77"/>
        <v>1378.1070377777764</v>
      </c>
      <c r="E1603" s="5">
        <f t="shared" si="76"/>
        <v>0.37810703777777643</v>
      </c>
    </row>
    <row r="1604" spans="1:5">
      <c r="A1604" s="4">
        <v>37281</v>
      </c>
      <c r="C1604" s="5">
        <f t="shared" si="77"/>
        <v>1382.7336199999986</v>
      </c>
      <c r="E1604" s="5">
        <f t="shared" si="76"/>
        <v>0.38273361999999866</v>
      </c>
    </row>
    <row r="1605" spans="1:5">
      <c r="A1605" s="4">
        <v>37282</v>
      </c>
      <c r="C1605" s="5">
        <f t="shared" si="77"/>
        <v>1387.3602022222208</v>
      </c>
      <c r="E1605" s="5">
        <f t="shared" si="76"/>
        <v>0.38736020222222067</v>
      </c>
    </row>
    <row r="1606" spans="1:5">
      <c r="A1606" s="4">
        <v>37283</v>
      </c>
      <c r="C1606" s="5">
        <f t="shared" si="77"/>
        <v>1391.9867844444429</v>
      </c>
      <c r="E1606" s="5">
        <f t="shared" si="76"/>
        <v>0.3919867844444429</v>
      </c>
    </row>
    <row r="1607" spans="1:5">
      <c r="A1607" s="4">
        <v>37284</v>
      </c>
      <c r="C1607" s="5">
        <f t="shared" si="77"/>
        <v>1396.6133666666651</v>
      </c>
      <c r="E1607" s="5">
        <f t="shared" si="76"/>
        <v>0.39661336666666513</v>
      </c>
    </row>
    <row r="1608" spans="1:5">
      <c r="A1608" s="4">
        <v>37285</v>
      </c>
      <c r="C1608" s="5">
        <f t="shared" si="77"/>
        <v>1401.2399488888873</v>
      </c>
      <c r="E1608" s="5">
        <f t="shared" si="76"/>
        <v>0.40123994888888737</v>
      </c>
    </row>
    <row r="1609" spans="1:5">
      <c r="A1609" s="4">
        <v>37286</v>
      </c>
      <c r="C1609" s="5">
        <f t="shared" si="77"/>
        <v>1405.8665311111095</v>
      </c>
      <c r="E1609" s="5">
        <f t="shared" si="76"/>
        <v>0.40586653111110937</v>
      </c>
    </row>
    <row r="1610" spans="1:5">
      <c r="A1610" s="4">
        <v>37287</v>
      </c>
      <c r="C1610" s="5">
        <f t="shared" si="77"/>
        <v>1410.4931133333316</v>
      </c>
      <c r="E1610" s="5">
        <f t="shared" si="76"/>
        <v>0.41049311333333161</v>
      </c>
    </row>
    <row r="1611" spans="1:5">
      <c r="A1611" s="4">
        <v>37288</v>
      </c>
      <c r="C1611" s="5">
        <f t="shared" si="77"/>
        <v>1415.1196955555538</v>
      </c>
      <c r="E1611" s="5">
        <f t="shared" si="76"/>
        <v>0.41511969555555384</v>
      </c>
    </row>
    <row r="1612" spans="1:5">
      <c r="A1612" s="4">
        <v>37289</v>
      </c>
      <c r="C1612" s="5">
        <f t="shared" si="77"/>
        <v>1419.746277777776</v>
      </c>
      <c r="E1612" s="5">
        <f t="shared" si="76"/>
        <v>0.41974627777777607</v>
      </c>
    </row>
    <row r="1613" spans="1:5">
      <c r="A1613" s="4">
        <v>37290</v>
      </c>
      <c r="C1613" s="5">
        <f t="shared" si="77"/>
        <v>1424.3728599999981</v>
      </c>
      <c r="E1613" s="5">
        <f t="shared" si="76"/>
        <v>0.42437285999999808</v>
      </c>
    </row>
    <row r="1614" spans="1:5">
      <c r="A1614" s="4">
        <v>37291</v>
      </c>
      <c r="C1614" s="5">
        <f t="shared" si="77"/>
        <v>1428.9994422222203</v>
      </c>
      <c r="E1614" s="5">
        <f t="shared" si="76"/>
        <v>0.42899944222222031</v>
      </c>
    </row>
    <row r="1615" spans="1:5">
      <c r="A1615" s="4">
        <v>37292</v>
      </c>
      <c r="C1615" s="5">
        <f t="shared" si="77"/>
        <v>1433.6260244444425</v>
      </c>
      <c r="E1615" s="5">
        <f t="shared" si="76"/>
        <v>0.43362602444444254</v>
      </c>
    </row>
    <row r="1616" spans="1:5">
      <c r="A1616" s="4">
        <v>37293</v>
      </c>
      <c r="C1616" s="5">
        <f t="shared" si="77"/>
        <v>1438.2526066666646</v>
      </c>
      <c r="E1616" s="5">
        <f t="shared" si="76"/>
        <v>0.43825260666666455</v>
      </c>
    </row>
    <row r="1617" spans="1:6">
      <c r="A1617" s="4">
        <v>37294</v>
      </c>
      <c r="C1617" s="5">
        <f t="shared" si="77"/>
        <v>1442.8791888888868</v>
      </c>
      <c r="E1617" s="5">
        <f t="shared" si="76"/>
        <v>0.44287918888888678</v>
      </c>
    </row>
    <row r="1618" spans="1:6">
      <c r="A1618" s="4">
        <v>37295</v>
      </c>
      <c r="C1618" s="5">
        <f t="shared" si="77"/>
        <v>1447.505771111109</v>
      </c>
      <c r="E1618" s="5">
        <f t="shared" si="76"/>
        <v>0.44750577111110901</v>
      </c>
    </row>
    <row r="1619" spans="1:6">
      <c r="A1619" s="4">
        <v>37296</v>
      </c>
      <c r="C1619" s="5">
        <f t="shared" si="77"/>
        <v>1452.1323533333311</v>
      </c>
      <c r="E1619" s="5">
        <f t="shared" si="76"/>
        <v>0.45213235333333124</v>
      </c>
    </row>
    <row r="1620" spans="1:6">
      <c r="A1620" s="4">
        <v>37297</v>
      </c>
      <c r="C1620" s="5">
        <f t="shared" si="77"/>
        <v>1456.7589355555533</v>
      </c>
      <c r="E1620" s="5">
        <f t="shared" si="76"/>
        <v>0.45675893555555325</v>
      </c>
    </row>
    <row r="1621" spans="1:6">
      <c r="A1621" s="4">
        <v>37298</v>
      </c>
      <c r="C1621" s="5">
        <f t="shared" si="77"/>
        <v>1461.3855177777755</v>
      </c>
      <c r="E1621" s="5">
        <f t="shared" si="76"/>
        <v>0.46138551777777548</v>
      </c>
    </row>
    <row r="1622" spans="1:6">
      <c r="A1622" s="4">
        <v>37299</v>
      </c>
      <c r="B1622" s="70">
        <v>109820</v>
      </c>
      <c r="C1622" s="9">
        <v>1466.0120999999999</v>
      </c>
      <c r="D1622" s="5">
        <v>1</v>
      </c>
      <c r="E1622" s="5">
        <f t="shared" si="76"/>
        <v>0.46601209999999993</v>
      </c>
      <c r="F1622" s="5">
        <f>(C1660-C1622)/38</f>
        <v>0.57839736842105305</v>
      </c>
    </row>
    <row r="1623" spans="1:6">
      <c r="A1623" s="4">
        <v>37300</v>
      </c>
      <c r="C1623" s="5">
        <f>C1622+F$1622</f>
        <v>1466.590497368421</v>
      </c>
      <c r="E1623" s="5">
        <f t="shared" si="76"/>
        <v>0.46659049736842095</v>
      </c>
    </row>
    <row r="1624" spans="1:6">
      <c r="A1624" s="4">
        <v>37301</v>
      </c>
      <c r="C1624" s="5">
        <f t="shared" ref="C1624:C1659" si="78">C1623+F$1622</f>
        <v>1467.168894736842</v>
      </c>
      <c r="E1624" s="5">
        <f t="shared" si="76"/>
        <v>0.46716889473684198</v>
      </c>
    </row>
    <row r="1625" spans="1:6">
      <c r="A1625" s="4">
        <v>37302</v>
      </c>
      <c r="C1625" s="5">
        <f t="shared" si="78"/>
        <v>1467.7472921052631</v>
      </c>
      <c r="E1625" s="5">
        <f t="shared" si="76"/>
        <v>0.46774729210526322</v>
      </c>
    </row>
    <row r="1626" spans="1:6">
      <c r="A1626" s="4">
        <v>37303</v>
      </c>
      <c r="C1626" s="5">
        <f t="shared" si="78"/>
        <v>1468.3256894736842</v>
      </c>
      <c r="E1626" s="5">
        <f t="shared" si="76"/>
        <v>0.46832568947368425</v>
      </c>
    </row>
    <row r="1627" spans="1:6">
      <c r="A1627" s="4">
        <v>37304</v>
      </c>
      <c r="C1627" s="5">
        <f t="shared" si="78"/>
        <v>1468.9040868421052</v>
      </c>
      <c r="E1627" s="5">
        <f t="shared" si="76"/>
        <v>0.46890408684210527</v>
      </c>
    </row>
    <row r="1628" spans="1:6">
      <c r="A1628" s="4">
        <v>37305</v>
      </c>
      <c r="C1628" s="5">
        <f t="shared" si="78"/>
        <v>1469.4824842105263</v>
      </c>
      <c r="E1628" s="5">
        <f t="shared" ref="E1628:E1683" si="79">(C1628/1000)-1</f>
        <v>0.4694824842105263</v>
      </c>
    </row>
    <row r="1629" spans="1:6">
      <c r="A1629" s="4">
        <v>37306</v>
      </c>
      <c r="C1629" s="5">
        <f t="shared" si="78"/>
        <v>1470.0608815789474</v>
      </c>
      <c r="E1629" s="5">
        <f t="shared" si="79"/>
        <v>0.47006088157894732</v>
      </c>
    </row>
    <row r="1630" spans="1:6">
      <c r="A1630" s="4">
        <v>37307</v>
      </c>
      <c r="C1630" s="5">
        <f t="shared" si="78"/>
        <v>1470.6392789473684</v>
      </c>
      <c r="E1630" s="5">
        <f t="shared" si="79"/>
        <v>0.47063927894736834</v>
      </c>
    </row>
    <row r="1631" spans="1:6">
      <c r="A1631" s="4">
        <v>37308</v>
      </c>
      <c r="C1631" s="5">
        <f t="shared" si="78"/>
        <v>1471.2176763157895</v>
      </c>
      <c r="E1631" s="5">
        <f t="shared" si="79"/>
        <v>0.47121767631578959</v>
      </c>
    </row>
    <row r="1632" spans="1:6">
      <c r="A1632" s="4">
        <v>37309</v>
      </c>
      <c r="C1632" s="5">
        <f t="shared" si="78"/>
        <v>1471.7960736842106</v>
      </c>
      <c r="E1632" s="5">
        <f t="shared" si="79"/>
        <v>0.47179607368421062</v>
      </c>
    </row>
    <row r="1633" spans="1:5">
      <c r="A1633" s="4">
        <v>37310</v>
      </c>
      <c r="C1633" s="5">
        <f t="shared" si="78"/>
        <v>1472.3744710526316</v>
      </c>
      <c r="E1633" s="5">
        <f t="shared" si="79"/>
        <v>0.47237447105263164</v>
      </c>
    </row>
    <row r="1634" spans="1:5">
      <c r="A1634" s="4">
        <v>37311</v>
      </c>
      <c r="C1634" s="5">
        <f t="shared" si="78"/>
        <v>1472.9528684210527</v>
      </c>
      <c r="E1634" s="5">
        <f t="shared" si="79"/>
        <v>0.47295286842105266</v>
      </c>
    </row>
    <row r="1635" spans="1:5">
      <c r="A1635" s="4">
        <v>37312</v>
      </c>
      <c r="C1635" s="5">
        <f t="shared" si="78"/>
        <v>1473.5312657894738</v>
      </c>
      <c r="E1635" s="5">
        <f t="shared" si="79"/>
        <v>0.47353126578947369</v>
      </c>
    </row>
    <row r="1636" spans="1:5">
      <c r="A1636" s="4">
        <v>37313</v>
      </c>
      <c r="C1636" s="5">
        <f t="shared" si="78"/>
        <v>1474.1096631578948</v>
      </c>
      <c r="E1636" s="5">
        <f t="shared" si="79"/>
        <v>0.47410966315789493</v>
      </c>
    </row>
    <row r="1637" spans="1:5">
      <c r="A1637" s="4">
        <v>37314</v>
      </c>
      <c r="C1637" s="5">
        <f t="shared" si="78"/>
        <v>1474.6880605263159</v>
      </c>
      <c r="E1637" s="5">
        <f t="shared" si="79"/>
        <v>0.47468806052631596</v>
      </c>
    </row>
    <row r="1638" spans="1:5">
      <c r="A1638" s="4">
        <v>37315</v>
      </c>
      <c r="C1638" s="5">
        <f t="shared" si="78"/>
        <v>1475.266457894737</v>
      </c>
      <c r="E1638" s="5">
        <f t="shared" si="79"/>
        <v>0.47526645789473698</v>
      </c>
    </row>
    <row r="1639" spans="1:5">
      <c r="A1639" s="4">
        <v>37316</v>
      </c>
      <c r="C1639" s="5">
        <f t="shared" si="78"/>
        <v>1475.844855263158</v>
      </c>
      <c r="E1639" s="5">
        <f t="shared" si="79"/>
        <v>0.47584485526315801</v>
      </c>
    </row>
    <row r="1640" spans="1:5">
      <c r="A1640" s="4">
        <v>37317</v>
      </c>
      <c r="C1640" s="5">
        <f t="shared" si="78"/>
        <v>1476.4232526315791</v>
      </c>
      <c r="E1640" s="5">
        <f t="shared" si="79"/>
        <v>0.47642325263157903</v>
      </c>
    </row>
    <row r="1641" spans="1:5">
      <c r="A1641" s="4">
        <v>37318</v>
      </c>
      <c r="C1641" s="5">
        <f t="shared" si="78"/>
        <v>1477.0016500000002</v>
      </c>
      <c r="E1641" s="5">
        <f t="shared" si="79"/>
        <v>0.47700165000000005</v>
      </c>
    </row>
    <row r="1642" spans="1:5">
      <c r="A1642" s="4">
        <v>37319</v>
      </c>
      <c r="C1642" s="5">
        <f t="shared" si="78"/>
        <v>1477.5800473684212</v>
      </c>
      <c r="E1642" s="5">
        <f t="shared" si="79"/>
        <v>0.4775800473684213</v>
      </c>
    </row>
    <row r="1643" spans="1:5">
      <c r="A1643" s="4">
        <v>37320</v>
      </c>
      <c r="C1643" s="5">
        <f t="shared" si="78"/>
        <v>1478.1584447368423</v>
      </c>
      <c r="E1643" s="5">
        <f t="shared" si="79"/>
        <v>0.47815844473684233</v>
      </c>
    </row>
    <row r="1644" spans="1:5">
      <c r="A1644" s="4">
        <v>37321</v>
      </c>
      <c r="C1644" s="5">
        <f t="shared" si="78"/>
        <v>1478.7368421052633</v>
      </c>
      <c r="E1644" s="5">
        <f t="shared" si="79"/>
        <v>0.47873684210526335</v>
      </c>
    </row>
    <row r="1645" spans="1:5">
      <c r="A1645" s="4">
        <v>37322</v>
      </c>
      <c r="C1645" s="5">
        <f t="shared" si="78"/>
        <v>1479.3152394736844</v>
      </c>
      <c r="E1645" s="5">
        <f t="shared" si="79"/>
        <v>0.47931523947368437</v>
      </c>
    </row>
    <row r="1646" spans="1:5">
      <c r="A1646" s="4">
        <v>37323</v>
      </c>
      <c r="C1646" s="5">
        <f t="shared" si="78"/>
        <v>1479.8936368421055</v>
      </c>
      <c r="E1646" s="5">
        <f t="shared" si="79"/>
        <v>0.4798936368421054</v>
      </c>
    </row>
    <row r="1647" spans="1:5">
      <c r="A1647" s="4">
        <v>37324</v>
      </c>
      <c r="C1647" s="5">
        <f t="shared" si="78"/>
        <v>1480.4720342105265</v>
      </c>
      <c r="E1647" s="5">
        <f t="shared" si="79"/>
        <v>0.48047203421052664</v>
      </c>
    </row>
    <row r="1648" spans="1:5">
      <c r="A1648" s="4">
        <v>37325</v>
      </c>
      <c r="C1648" s="5">
        <f t="shared" si="78"/>
        <v>1481.0504315789476</v>
      </c>
      <c r="E1648" s="5">
        <f t="shared" si="79"/>
        <v>0.48105043157894767</v>
      </c>
    </row>
    <row r="1649" spans="1:6">
      <c r="A1649" s="4">
        <v>37326</v>
      </c>
      <c r="C1649" s="5">
        <f t="shared" si="78"/>
        <v>1481.6288289473687</v>
      </c>
      <c r="E1649" s="5">
        <f t="shared" si="79"/>
        <v>0.48162882894736869</v>
      </c>
    </row>
    <row r="1650" spans="1:6">
      <c r="A1650" s="4">
        <v>37327</v>
      </c>
      <c r="C1650" s="5">
        <f t="shared" si="78"/>
        <v>1482.2072263157897</v>
      </c>
      <c r="E1650" s="5">
        <f t="shared" si="79"/>
        <v>0.48220722631578972</v>
      </c>
    </row>
    <row r="1651" spans="1:6">
      <c r="A1651" s="4">
        <v>37328</v>
      </c>
      <c r="C1651" s="5">
        <f t="shared" si="78"/>
        <v>1482.7856236842108</v>
      </c>
      <c r="E1651" s="5">
        <f t="shared" si="79"/>
        <v>0.48278562368421074</v>
      </c>
    </row>
    <row r="1652" spans="1:6">
      <c r="A1652" s="4">
        <v>37329</v>
      </c>
      <c r="C1652" s="5">
        <f t="shared" si="78"/>
        <v>1483.3640210526319</v>
      </c>
      <c r="E1652" s="5">
        <f t="shared" si="79"/>
        <v>0.48336402105263176</v>
      </c>
    </row>
    <row r="1653" spans="1:6">
      <c r="A1653" s="4">
        <v>37330</v>
      </c>
      <c r="C1653" s="5">
        <f t="shared" si="78"/>
        <v>1483.9424184210529</v>
      </c>
      <c r="E1653" s="5">
        <f t="shared" si="79"/>
        <v>0.48394241842105301</v>
      </c>
    </row>
    <row r="1654" spans="1:6">
      <c r="A1654" s="4">
        <v>37331</v>
      </c>
      <c r="C1654" s="5">
        <f t="shared" si="78"/>
        <v>1484.520815789474</v>
      </c>
      <c r="E1654" s="5">
        <f t="shared" si="79"/>
        <v>0.48452081578947404</v>
      </c>
    </row>
    <row r="1655" spans="1:6">
      <c r="A1655" s="4">
        <v>37332</v>
      </c>
      <c r="C1655" s="5">
        <f t="shared" si="78"/>
        <v>1485.0992131578951</v>
      </c>
      <c r="E1655" s="5">
        <f t="shared" si="79"/>
        <v>0.48509921315789506</v>
      </c>
    </row>
    <row r="1656" spans="1:6">
      <c r="A1656" s="4">
        <v>37333</v>
      </c>
      <c r="C1656" s="5">
        <f t="shared" si="78"/>
        <v>1485.6776105263161</v>
      </c>
      <c r="E1656" s="5">
        <f t="shared" si="79"/>
        <v>0.48567761052631608</v>
      </c>
    </row>
    <row r="1657" spans="1:6">
      <c r="A1657" s="4">
        <v>37334</v>
      </c>
      <c r="C1657" s="5">
        <f t="shared" si="78"/>
        <v>1486.2560078947372</v>
      </c>
      <c r="E1657" s="5">
        <f t="shared" si="79"/>
        <v>0.48625600789473711</v>
      </c>
    </row>
    <row r="1658" spans="1:6">
      <c r="A1658" s="4">
        <v>37335</v>
      </c>
      <c r="C1658" s="5">
        <f t="shared" si="78"/>
        <v>1486.8344052631583</v>
      </c>
      <c r="E1658" s="5">
        <f t="shared" si="79"/>
        <v>0.48683440526315835</v>
      </c>
    </row>
    <row r="1659" spans="1:6">
      <c r="A1659" s="4">
        <v>37336</v>
      </c>
      <c r="C1659" s="5">
        <f t="shared" si="78"/>
        <v>1487.4128026315793</v>
      </c>
      <c r="E1659" s="5">
        <f t="shared" si="79"/>
        <v>0.48741280263157938</v>
      </c>
    </row>
    <row r="1660" spans="1:6">
      <c r="A1660" s="4">
        <v>37337</v>
      </c>
      <c r="B1660" s="70">
        <v>110688</v>
      </c>
      <c r="C1660" s="9">
        <v>1487.9911999999999</v>
      </c>
      <c r="D1660" s="5">
        <v>1</v>
      </c>
      <c r="E1660" s="5">
        <f t="shared" si="79"/>
        <v>0.48799119999999996</v>
      </c>
      <c r="F1660" s="5">
        <f>(C1689-C1660)/29</f>
        <v>-3.513424137931036</v>
      </c>
    </row>
    <row r="1661" spans="1:6">
      <c r="A1661" s="4">
        <v>37338</v>
      </c>
      <c r="C1661" s="5">
        <f>C1660+F$1660</f>
        <v>1484.4777758620689</v>
      </c>
      <c r="E1661" s="5">
        <f t="shared" si="79"/>
        <v>0.48447777586206886</v>
      </c>
    </row>
    <row r="1662" spans="1:6">
      <c r="A1662" s="4">
        <v>37339</v>
      </c>
      <c r="C1662" s="5">
        <f t="shared" ref="C1662:C1688" si="80">C1661+F$1660</f>
        <v>1480.9643517241379</v>
      </c>
      <c r="E1662" s="5">
        <f t="shared" si="79"/>
        <v>0.48096435172413798</v>
      </c>
    </row>
    <row r="1663" spans="1:6">
      <c r="A1663" s="4">
        <v>37340</v>
      </c>
      <c r="C1663" s="5">
        <f t="shared" si="80"/>
        <v>1477.4509275862069</v>
      </c>
      <c r="E1663" s="5">
        <f t="shared" si="79"/>
        <v>0.47745092758620689</v>
      </c>
    </row>
    <row r="1664" spans="1:6">
      <c r="A1664" s="4">
        <v>37341</v>
      </c>
      <c r="C1664" s="5">
        <f t="shared" si="80"/>
        <v>1473.9375034482759</v>
      </c>
      <c r="E1664" s="5">
        <f t="shared" si="79"/>
        <v>0.47393750344827601</v>
      </c>
    </row>
    <row r="1665" spans="1:5">
      <c r="A1665" s="4">
        <v>37342</v>
      </c>
      <c r="C1665" s="5">
        <f t="shared" si="80"/>
        <v>1470.424079310345</v>
      </c>
      <c r="E1665" s="5">
        <f t="shared" si="79"/>
        <v>0.47042407931034491</v>
      </c>
    </row>
    <row r="1666" spans="1:5">
      <c r="A1666" s="4">
        <v>37343</v>
      </c>
      <c r="C1666" s="5">
        <f t="shared" si="80"/>
        <v>1466.910655172414</v>
      </c>
      <c r="E1666" s="5">
        <f t="shared" si="79"/>
        <v>0.46691065517241404</v>
      </c>
    </row>
    <row r="1667" spans="1:5">
      <c r="A1667" s="4">
        <v>37344</v>
      </c>
      <c r="C1667" s="5">
        <f t="shared" si="80"/>
        <v>1463.397231034483</v>
      </c>
      <c r="E1667" s="5">
        <f t="shared" si="79"/>
        <v>0.46339723103448294</v>
      </c>
    </row>
    <row r="1668" spans="1:5">
      <c r="A1668" s="4">
        <v>37345</v>
      </c>
      <c r="C1668" s="5">
        <f t="shared" si="80"/>
        <v>1459.883806896552</v>
      </c>
      <c r="E1668" s="5">
        <f t="shared" si="79"/>
        <v>0.45988380689655206</v>
      </c>
    </row>
    <row r="1669" spans="1:5">
      <c r="A1669" s="4">
        <v>37346</v>
      </c>
      <c r="C1669" s="5">
        <f t="shared" si="80"/>
        <v>1456.370382758621</v>
      </c>
      <c r="E1669" s="5">
        <f t="shared" si="79"/>
        <v>0.45637038275862096</v>
      </c>
    </row>
    <row r="1670" spans="1:5">
      <c r="A1670" s="4">
        <v>37347</v>
      </c>
      <c r="C1670" s="5">
        <f t="shared" si="80"/>
        <v>1452.85695862069</v>
      </c>
      <c r="E1670" s="5">
        <f t="shared" si="79"/>
        <v>0.45285695862068986</v>
      </c>
    </row>
    <row r="1671" spans="1:5">
      <c r="A1671" s="4">
        <v>37348</v>
      </c>
      <c r="C1671" s="5">
        <f t="shared" si="80"/>
        <v>1449.343534482759</v>
      </c>
      <c r="E1671" s="5">
        <f t="shared" si="79"/>
        <v>0.44934353448275899</v>
      </c>
    </row>
    <row r="1672" spans="1:5">
      <c r="A1672" s="4">
        <v>37349</v>
      </c>
      <c r="C1672" s="5">
        <f t="shared" si="80"/>
        <v>1445.830110344828</v>
      </c>
      <c r="E1672" s="5">
        <f t="shared" si="79"/>
        <v>0.44583011034482789</v>
      </c>
    </row>
    <row r="1673" spans="1:5">
      <c r="A1673" s="4">
        <v>37350</v>
      </c>
      <c r="C1673" s="5">
        <f t="shared" si="80"/>
        <v>1442.316686206897</v>
      </c>
      <c r="E1673" s="5">
        <f t="shared" si="79"/>
        <v>0.44231668620689701</v>
      </c>
    </row>
    <row r="1674" spans="1:5">
      <c r="A1674" s="4">
        <v>37351</v>
      </c>
      <c r="C1674" s="5">
        <f t="shared" si="80"/>
        <v>1438.803262068966</v>
      </c>
      <c r="E1674" s="5">
        <f t="shared" si="79"/>
        <v>0.43880326206896592</v>
      </c>
    </row>
    <row r="1675" spans="1:5">
      <c r="A1675" s="4">
        <v>37352</v>
      </c>
      <c r="C1675" s="5">
        <f t="shared" si="80"/>
        <v>1435.289837931035</v>
      </c>
      <c r="E1675" s="5">
        <f t="shared" si="79"/>
        <v>0.43528983793103504</v>
      </c>
    </row>
    <row r="1676" spans="1:5">
      <c r="A1676" s="4">
        <v>37353</v>
      </c>
      <c r="C1676" s="5">
        <f t="shared" si="80"/>
        <v>1431.776413793104</v>
      </c>
      <c r="E1676" s="5">
        <f t="shared" si="79"/>
        <v>0.43177641379310394</v>
      </c>
    </row>
    <row r="1677" spans="1:5">
      <c r="A1677" s="4">
        <v>37354</v>
      </c>
      <c r="C1677" s="5">
        <f t="shared" si="80"/>
        <v>1428.262989655173</v>
      </c>
      <c r="E1677" s="5">
        <f t="shared" si="79"/>
        <v>0.42826298965517307</v>
      </c>
    </row>
    <row r="1678" spans="1:5">
      <c r="A1678" s="4">
        <v>37355</v>
      </c>
      <c r="C1678" s="5">
        <f t="shared" si="80"/>
        <v>1424.749565517242</v>
      </c>
      <c r="E1678" s="5">
        <f t="shared" si="79"/>
        <v>0.42474956551724197</v>
      </c>
    </row>
    <row r="1679" spans="1:5">
      <c r="A1679" s="4">
        <v>37356</v>
      </c>
      <c r="C1679" s="5">
        <f t="shared" si="80"/>
        <v>1421.236141379311</v>
      </c>
      <c r="E1679" s="5">
        <f t="shared" si="79"/>
        <v>0.42123614137931109</v>
      </c>
    </row>
    <row r="1680" spans="1:5">
      <c r="A1680" s="4">
        <v>37357</v>
      </c>
      <c r="C1680" s="5">
        <f t="shared" si="80"/>
        <v>1417.72271724138</v>
      </c>
      <c r="E1680" s="5">
        <f t="shared" si="79"/>
        <v>0.41772271724137999</v>
      </c>
    </row>
    <row r="1681" spans="1:6">
      <c r="A1681" s="4">
        <v>37358</v>
      </c>
      <c r="C1681" s="5">
        <f t="shared" si="80"/>
        <v>1414.209293103449</v>
      </c>
      <c r="E1681" s="5">
        <f t="shared" si="79"/>
        <v>0.41420929310344889</v>
      </c>
    </row>
    <row r="1682" spans="1:6">
      <c r="A1682" s="4">
        <v>37359</v>
      </c>
      <c r="C1682" s="5">
        <f t="shared" si="80"/>
        <v>1410.695868965518</v>
      </c>
      <c r="E1682" s="5">
        <f t="shared" si="79"/>
        <v>0.41069586896551802</v>
      </c>
    </row>
    <row r="1683" spans="1:6">
      <c r="A1683" s="4">
        <v>37360</v>
      </c>
      <c r="C1683" s="5">
        <f>C1682+F$1660</f>
        <v>1407.182444827587</v>
      </c>
      <c r="E1683" s="5">
        <f t="shared" si="79"/>
        <v>0.40718244482758692</v>
      </c>
    </row>
    <row r="1684" spans="1:6">
      <c r="A1684" s="4">
        <v>37361</v>
      </c>
      <c r="C1684" s="5">
        <f t="shared" si="80"/>
        <v>1403.669020689656</v>
      </c>
      <c r="E1684" s="5">
        <f t="shared" ref="E1684:E1710" si="81">(C1684/1000)-1</f>
        <v>0.40366902068965604</v>
      </c>
    </row>
    <row r="1685" spans="1:6">
      <c r="A1685" s="4">
        <v>37362</v>
      </c>
      <c r="C1685" s="5">
        <f t="shared" si="80"/>
        <v>1400.155596551725</v>
      </c>
      <c r="E1685" s="5">
        <f t="shared" si="81"/>
        <v>0.40015559655172495</v>
      </c>
    </row>
    <row r="1686" spans="1:6">
      <c r="A1686" s="4">
        <v>37363</v>
      </c>
      <c r="C1686" s="5">
        <f t="shared" si="80"/>
        <v>1396.642172413794</v>
      </c>
      <c r="E1686" s="5">
        <f t="shared" si="81"/>
        <v>0.39664217241379407</v>
      </c>
    </row>
    <row r="1687" spans="1:6">
      <c r="A1687" s="4">
        <v>37364</v>
      </c>
      <c r="C1687" s="5">
        <f t="shared" si="80"/>
        <v>1393.128748275863</v>
      </c>
      <c r="E1687" s="5">
        <f t="shared" si="81"/>
        <v>0.39312874827586297</v>
      </c>
    </row>
    <row r="1688" spans="1:6">
      <c r="A1688" s="4">
        <v>37365</v>
      </c>
      <c r="C1688" s="5">
        <f t="shared" si="80"/>
        <v>1389.615324137932</v>
      </c>
      <c r="E1688" s="5">
        <f t="shared" si="81"/>
        <v>0.3896153241379321</v>
      </c>
    </row>
    <row r="1689" spans="1:6">
      <c r="A1689" s="4">
        <v>37366</v>
      </c>
      <c r="B1689" s="70">
        <v>110506</v>
      </c>
      <c r="C1689" s="9">
        <v>1386.1018999999999</v>
      </c>
      <c r="D1689" s="5">
        <v>1</v>
      </c>
      <c r="E1689" s="5">
        <f t="shared" si="81"/>
        <v>0.38610189999999989</v>
      </c>
      <c r="F1689" s="5">
        <f>(C1693-C1689)/4</f>
        <v>-9.9866749999999911</v>
      </c>
    </row>
    <row r="1690" spans="1:6">
      <c r="A1690" s="4">
        <v>37367</v>
      </c>
      <c r="C1690" s="5">
        <f>C1689+F$1689</f>
        <v>1376.115225</v>
      </c>
      <c r="E1690" s="5">
        <f t="shared" si="81"/>
        <v>0.37611522499999994</v>
      </c>
    </row>
    <row r="1691" spans="1:6">
      <c r="A1691" s="4">
        <v>37368</v>
      </c>
      <c r="C1691" s="5">
        <f>C1690+F$1689</f>
        <v>1366.1285499999999</v>
      </c>
      <c r="E1691" s="5">
        <f t="shared" si="81"/>
        <v>0.36612855</v>
      </c>
    </row>
    <row r="1692" spans="1:6">
      <c r="A1692" s="4">
        <v>37369</v>
      </c>
      <c r="C1692" s="5">
        <f>C1691+F$1689</f>
        <v>1356.1418749999998</v>
      </c>
      <c r="E1692" s="5">
        <f t="shared" si="81"/>
        <v>0.35614187499999983</v>
      </c>
    </row>
    <row r="1693" spans="1:6">
      <c r="A1693" s="4">
        <v>37370</v>
      </c>
      <c r="B1693" s="70">
        <v>102348</v>
      </c>
      <c r="C1693" s="9">
        <v>1346.1551999999999</v>
      </c>
      <c r="D1693" s="5">
        <v>1</v>
      </c>
      <c r="E1693" s="5">
        <f t="shared" si="81"/>
        <v>0.34615519999999989</v>
      </c>
      <c r="F1693" s="5">
        <f>(C1718-C1693)/25</f>
        <v>-1.0855359999999927</v>
      </c>
    </row>
    <row r="1694" spans="1:6">
      <c r="A1694" s="4">
        <v>37371</v>
      </c>
      <c r="C1694" s="5">
        <f>C1693+F$1693</f>
        <v>1345.0696639999999</v>
      </c>
      <c r="E1694" s="5">
        <f t="shared" si="81"/>
        <v>0.34506966399999994</v>
      </c>
    </row>
    <row r="1695" spans="1:6">
      <c r="A1695" s="4">
        <v>37372</v>
      </c>
      <c r="C1695" s="5">
        <f t="shared" ref="C1695:C1717" si="82">C1694+F$1693</f>
        <v>1343.9841279999998</v>
      </c>
      <c r="E1695" s="5">
        <f t="shared" si="81"/>
        <v>0.34398412799999978</v>
      </c>
    </row>
    <row r="1696" spans="1:6">
      <c r="A1696" s="4">
        <v>37373</v>
      </c>
      <c r="C1696" s="5">
        <f t="shared" si="82"/>
        <v>1342.8985919999998</v>
      </c>
      <c r="E1696" s="5">
        <f t="shared" si="81"/>
        <v>0.34289859199999984</v>
      </c>
    </row>
    <row r="1697" spans="1:5">
      <c r="A1697" s="4">
        <v>37374</v>
      </c>
      <c r="C1697" s="5">
        <f t="shared" si="82"/>
        <v>1341.8130559999997</v>
      </c>
      <c r="E1697" s="5">
        <f t="shared" si="81"/>
        <v>0.34181305599999967</v>
      </c>
    </row>
    <row r="1698" spans="1:5">
      <c r="A1698" s="4">
        <v>37375</v>
      </c>
      <c r="C1698" s="5">
        <f t="shared" si="82"/>
        <v>1340.7275199999997</v>
      </c>
      <c r="E1698" s="5">
        <f t="shared" si="81"/>
        <v>0.34072751999999973</v>
      </c>
    </row>
    <row r="1699" spans="1:5">
      <c r="A1699" s="4">
        <v>37376</v>
      </c>
      <c r="C1699" s="5">
        <f t="shared" si="82"/>
        <v>1339.6419839999996</v>
      </c>
      <c r="E1699" s="5">
        <f t="shared" si="81"/>
        <v>0.33964198399999956</v>
      </c>
    </row>
    <row r="1700" spans="1:5">
      <c r="A1700" s="4">
        <v>37377</v>
      </c>
      <c r="C1700" s="5">
        <f t="shared" si="82"/>
        <v>1338.5564479999996</v>
      </c>
      <c r="E1700" s="5">
        <f t="shared" si="81"/>
        <v>0.33855644799999962</v>
      </c>
    </row>
    <row r="1701" spans="1:5">
      <c r="A1701" s="4">
        <v>37378</v>
      </c>
      <c r="C1701" s="5">
        <f t="shared" si="82"/>
        <v>1337.4709119999995</v>
      </c>
      <c r="E1701" s="5">
        <f t="shared" si="81"/>
        <v>0.33747091199999946</v>
      </c>
    </row>
    <row r="1702" spans="1:5">
      <c r="A1702" s="4">
        <v>37379</v>
      </c>
      <c r="C1702" s="5">
        <f t="shared" si="82"/>
        <v>1336.3853759999995</v>
      </c>
      <c r="E1702" s="5">
        <f t="shared" si="81"/>
        <v>0.33638537599999951</v>
      </c>
    </row>
    <row r="1703" spans="1:5">
      <c r="A1703" s="4">
        <v>37380</v>
      </c>
      <c r="C1703" s="5">
        <f t="shared" si="82"/>
        <v>1335.2998399999994</v>
      </c>
      <c r="E1703" s="5">
        <f t="shared" si="81"/>
        <v>0.33529983999999935</v>
      </c>
    </row>
    <row r="1704" spans="1:5">
      <c r="A1704" s="4">
        <v>37381</v>
      </c>
      <c r="C1704" s="5">
        <f t="shared" si="82"/>
        <v>1334.2143039999994</v>
      </c>
      <c r="E1704" s="5">
        <f t="shared" si="81"/>
        <v>0.33421430399999941</v>
      </c>
    </row>
    <row r="1705" spans="1:5">
      <c r="A1705" s="4">
        <v>37382</v>
      </c>
      <c r="C1705" s="5">
        <f t="shared" si="82"/>
        <v>1333.1287679999994</v>
      </c>
      <c r="E1705" s="5">
        <f t="shared" si="81"/>
        <v>0.33312876799999946</v>
      </c>
    </row>
    <row r="1706" spans="1:5">
      <c r="A1706" s="4">
        <v>37383</v>
      </c>
      <c r="C1706" s="5">
        <f t="shared" si="82"/>
        <v>1332.0432319999993</v>
      </c>
      <c r="E1706" s="5">
        <f t="shared" si="81"/>
        <v>0.3320432319999993</v>
      </c>
    </row>
    <row r="1707" spans="1:5">
      <c r="A1707" s="4">
        <v>37384</v>
      </c>
      <c r="C1707" s="5">
        <f t="shared" si="82"/>
        <v>1330.9576959999993</v>
      </c>
      <c r="E1707" s="5">
        <f t="shared" si="81"/>
        <v>0.33095769599999936</v>
      </c>
    </row>
    <row r="1708" spans="1:5">
      <c r="A1708" s="4">
        <v>37385</v>
      </c>
      <c r="C1708" s="5">
        <f t="shared" si="82"/>
        <v>1329.8721599999992</v>
      </c>
      <c r="E1708" s="5">
        <f t="shared" si="81"/>
        <v>0.32987215999999919</v>
      </c>
    </row>
    <row r="1709" spans="1:5">
      <c r="A1709" s="4">
        <v>37386</v>
      </c>
      <c r="C1709" s="5">
        <f t="shared" si="82"/>
        <v>1328.7866239999992</v>
      </c>
      <c r="E1709" s="5">
        <f t="shared" si="81"/>
        <v>0.32878662399999925</v>
      </c>
    </row>
    <row r="1710" spans="1:5">
      <c r="A1710" s="4">
        <v>37387</v>
      </c>
      <c r="C1710" s="5">
        <f t="shared" si="82"/>
        <v>1327.7010879999991</v>
      </c>
      <c r="E1710" s="5">
        <f t="shared" si="81"/>
        <v>0.32770108799999909</v>
      </c>
    </row>
    <row r="1711" spans="1:5">
      <c r="A1711" s="4">
        <v>37388</v>
      </c>
      <c r="C1711" s="5">
        <f t="shared" si="82"/>
        <v>1326.6155519999991</v>
      </c>
      <c r="E1711" s="5">
        <f t="shared" ref="E1711:E1774" si="83">(C1711/1000)-1</f>
        <v>0.32661555199999914</v>
      </c>
    </row>
    <row r="1712" spans="1:5">
      <c r="A1712" s="4">
        <v>37389</v>
      </c>
      <c r="C1712" s="5">
        <f t="shared" si="82"/>
        <v>1325.530015999999</v>
      </c>
      <c r="E1712" s="5">
        <f t="shared" si="83"/>
        <v>0.32553001599999898</v>
      </c>
    </row>
    <row r="1713" spans="1:6">
      <c r="A1713" s="4">
        <v>37390</v>
      </c>
      <c r="C1713" s="5">
        <f t="shared" si="82"/>
        <v>1324.444479999999</v>
      </c>
      <c r="E1713" s="5">
        <f t="shared" si="83"/>
        <v>0.32444447999999904</v>
      </c>
    </row>
    <row r="1714" spans="1:6">
      <c r="A1714" s="4">
        <v>37391</v>
      </c>
      <c r="C1714" s="5">
        <f t="shared" si="82"/>
        <v>1323.3589439999989</v>
      </c>
      <c r="E1714" s="5">
        <f t="shared" si="83"/>
        <v>0.32335894399999887</v>
      </c>
    </row>
    <row r="1715" spans="1:6">
      <c r="A1715" s="4">
        <v>37392</v>
      </c>
      <c r="C1715" s="5">
        <f t="shared" si="82"/>
        <v>1322.2734079999989</v>
      </c>
      <c r="E1715" s="5">
        <f t="shared" si="83"/>
        <v>0.32227340799999893</v>
      </c>
    </row>
    <row r="1716" spans="1:6">
      <c r="A1716" s="4">
        <v>37393</v>
      </c>
      <c r="C1716" s="5">
        <f t="shared" si="82"/>
        <v>1321.1878719999988</v>
      </c>
      <c r="E1716" s="5">
        <f t="shared" si="83"/>
        <v>0.32118787199999876</v>
      </c>
    </row>
    <row r="1717" spans="1:6">
      <c r="A1717" s="4">
        <v>37394</v>
      </c>
      <c r="C1717" s="5">
        <f t="shared" si="82"/>
        <v>1320.1023359999988</v>
      </c>
      <c r="E1717" s="5">
        <f t="shared" si="83"/>
        <v>0.32010233599999882</v>
      </c>
    </row>
    <row r="1718" spans="1:6">
      <c r="A1718" s="4">
        <v>37395</v>
      </c>
      <c r="B1718" s="70">
        <v>110688</v>
      </c>
      <c r="C1718" s="9">
        <v>1319.0168000000001</v>
      </c>
      <c r="E1718" s="5">
        <f t="shared" si="83"/>
        <v>0.31901680000000021</v>
      </c>
      <c r="F1718" s="5">
        <f>(C1752-C1718)/34</f>
        <v>-2.4989500000000029</v>
      </c>
    </row>
    <row r="1719" spans="1:6">
      <c r="A1719" s="4">
        <v>37396</v>
      </c>
      <c r="C1719" s="5">
        <f>C1718+F$1718</f>
        <v>1316.5178500000002</v>
      </c>
      <c r="E1719" s="5">
        <f t="shared" si="83"/>
        <v>0.3165178500000001</v>
      </c>
    </row>
    <row r="1720" spans="1:6">
      <c r="A1720" s="4">
        <v>37397</v>
      </c>
      <c r="C1720" s="5">
        <f t="shared" ref="C1720:C1751" si="84">C1719+F$1718</f>
        <v>1314.0189000000003</v>
      </c>
      <c r="E1720" s="5">
        <f t="shared" si="83"/>
        <v>0.31401890000000021</v>
      </c>
    </row>
    <row r="1721" spans="1:6">
      <c r="A1721" s="4">
        <v>37398</v>
      </c>
      <c r="C1721" s="5">
        <f t="shared" si="84"/>
        <v>1311.5199500000003</v>
      </c>
      <c r="E1721" s="5">
        <f t="shared" si="83"/>
        <v>0.31151995000000032</v>
      </c>
    </row>
    <row r="1722" spans="1:6">
      <c r="A1722" s="4">
        <v>37399</v>
      </c>
      <c r="C1722" s="5">
        <f t="shared" si="84"/>
        <v>1309.0210000000004</v>
      </c>
      <c r="E1722" s="5">
        <f t="shared" si="83"/>
        <v>0.30902100000000043</v>
      </c>
    </row>
    <row r="1723" spans="1:6">
      <c r="A1723" s="4">
        <v>37400</v>
      </c>
      <c r="C1723" s="5">
        <f t="shared" si="84"/>
        <v>1306.5220500000005</v>
      </c>
      <c r="E1723" s="5">
        <f t="shared" si="83"/>
        <v>0.30652205000000055</v>
      </c>
    </row>
    <row r="1724" spans="1:6">
      <c r="A1724" s="4">
        <v>37401</v>
      </c>
      <c r="C1724" s="5">
        <f t="shared" si="84"/>
        <v>1304.0231000000006</v>
      </c>
      <c r="E1724" s="5">
        <f t="shared" si="83"/>
        <v>0.30402310000000066</v>
      </c>
    </row>
    <row r="1725" spans="1:6">
      <c r="A1725" s="4">
        <v>37402</v>
      </c>
      <c r="C1725" s="5">
        <f t="shared" si="84"/>
        <v>1301.5241500000006</v>
      </c>
      <c r="E1725" s="5">
        <f t="shared" si="83"/>
        <v>0.30152415000000055</v>
      </c>
    </row>
    <row r="1726" spans="1:6">
      <c r="A1726" s="4">
        <v>37403</v>
      </c>
      <c r="C1726" s="5">
        <f t="shared" si="84"/>
        <v>1299.0252000000007</v>
      </c>
      <c r="E1726" s="5">
        <f t="shared" si="83"/>
        <v>0.29902520000000066</v>
      </c>
    </row>
    <row r="1727" spans="1:6">
      <c r="A1727" s="4">
        <v>37404</v>
      </c>
      <c r="C1727" s="5">
        <f t="shared" si="84"/>
        <v>1296.5262500000008</v>
      </c>
      <c r="E1727" s="5">
        <f t="shared" si="83"/>
        <v>0.29652625000000077</v>
      </c>
    </row>
    <row r="1728" spans="1:6">
      <c r="A1728" s="4">
        <v>37405</v>
      </c>
      <c r="C1728" s="5">
        <f t="shared" si="84"/>
        <v>1294.0273000000009</v>
      </c>
      <c r="E1728" s="5">
        <f t="shared" si="83"/>
        <v>0.29402730000000088</v>
      </c>
    </row>
    <row r="1729" spans="1:5">
      <c r="A1729" s="4">
        <v>37406</v>
      </c>
      <c r="C1729" s="5">
        <f t="shared" si="84"/>
        <v>1291.528350000001</v>
      </c>
      <c r="E1729" s="5">
        <f t="shared" si="83"/>
        <v>0.29152835000000099</v>
      </c>
    </row>
    <row r="1730" spans="1:5">
      <c r="A1730" s="4">
        <v>37407</v>
      </c>
      <c r="C1730" s="5">
        <f t="shared" si="84"/>
        <v>1289.029400000001</v>
      </c>
      <c r="E1730" s="5">
        <f t="shared" si="83"/>
        <v>0.2890294000000011</v>
      </c>
    </row>
    <row r="1731" spans="1:5">
      <c r="A1731" s="4">
        <v>37408</v>
      </c>
      <c r="C1731" s="5">
        <f t="shared" si="84"/>
        <v>1286.5304500000011</v>
      </c>
      <c r="E1731" s="5">
        <f t="shared" si="83"/>
        <v>0.28653045000000121</v>
      </c>
    </row>
    <row r="1732" spans="1:5">
      <c r="A1732" s="4">
        <v>37409</v>
      </c>
      <c r="C1732" s="5">
        <f t="shared" si="84"/>
        <v>1284.0315000000012</v>
      </c>
      <c r="E1732" s="5">
        <f t="shared" si="83"/>
        <v>0.2840315000000011</v>
      </c>
    </row>
    <row r="1733" spans="1:5">
      <c r="A1733" s="4">
        <v>37410</v>
      </c>
      <c r="C1733" s="5">
        <f t="shared" si="84"/>
        <v>1281.5325500000013</v>
      </c>
      <c r="E1733" s="5">
        <f t="shared" si="83"/>
        <v>0.28153255000000121</v>
      </c>
    </row>
    <row r="1734" spans="1:5">
      <c r="A1734" s="4">
        <v>37411</v>
      </c>
      <c r="C1734" s="5">
        <f t="shared" si="84"/>
        <v>1279.0336000000013</v>
      </c>
      <c r="E1734" s="5">
        <f t="shared" si="83"/>
        <v>0.27903360000000133</v>
      </c>
    </row>
    <row r="1735" spans="1:5">
      <c r="A1735" s="4">
        <v>37412</v>
      </c>
      <c r="C1735" s="5">
        <f t="shared" si="84"/>
        <v>1276.5346500000014</v>
      </c>
      <c r="E1735" s="5">
        <f t="shared" si="83"/>
        <v>0.27653465000000144</v>
      </c>
    </row>
    <row r="1736" spans="1:5">
      <c r="A1736" s="4">
        <v>37413</v>
      </c>
      <c r="C1736" s="5">
        <f t="shared" si="84"/>
        <v>1274.0357000000015</v>
      </c>
      <c r="E1736" s="5">
        <f t="shared" si="83"/>
        <v>0.27403570000000155</v>
      </c>
    </row>
    <row r="1737" spans="1:5">
      <c r="A1737" s="4">
        <v>37414</v>
      </c>
      <c r="C1737" s="5">
        <f t="shared" si="84"/>
        <v>1271.5367500000016</v>
      </c>
      <c r="E1737" s="5">
        <f t="shared" si="83"/>
        <v>0.27153675000000166</v>
      </c>
    </row>
    <row r="1738" spans="1:5">
      <c r="A1738" s="4">
        <v>37415</v>
      </c>
      <c r="C1738" s="5">
        <f t="shared" si="84"/>
        <v>1269.0378000000017</v>
      </c>
      <c r="E1738" s="5">
        <f t="shared" si="83"/>
        <v>0.26903780000000155</v>
      </c>
    </row>
    <row r="1739" spans="1:5">
      <c r="A1739" s="4">
        <v>37416</v>
      </c>
      <c r="C1739" s="5">
        <f t="shared" si="84"/>
        <v>1266.5388500000017</v>
      </c>
      <c r="E1739" s="5">
        <f t="shared" si="83"/>
        <v>0.26653885000000166</v>
      </c>
    </row>
    <row r="1740" spans="1:5">
      <c r="A1740" s="4">
        <v>37417</v>
      </c>
      <c r="C1740" s="5">
        <f t="shared" si="84"/>
        <v>1264.0399000000018</v>
      </c>
      <c r="E1740" s="5">
        <f t="shared" si="83"/>
        <v>0.26403990000000177</v>
      </c>
    </row>
    <row r="1741" spans="1:5">
      <c r="A1741" s="4">
        <v>37418</v>
      </c>
      <c r="C1741" s="5">
        <f t="shared" si="84"/>
        <v>1261.5409500000019</v>
      </c>
      <c r="E1741" s="5">
        <f t="shared" si="83"/>
        <v>0.26154095000000188</v>
      </c>
    </row>
    <row r="1742" spans="1:5">
      <c r="A1742" s="4">
        <v>37419</v>
      </c>
      <c r="C1742" s="5">
        <f t="shared" si="84"/>
        <v>1259.042000000002</v>
      </c>
      <c r="E1742" s="5">
        <f t="shared" si="83"/>
        <v>0.25904200000000199</v>
      </c>
    </row>
    <row r="1743" spans="1:5">
      <c r="A1743" s="4">
        <v>37420</v>
      </c>
      <c r="C1743" s="5">
        <f t="shared" si="84"/>
        <v>1256.543050000002</v>
      </c>
      <c r="E1743" s="5">
        <f t="shared" si="83"/>
        <v>0.2565430500000021</v>
      </c>
    </row>
    <row r="1744" spans="1:5">
      <c r="A1744" s="4">
        <v>37421</v>
      </c>
      <c r="C1744" s="5">
        <f t="shared" si="84"/>
        <v>1254.0441000000021</v>
      </c>
      <c r="E1744" s="5">
        <f t="shared" si="83"/>
        <v>0.25404410000000222</v>
      </c>
    </row>
    <row r="1745" spans="1:6">
      <c r="A1745" s="4">
        <v>37422</v>
      </c>
      <c r="C1745" s="5">
        <f t="shared" si="84"/>
        <v>1251.5451500000022</v>
      </c>
      <c r="E1745" s="5">
        <f t="shared" si="83"/>
        <v>0.2515451500000021</v>
      </c>
    </row>
    <row r="1746" spans="1:6">
      <c r="A1746" s="4">
        <v>37423</v>
      </c>
      <c r="C1746" s="5">
        <f t="shared" si="84"/>
        <v>1249.0462000000023</v>
      </c>
      <c r="E1746" s="5">
        <f t="shared" si="83"/>
        <v>0.24904620000000222</v>
      </c>
    </row>
    <row r="1747" spans="1:6">
      <c r="A1747" s="4">
        <v>37424</v>
      </c>
      <c r="C1747" s="5">
        <f t="shared" si="84"/>
        <v>1246.5472500000024</v>
      </c>
      <c r="E1747" s="5">
        <f t="shared" si="83"/>
        <v>0.24654725000000233</v>
      </c>
    </row>
    <row r="1748" spans="1:6">
      <c r="A1748" s="4">
        <v>37425</v>
      </c>
      <c r="C1748" s="5">
        <f t="shared" si="84"/>
        <v>1244.0483000000024</v>
      </c>
      <c r="E1748" s="5">
        <f t="shared" si="83"/>
        <v>0.24404830000000244</v>
      </c>
    </row>
    <row r="1749" spans="1:6">
      <c r="A1749" s="4">
        <v>37426</v>
      </c>
      <c r="C1749" s="5">
        <f t="shared" si="84"/>
        <v>1241.5493500000025</v>
      </c>
      <c r="E1749" s="5">
        <f t="shared" si="83"/>
        <v>0.24154935000000255</v>
      </c>
    </row>
    <row r="1750" spans="1:6">
      <c r="A1750" s="4">
        <v>37427</v>
      </c>
      <c r="C1750" s="5">
        <f t="shared" si="84"/>
        <v>1239.0504000000026</v>
      </c>
      <c r="E1750" s="5">
        <f t="shared" si="83"/>
        <v>0.23905040000000266</v>
      </c>
    </row>
    <row r="1751" spans="1:6">
      <c r="A1751" s="4">
        <v>37428</v>
      </c>
      <c r="C1751" s="5">
        <f t="shared" si="84"/>
        <v>1236.5514500000027</v>
      </c>
      <c r="E1751" s="5">
        <f t="shared" si="83"/>
        <v>0.23655145000000255</v>
      </c>
    </row>
    <row r="1752" spans="1:6">
      <c r="A1752" s="4">
        <v>37429</v>
      </c>
      <c r="B1752" s="70">
        <v>110558</v>
      </c>
      <c r="C1752" s="9">
        <v>1234.0525</v>
      </c>
      <c r="D1752" s="5">
        <v>1</v>
      </c>
      <c r="E1752" s="5">
        <f t="shared" si="83"/>
        <v>0.2340525</v>
      </c>
      <c r="F1752" s="5">
        <f>(C1776-C1752)/24</f>
        <v>-2.1614541666666676</v>
      </c>
    </row>
    <row r="1753" spans="1:6">
      <c r="A1753" s="4">
        <v>37430</v>
      </c>
      <c r="C1753" s="5">
        <f>C1752+F$1752</f>
        <v>1231.8910458333332</v>
      </c>
      <c r="E1753" s="5">
        <f t="shared" si="83"/>
        <v>0.2318910458333332</v>
      </c>
    </row>
    <row r="1754" spans="1:6">
      <c r="A1754" s="4">
        <v>37431</v>
      </c>
      <c r="C1754" s="5">
        <f t="shared" ref="C1754:C1775" si="85">C1753+F$1752</f>
        <v>1229.7295916666665</v>
      </c>
      <c r="E1754" s="5">
        <f t="shared" si="83"/>
        <v>0.2297295916666664</v>
      </c>
    </row>
    <row r="1755" spans="1:6">
      <c r="A1755" s="4">
        <v>37432</v>
      </c>
      <c r="C1755" s="5">
        <f t="shared" si="85"/>
        <v>1227.5681374999997</v>
      </c>
      <c r="E1755" s="5">
        <f t="shared" si="83"/>
        <v>0.2275681374999996</v>
      </c>
    </row>
    <row r="1756" spans="1:6">
      <c r="A1756" s="4">
        <v>37433</v>
      </c>
      <c r="C1756" s="5">
        <f t="shared" si="85"/>
        <v>1225.4066833333329</v>
      </c>
      <c r="E1756" s="5">
        <f t="shared" si="83"/>
        <v>0.22540668333333302</v>
      </c>
    </row>
    <row r="1757" spans="1:6">
      <c r="A1757" s="4">
        <v>37434</v>
      </c>
      <c r="C1757" s="5">
        <f t="shared" si="85"/>
        <v>1223.2452291666661</v>
      </c>
      <c r="E1757" s="5">
        <f t="shared" si="83"/>
        <v>0.22324522916666623</v>
      </c>
    </row>
    <row r="1758" spans="1:6">
      <c r="A1758" s="4">
        <v>37435</v>
      </c>
      <c r="C1758" s="5">
        <f t="shared" si="85"/>
        <v>1221.0837749999994</v>
      </c>
      <c r="E1758" s="5">
        <f t="shared" si="83"/>
        <v>0.22108377499999943</v>
      </c>
    </row>
    <row r="1759" spans="1:6">
      <c r="A1759" s="4">
        <v>37436</v>
      </c>
      <c r="C1759" s="5">
        <f t="shared" si="85"/>
        <v>1218.9223208333326</v>
      </c>
      <c r="E1759" s="5">
        <f t="shared" si="83"/>
        <v>0.21892232083333263</v>
      </c>
    </row>
    <row r="1760" spans="1:6">
      <c r="A1760" s="4">
        <v>37437</v>
      </c>
      <c r="C1760" s="5">
        <f t="shared" si="85"/>
        <v>1216.7608666666658</v>
      </c>
      <c r="E1760" s="5">
        <f t="shared" si="83"/>
        <v>0.21676086666666583</v>
      </c>
    </row>
    <row r="1761" spans="1:6">
      <c r="A1761" s="4">
        <v>37438</v>
      </c>
      <c r="C1761" s="5">
        <f t="shared" si="85"/>
        <v>1214.5994124999991</v>
      </c>
      <c r="E1761" s="5">
        <f t="shared" si="83"/>
        <v>0.21459941249999903</v>
      </c>
    </row>
    <row r="1762" spans="1:6">
      <c r="A1762" s="4">
        <v>37439</v>
      </c>
      <c r="C1762" s="5">
        <f t="shared" si="85"/>
        <v>1212.4379583333323</v>
      </c>
      <c r="E1762" s="5">
        <f t="shared" si="83"/>
        <v>0.21243795833333223</v>
      </c>
    </row>
    <row r="1763" spans="1:6">
      <c r="A1763" s="4">
        <v>37440</v>
      </c>
      <c r="C1763" s="5">
        <f t="shared" si="85"/>
        <v>1210.2765041666655</v>
      </c>
      <c r="E1763" s="5">
        <f t="shared" si="83"/>
        <v>0.21027650416666543</v>
      </c>
    </row>
    <row r="1764" spans="1:6">
      <c r="A1764" s="4">
        <v>37441</v>
      </c>
      <c r="C1764" s="5">
        <f t="shared" si="85"/>
        <v>1208.1150499999987</v>
      </c>
      <c r="E1764" s="5">
        <f t="shared" si="83"/>
        <v>0.20811504999999864</v>
      </c>
    </row>
    <row r="1765" spans="1:6">
      <c r="A1765" s="4">
        <v>37442</v>
      </c>
      <c r="C1765" s="5">
        <f t="shared" si="85"/>
        <v>1205.953595833332</v>
      </c>
      <c r="E1765" s="5">
        <f t="shared" si="83"/>
        <v>0.20595359583333206</v>
      </c>
    </row>
    <row r="1766" spans="1:6">
      <c r="A1766" s="4">
        <v>37443</v>
      </c>
      <c r="C1766" s="5">
        <f t="shared" si="85"/>
        <v>1203.7921416666652</v>
      </c>
      <c r="E1766" s="5">
        <f t="shared" si="83"/>
        <v>0.20379214166666526</v>
      </c>
    </row>
    <row r="1767" spans="1:6">
      <c r="A1767" s="4">
        <v>37444</v>
      </c>
      <c r="C1767" s="5">
        <f t="shared" si="85"/>
        <v>1201.6306874999984</v>
      </c>
      <c r="E1767" s="5">
        <f t="shared" si="83"/>
        <v>0.20163068749999846</v>
      </c>
    </row>
    <row r="1768" spans="1:6">
      <c r="A1768" s="4">
        <v>37445</v>
      </c>
      <c r="C1768" s="5">
        <f t="shared" si="85"/>
        <v>1199.4692333333317</v>
      </c>
      <c r="E1768" s="5">
        <f t="shared" si="83"/>
        <v>0.19946923333333166</v>
      </c>
    </row>
    <row r="1769" spans="1:6">
      <c r="A1769" s="4">
        <v>37446</v>
      </c>
      <c r="C1769" s="5">
        <f t="shared" si="85"/>
        <v>1197.3077791666649</v>
      </c>
      <c r="E1769" s="5">
        <f t="shared" si="83"/>
        <v>0.19730777916666487</v>
      </c>
    </row>
    <row r="1770" spans="1:6">
      <c r="A1770" s="4">
        <v>37447</v>
      </c>
      <c r="C1770" s="5">
        <f t="shared" si="85"/>
        <v>1195.1463249999981</v>
      </c>
      <c r="E1770" s="5">
        <f t="shared" si="83"/>
        <v>0.19514632499999807</v>
      </c>
    </row>
    <row r="1771" spans="1:6">
      <c r="A1771" s="4">
        <v>37448</v>
      </c>
      <c r="C1771" s="5">
        <f t="shared" si="85"/>
        <v>1192.9848708333313</v>
      </c>
      <c r="E1771" s="5">
        <f t="shared" si="83"/>
        <v>0.19298487083333127</v>
      </c>
    </row>
    <row r="1772" spans="1:6">
      <c r="A1772" s="4">
        <v>37449</v>
      </c>
      <c r="C1772" s="5">
        <f t="shared" si="85"/>
        <v>1190.8234166666646</v>
      </c>
      <c r="E1772" s="5">
        <f t="shared" si="83"/>
        <v>0.19082341666666447</v>
      </c>
    </row>
    <row r="1773" spans="1:6">
      <c r="A1773" s="4">
        <v>37450</v>
      </c>
      <c r="C1773" s="5">
        <f t="shared" si="85"/>
        <v>1188.6619624999978</v>
      </c>
      <c r="E1773" s="5">
        <f t="shared" si="83"/>
        <v>0.18866196249999789</v>
      </c>
    </row>
    <row r="1774" spans="1:6">
      <c r="A1774" s="4">
        <v>37451</v>
      </c>
      <c r="C1774" s="5">
        <f t="shared" si="85"/>
        <v>1186.500508333331</v>
      </c>
      <c r="E1774" s="5">
        <f t="shared" si="83"/>
        <v>0.18650050833333109</v>
      </c>
    </row>
    <row r="1775" spans="1:6">
      <c r="A1775" s="4">
        <v>37452</v>
      </c>
      <c r="C1775" s="5">
        <f t="shared" si="85"/>
        <v>1184.3390541666643</v>
      </c>
      <c r="E1775" s="5">
        <f t="shared" ref="E1775:E1838" si="86">(C1775/1000)-1</f>
        <v>0.1843390541666643</v>
      </c>
    </row>
    <row r="1776" spans="1:6">
      <c r="A1776" s="4">
        <v>37453</v>
      </c>
      <c r="B1776" s="70">
        <v>110688</v>
      </c>
      <c r="C1776" s="9">
        <v>1182.1776</v>
      </c>
      <c r="D1776" s="5">
        <v>1</v>
      </c>
      <c r="E1776" s="5">
        <f t="shared" si="86"/>
        <v>0.18217759999999994</v>
      </c>
      <c r="F1776" s="5">
        <f>(C1795-C1776)/19</f>
        <v>0.92120526315789231</v>
      </c>
    </row>
    <row r="1777" spans="1:5">
      <c r="A1777" s="4">
        <v>37454</v>
      </c>
      <c r="C1777" s="5">
        <f>C1776+F$1776</f>
        <v>1183.0988052631578</v>
      </c>
      <c r="E1777" s="5">
        <f t="shared" si="86"/>
        <v>0.18309880526315792</v>
      </c>
    </row>
    <row r="1778" spans="1:5">
      <c r="A1778" s="4">
        <v>37455</v>
      </c>
      <c r="C1778" s="5">
        <f t="shared" ref="C1778:C1794" si="87">C1777+F$1776</f>
        <v>1184.0200105263157</v>
      </c>
      <c r="E1778" s="5">
        <f t="shared" si="86"/>
        <v>0.18402001052631567</v>
      </c>
    </row>
    <row r="1779" spans="1:5">
      <c r="A1779" s="4">
        <v>37456</v>
      </c>
      <c r="C1779" s="5">
        <f t="shared" si="87"/>
        <v>1184.9412157894735</v>
      </c>
      <c r="E1779" s="5">
        <f t="shared" si="86"/>
        <v>0.18494121578947342</v>
      </c>
    </row>
    <row r="1780" spans="1:5">
      <c r="A1780" s="4">
        <v>37457</v>
      </c>
      <c r="C1780" s="5">
        <f t="shared" si="87"/>
        <v>1185.8624210526314</v>
      </c>
      <c r="E1780" s="5">
        <f t="shared" si="86"/>
        <v>0.1858624210526314</v>
      </c>
    </row>
    <row r="1781" spans="1:5">
      <c r="A1781" s="4">
        <v>37458</v>
      </c>
      <c r="C1781" s="5">
        <f t="shared" si="87"/>
        <v>1186.7836263157892</v>
      </c>
      <c r="E1781" s="5">
        <f t="shared" si="86"/>
        <v>0.18678362631578915</v>
      </c>
    </row>
    <row r="1782" spans="1:5">
      <c r="A1782" s="4">
        <v>37459</v>
      </c>
      <c r="C1782" s="5">
        <f t="shared" si="87"/>
        <v>1187.7048315789471</v>
      </c>
      <c r="E1782" s="5">
        <f t="shared" si="86"/>
        <v>0.18770483157894713</v>
      </c>
    </row>
    <row r="1783" spans="1:5">
      <c r="A1783" s="4">
        <v>37460</v>
      </c>
      <c r="C1783" s="5">
        <f t="shared" si="87"/>
        <v>1188.6260368421049</v>
      </c>
      <c r="E1783" s="5">
        <f t="shared" si="86"/>
        <v>0.18862603684210488</v>
      </c>
    </row>
    <row r="1784" spans="1:5">
      <c r="A1784" s="4">
        <v>37461</v>
      </c>
      <c r="C1784" s="5">
        <f t="shared" si="87"/>
        <v>1189.5472421052627</v>
      </c>
      <c r="E1784" s="5">
        <f t="shared" si="86"/>
        <v>0.18954724210526264</v>
      </c>
    </row>
    <row r="1785" spans="1:5">
      <c r="A1785" s="4">
        <v>37462</v>
      </c>
      <c r="C1785" s="5">
        <f t="shared" si="87"/>
        <v>1190.4684473684206</v>
      </c>
      <c r="E1785" s="5">
        <f t="shared" si="86"/>
        <v>0.19046844736842061</v>
      </c>
    </row>
    <row r="1786" spans="1:5">
      <c r="A1786" s="4">
        <v>37463</v>
      </c>
      <c r="C1786" s="5">
        <f t="shared" si="87"/>
        <v>1191.3896526315784</v>
      </c>
      <c r="E1786" s="5">
        <f t="shared" si="86"/>
        <v>0.19138965263157837</v>
      </c>
    </row>
    <row r="1787" spans="1:5">
      <c r="A1787" s="4">
        <v>37464</v>
      </c>
      <c r="C1787" s="5">
        <f t="shared" si="87"/>
        <v>1192.3108578947363</v>
      </c>
      <c r="E1787" s="5">
        <f t="shared" si="86"/>
        <v>0.19231085789473634</v>
      </c>
    </row>
    <row r="1788" spans="1:5">
      <c r="A1788" s="4">
        <v>37465</v>
      </c>
      <c r="C1788" s="5">
        <f t="shared" si="87"/>
        <v>1193.2320631578941</v>
      </c>
      <c r="E1788" s="5">
        <f t="shared" si="86"/>
        <v>0.1932320631578941</v>
      </c>
    </row>
    <row r="1789" spans="1:5">
      <c r="A1789" s="4">
        <v>37466</v>
      </c>
      <c r="C1789" s="5">
        <f t="shared" si="87"/>
        <v>1194.153268421052</v>
      </c>
      <c r="E1789" s="5">
        <f t="shared" si="86"/>
        <v>0.19415326842105207</v>
      </c>
    </row>
    <row r="1790" spans="1:5">
      <c r="A1790" s="4">
        <v>37467</v>
      </c>
      <c r="C1790" s="5">
        <f t="shared" si="87"/>
        <v>1195.0744736842098</v>
      </c>
      <c r="E1790" s="5">
        <f t="shared" si="86"/>
        <v>0.19507447368420983</v>
      </c>
    </row>
    <row r="1791" spans="1:5">
      <c r="A1791" s="4">
        <v>37468</v>
      </c>
      <c r="C1791" s="5">
        <f t="shared" si="87"/>
        <v>1195.9956789473677</v>
      </c>
      <c r="E1791" s="5">
        <f t="shared" si="86"/>
        <v>0.19599567894736758</v>
      </c>
    </row>
    <row r="1792" spans="1:5">
      <c r="A1792" s="4">
        <v>37469</v>
      </c>
      <c r="C1792" s="5">
        <f t="shared" si="87"/>
        <v>1196.9168842105255</v>
      </c>
      <c r="E1792" s="5">
        <f t="shared" si="86"/>
        <v>0.19691688421052556</v>
      </c>
    </row>
    <row r="1793" spans="1:6">
      <c r="A1793" s="4">
        <v>37470</v>
      </c>
      <c r="C1793" s="5">
        <f t="shared" si="87"/>
        <v>1197.8380894736833</v>
      </c>
      <c r="E1793" s="5">
        <f t="shared" si="86"/>
        <v>0.19783808947368331</v>
      </c>
    </row>
    <row r="1794" spans="1:6">
      <c r="A1794" s="4">
        <v>37471</v>
      </c>
      <c r="C1794" s="5">
        <f t="shared" si="87"/>
        <v>1198.7592947368412</v>
      </c>
      <c r="E1794" s="5">
        <f t="shared" si="86"/>
        <v>0.19875929473684129</v>
      </c>
    </row>
    <row r="1795" spans="1:6">
      <c r="A1795" s="4">
        <v>37472</v>
      </c>
      <c r="B1795" s="70">
        <v>110688</v>
      </c>
      <c r="C1795" s="9">
        <v>1199.6804999999999</v>
      </c>
      <c r="D1795" s="5">
        <v>1</v>
      </c>
      <c r="E1795" s="5">
        <f t="shared" si="86"/>
        <v>0.19968049999999993</v>
      </c>
      <c r="F1795" s="5">
        <f>(C1828-C1795)/33</f>
        <v>-0.38715454545454675</v>
      </c>
    </row>
    <row r="1796" spans="1:6">
      <c r="A1796" s="4">
        <v>37473</v>
      </c>
      <c r="C1796" s="5">
        <f>C1795+F$1795</f>
        <v>1199.2933454545455</v>
      </c>
      <c r="E1796" s="5">
        <f t="shared" si="86"/>
        <v>0.19929334545454558</v>
      </c>
    </row>
    <row r="1797" spans="1:6">
      <c r="A1797" s="4">
        <v>37474</v>
      </c>
      <c r="C1797" s="5">
        <f t="shared" ref="C1797:C1827" si="88">C1796+F$1795</f>
        <v>1198.906190909091</v>
      </c>
      <c r="E1797" s="5">
        <f t="shared" si="86"/>
        <v>0.19890619090909101</v>
      </c>
    </row>
    <row r="1798" spans="1:6">
      <c r="A1798" s="4">
        <v>37475</v>
      </c>
      <c r="C1798" s="5">
        <f t="shared" si="88"/>
        <v>1198.5190363636366</v>
      </c>
      <c r="E1798" s="5">
        <f t="shared" si="86"/>
        <v>0.19851903636363666</v>
      </c>
    </row>
    <row r="1799" spans="1:6">
      <c r="A1799" s="4">
        <v>37476</v>
      </c>
      <c r="C1799" s="5">
        <f t="shared" si="88"/>
        <v>1198.1318818181821</v>
      </c>
      <c r="E1799" s="5">
        <f t="shared" si="86"/>
        <v>0.19813188181818209</v>
      </c>
    </row>
    <row r="1800" spans="1:6">
      <c r="A1800" s="4">
        <v>37477</v>
      </c>
      <c r="C1800" s="5">
        <f t="shared" si="88"/>
        <v>1197.7447272727277</v>
      </c>
      <c r="E1800" s="5">
        <f t="shared" si="86"/>
        <v>0.19774472727272774</v>
      </c>
    </row>
    <row r="1801" spans="1:6">
      <c r="A1801" s="4">
        <v>37478</v>
      </c>
      <c r="C1801" s="5">
        <f t="shared" si="88"/>
        <v>1197.3575727272732</v>
      </c>
      <c r="E1801" s="5">
        <f t="shared" si="86"/>
        <v>0.19735757272727317</v>
      </c>
    </row>
    <row r="1802" spans="1:6">
      <c r="A1802" s="4">
        <v>37479</v>
      </c>
      <c r="C1802" s="5">
        <f t="shared" si="88"/>
        <v>1196.9704181818188</v>
      </c>
      <c r="E1802" s="5">
        <f t="shared" si="86"/>
        <v>0.19697041818181882</v>
      </c>
    </row>
    <row r="1803" spans="1:6">
      <c r="A1803" s="4">
        <v>37480</v>
      </c>
      <c r="C1803" s="5">
        <f t="shared" si="88"/>
        <v>1196.5832636363643</v>
      </c>
      <c r="E1803" s="5">
        <f t="shared" si="86"/>
        <v>0.19658326363636425</v>
      </c>
    </row>
    <row r="1804" spans="1:6">
      <c r="A1804" s="4">
        <v>37481</v>
      </c>
      <c r="C1804" s="5">
        <f t="shared" si="88"/>
        <v>1196.1961090909099</v>
      </c>
      <c r="E1804" s="5">
        <f t="shared" si="86"/>
        <v>0.1961961090909099</v>
      </c>
    </row>
    <row r="1805" spans="1:6">
      <c r="A1805" s="4">
        <v>37482</v>
      </c>
      <c r="C1805" s="5">
        <f t="shared" si="88"/>
        <v>1195.8089545454554</v>
      </c>
      <c r="E1805" s="5">
        <f t="shared" si="86"/>
        <v>0.19580895454545533</v>
      </c>
    </row>
    <row r="1806" spans="1:6">
      <c r="A1806" s="4">
        <v>37483</v>
      </c>
      <c r="C1806" s="5">
        <f t="shared" si="88"/>
        <v>1195.421800000001</v>
      </c>
      <c r="E1806" s="5">
        <f t="shared" si="86"/>
        <v>0.19542180000000098</v>
      </c>
    </row>
    <row r="1807" spans="1:6">
      <c r="A1807" s="4">
        <v>37484</v>
      </c>
      <c r="C1807" s="5">
        <f t="shared" si="88"/>
        <v>1195.0346454545465</v>
      </c>
      <c r="E1807" s="5">
        <f t="shared" si="86"/>
        <v>0.19503464545454663</v>
      </c>
    </row>
    <row r="1808" spans="1:6">
      <c r="A1808" s="4">
        <v>37485</v>
      </c>
      <c r="C1808" s="5">
        <f t="shared" si="88"/>
        <v>1194.6474909090921</v>
      </c>
      <c r="E1808" s="5">
        <f t="shared" si="86"/>
        <v>0.19464749090909206</v>
      </c>
    </row>
    <row r="1809" spans="1:5">
      <c r="A1809" s="4">
        <v>37486</v>
      </c>
      <c r="C1809" s="5">
        <f t="shared" si="88"/>
        <v>1194.2603363636376</v>
      </c>
      <c r="E1809" s="5">
        <f t="shared" si="86"/>
        <v>0.19426033636363771</v>
      </c>
    </row>
    <row r="1810" spans="1:5">
      <c r="A1810" s="4">
        <v>37487</v>
      </c>
      <c r="C1810" s="5">
        <f t="shared" si="88"/>
        <v>1193.8731818181832</v>
      </c>
      <c r="E1810" s="5">
        <f t="shared" si="86"/>
        <v>0.19387318181818314</v>
      </c>
    </row>
    <row r="1811" spans="1:5">
      <c r="A1811" s="4">
        <v>37488</v>
      </c>
      <c r="C1811" s="5">
        <f t="shared" si="88"/>
        <v>1193.4860272727287</v>
      </c>
      <c r="E1811" s="5">
        <f t="shared" si="86"/>
        <v>0.19348602727272879</v>
      </c>
    </row>
    <row r="1812" spans="1:5">
      <c r="A1812" s="4">
        <v>37489</v>
      </c>
      <c r="C1812" s="5">
        <f t="shared" si="88"/>
        <v>1193.0988727272743</v>
      </c>
      <c r="E1812" s="5">
        <f t="shared" si="86"/>
        <v>0.19309887272727422</v>
      </c>
    </row>
    <row r="1813" spans="1:5">
      <c r="A1813" s="4">
        <v>37490</v>
      </c>
      <c r="C1813" s="5">
        <f t="shared" si="88"/>
        <v>1192.7117181818198</v>
      </c>
      <c r="E1813" s="5">
        <f t="shared" si="86"/>
        <v>0.19271171818181987</v>
      </c>
    </row>
    <row r="1814" spans="1:5">
      <c r="A1814" s="4">
        <v>37491</v>
      </c>
      <c r="C1814" s="5">
        <f t="shared" si="88"/>
        <v>1192.3245636363654</v>
      </c>
      <c r="E1814" s="5">
        <f t="shared" si="86"/>
        <v>0.1923245636363653</v>
      </c>
    </row>
    <row r="1815" spans="1:5">
      <c r="A1815" s="4">
        <v>37492</v>
      </c>
      <c r="C1815" s="5">
        <f t="shared" si="88"/>
        <v>1191.9374090909109</v>
      </c>
      <c r="E1815" s="5">
        <f t="shared" si="86"/>
        <v>0.19193740909091095</v>
      </c>
    </row>
    <row r="1816" spans="1:5">
      <c r="A1816" s="4">
        <v>37493</v>
      </c>
      <c r="C1816" s="5">
        <f t="shared" si="88"/>
        <v>1191.5502545454565</v>
      </c>
      <c r="E1816" s="5">
        <f t="shared" si="86"/>
        <v>0.19155025454545638</v>
      </c>
    </row>
    <row r="1817" spans="1:5">
      <c r="A1817" s="4">
        <v>37494</v>
      </c>
      <c r="C1817" s="5">
        <f t="shared" si="88"/>
        <v>1191.163100000002</v>
      </c>
      <c r="E1817" s="5">
        <f t="shared" si="86"/>
        <v>0.19116310000000203</v>
      </c>
    </row>
    <row r="1818" spans="1:5">
      <c r="A1818" s="4">
        <v>37495</v>
      </c>
      <c r="C1818" s="5">
        <f t="shared" si="88"/>
        <v>1190.7759454545476</v>
      </c>
      <c r="E1818" s="5">
        <f t="shared" si="86"/>
        <v>0.19077594545454768</v>
      </c>
    </row>
    <row r="1819" spans="1:5">
      <c r="A1819" s="4">
        <v>37496</v>
      </c>
      <c r="C1819" s="5">
        <f t="shared" si="88"/>
        <v>1190.3887909090931</v>
      </c>
      <c r="E1819" s="5">
        <f t="shared" si="86"/>
        <v>0.19038879090909311</v>
      </c>
    </row>
    <row r="1820" spans="1:5">
      <c r="A1820" s="4">
        <v>37497</v>
      </c>
      <c r="C1820" s="5">
        <f t="shared" si="88"/>
        <v>1190.0016363636387</v>
      </c>
      <c r="E1820" s="5">
        <f t="shared" si="86"/>
        <v>0.19000163636363876</v>
      </c>
    </row>
    <row r="1821" spans="1:5">
      <c r="A1821" s="4">
        <v>37498</v>
      </c>
      <c r="C1821" s="5">
        <f t="shared" si="88"/>
        <v>1189.6144818181842</v>
      </c>
      <c r="E1821" s="5">
        <f t="shared" si="86"/>
        <v>0.18961448181818419</v>
      </c>
    </row>
    <row r="1822" spans="1:5">
      <c r="A1822" s="4">
        <v>37499</v>
      </c>
      <c r="C1822" s="5">
        <f t="shared" si="88"/>
        <v>1189.2273272727298</v>
      </c>
      <c r="E1822" s="5">
        <f t="shared" si="86"/>
        <v>0.18922732727272984</v>
      </c>
    </row>
    <row r="1823" spans="1:5">
      <c r="A1823" s="4">
        <v>37500</v>
      </c>
      <c r="C1823" s="5">
        <f t="shared" si="88"/>
        <v>1188.8401727272753</v>
      </c>
      <c r="E1823" s="5">
        <f t="shared" si="86"/>
        <v>0.18884017272727527</v>
      </c>
    </row>
    <row r="1824" spans="1:5">
      <c r="A1824" s="4">
        <v>37501</v>
      </c>
      <c r="C1824" s="5">
        <f t="shared" si="88"/>
        <v>1188.4530181818209</v>
      </c>
      <c r="E1824" s="5">
        <f t="shared" si="86"/>
        <v>0.18845301818182092</v>
      </c>
    </row>
    <row r="1825" spans="1:6">
      <c r="A1825" s="4">
        <v>37502</v>
      </c>
      <c r="C1825" s="5">
        <f t="shared" si="88"/>
        <v>1188.0658636363664</v>
      </c>
      <c r="E1825" s="5">
        <f t="shared" si="86"/>
        <v>0.18806586363636635</v>
      </c>
    </row>
    <row r="1826" spans="1:6">
      <c r="A1826" s="4">
        <v>37503</v>
      </c>
      <c r="C1826" s="5">
        <f t="shared" si="88"/>
        <v>1187.678709090912</v>
      </c>
      <c r="E1826" s="5">
        <f t="shared" si="86"/>
        <v>0.187678709090912</v>
      </c>
    </row>
    <row r="1827" spans="1:6">
      <c r="A1827" s="4">
        <v>37504</v>
      </c>
      <c r="C1827" s="5">
        <f t="shared" si="88"/>
        <v>1187.2915545454575</v>
      </c>
      <c r="E1827" s="5">
        <f t="shared" si="86"/>
        <v>0.18729155454545743</v>
      </c>
    </row>
    <row r="1828" spans="1:6">
      <c r="A1828" s="4">
        <v>37505</v>
      </c>
      <c r="B1828" s="72">
        <v>110721</v>
      </c>
      <c r="C1828" s="73">
        <v>1186.9043999999999</v>
      </c>
      <c r="E1828" s="5">
        <f t="shared" si="86"/>
        <v>0.18690439999999997</v>
      </c>
      <c r="F1828" s="5">
        <f>(C1889-C1828)/61</f>
        <v>0.54584098360656064</v>
      </c>
    </row>
    <row r="1829" spans="1:6">
      <c r="A1829" s="4">
        <v>37506</v>
      </c>
      <c r="C1829" s="5">
        <f>C1828+F$1828</f>
        <v>1187.4502409836064</v>
      </c>
      <c r="E1829" s="5">
        <f t="shared" si="86"/>
        <v>0.1874502409836063</v>
      </c>
    </row>
    <row r="1830" spans="1:6">
      <c r="A1830" s="4">
        <v>37507</v>
      </c>
      <c r="C1830" s="5">
        <f t="shared" ref="C1830:C1888" si="89">C1829+F$1828</f>
        <v>1187.9960819672128</v>
      </c>
      <c r="E1830" s="5">
        <f t="shared" si="86"/>
        <v>0.18799608196721285</v>
      </c>
    </row>
    <row r="1831" spans="1:6">
      <c r="A1831" s="4">
        <v>37508</v>
      </c>
      <c r="C1831" s="5">
        <f t="shared" si="89"/>
        <v>1188.5419229508193</v>
      </c>
      <c r="E1831" s="5">
        <f t="shared" si="86"/>
        <v>0.1885419229508194</v>
      </c>
    </row>
    <row r="1832" spans="1:6">
      <c r="A1832" s="4">
        <v>37509</v>
      </c>
      <c r="C1832" s="5">
        <f t="shared" si="89"/>
        <v>1189.0877639344258</v>
      </c>
      <c r="E1832" s="5">
        <f t="shared" si="86"/>
        <v>0.18908776393442572</v>
      </c>
    </row>
    <row r="1833" spans="1:6">
      <c r="A1833" s="4">
        <v>37510</v>
      </c>
      <c r="C1833" s="5">
        <f t="shared" si="89"/>
        <v>1189.6336049180322</v>
      </c>
      <c r="E1833" s="5">
        <f t="shared" si="86"/>
        <v>0.18963360491803227</v>
      </c>
    </row>
    <row r="1834" spans="1:6">
      <c r="A1834" s="4">
        <v>37511</v>
      </c>
      <c r="C1834" s="5">
        <f t="shared" si="89"/>
        <v>1190.1794459016387</v>
      </c>
      <c r="E1834" s="5">
        <f t="shared" si="86"/>
        <v>0.1901794459016386</v>
      </c>
    </row>
    <row r="1835" spans="1:6">
      <c r="A1835" s="4">
        <v>37512</v>
      </c>
      <c r="C1835" s="5">
        <f t="shared" si="89"/>
        <v>1190.7252868852452</v>
      </c>
      <c r="E1835" s="5">
        <f t="shared" si="86"/>
        <v>0.19072528688524515</v>
      </c>
    </row>
    <row r="1836" spans="1:6">
      <c r="A1836" s="4">
        <v>37513</v>
      </c>
      <c r="C1836" s="5">
        <f t="shared" si="89"/>
        <v>1191.2711278688516</v>
      </c>
      <c r="E1836" s="5">
        <f t="shared" si="86"/>
        <v>0.1912711278688517</v>
      </c>
    </row>
    <row r="1837" spans="1:6">
      <c r="A1837" s="4">
        <v>37514</v>
      </c>
      <c r="C1837" s="5">
        <f t="shared" si="89"/>
        <v>1191.8169688524581</v>
      </c>
      <c r="E1837" s="5">
        <f t="shared" si="86"/>
        <v>0.19181696885245803</v>
      </c>
    </row>
    <row r="1838" spans="1:6">
      <c r="A1838" s="4">
        <v>37515</v>
      </c>
      <c r="C1838" s="5">
        <f t="shared" si="89"/>
        <v>1192.3628098360646</v>
      </c>
      <c r="E1838" s="5">
        <f t="shared" si="86"/>
        <v>0.19236280983606457</v>
      </c>
    </row>
    <row r="1839" spans="1:6">
      <c r="A1839" s="4">
        <v>37516</v>
      </c>
      <c r="C1839" s="5">
        <f t="shared" si="89"/>
        <v>1192.908650819671</v>
      </c>
      <c r="E1839" s="5">
        <f t="shared" ref="E1839:E1893" si="90">(C1839/1000)-1</f>
        <v>0.19290865081967112</v>
      </c>
    </row>
    <row r="1840" spans="1:6">
      <c r="A1840" s="4">
        <v>37517</v>
      </c>
      <c r="C1840" s="5">
        <f t="shared" si="89"/>
        <v>1193.4544918032775</v>
      </c>
      <c r="E1840" s="5">
        <f t="shared" si="90"/>
        <v>0.19345449180327745</v>
      </c>
    </row>
    <row r="1841" spans="1:5">
      <c r="A1841" s="4">
        <v>37518</v>
      </c>
      <c r="C1841" s="5">
        <f t="shared" si="89"/>
        <v>1194.000332786884</v>
      </c>
      <c r="E1841" s="5">
        <f t="shared" si="90"/>
        <v>0.194000332786884</v>
      </c>
    </row>
    <row r="1842" spans="1:5">
      <c r="A1842" s="4">
        <v>37519</v>
      </c>
      <c r="C1842" s="5">
        <f t="shared" si="89"/>
        <v>1194.5461737704904</v>
      </c>
      <c r="E1842" s="5">
        <f t="shared" si="90"/>
        <v>0.19454617377049055</v>
      </c>
    </row>
    <row r="1843" spans="1:5">
      <c r="A1843" s="4">
        <v>37520</v>
      </c>
      <c r="C1843" s="5">
        <f t="shared" si="89"/>
        <v>1195.0920147540969</v>
      </c>
      <c r="E1843" s="5">
        <f t="shared" si="90"/>
        <v>0.19509201475409688</v>
      </c>
    </row>
    <row r="1844" spans="1:5">
      <c r="A1844" s="4">
        <v>37521</v>
      </c>
      <c r="C1844" s="5">
        <f t="shared" si="89"/>
        <v>1195.6378557377034</v>
      </c>
      <c r="E1844" s="5">
        <f t="shared" si="90"/>
        <v>0.19563785573770343</v>
      </c>
    </row>
    <row r="1845" spans="1:5">
      <c r="A1845" s="4">
        <v>37522</v>
      </c>
      <c r="C1845" s="5">
        <f t="shared" si="89"/>
        <v>1196.1836967213098</v>
      </c>
      <c r="E1845" s="5">
        <f t="shared" si="90"/>
        <v>0.19618369672130975</v>
      </c>
    </row>
    <row r="1846" spans="1:5">
      <c r="A1846" s="4">
        <v>37523</v>
      </c>
      <c r="C1846" s="5">
        <f t="shared" si="89"/>
        <v>1196.7295377049163</v>
      </c>
      <c r="E1846" s="5">
        <f t="shared" si="90"/>
        <v>0.1967295377049163</v>
      </c>
    </row>
    <row r="1847" spans="1:5">
      <c r="A1847" s="4">
        <v>37524</v>
      </c>
      <c r="C1847" s="5">
        <f t="shared" si="89"/>
        <v>1197.2753786885228</v>
      </c>
      <c r="E1847" s="5">
        <f t="shared" si="90"/>
        <v>0.19727537868852285</v>
      </c>
    </row>
    <row r="1848" spans="1:5">
      <c r="A1848" s="4">
        <v>37525</v>
      </c>
      <c r="C1848" s="5">
        <f t="shared" si="89"/>
        <v>1197.8212196721292</v>
      </c>
      <c r="E1848" s="5">
        <f t="shared" si="90"/>
        <v>0.19782121967212918</v>
      </c>
    </row>
    <row r="1849" spans="1:5">
      <c r="A1849" s="4">
        <v>37526</v>
      </c>
      <c r="C1849" s="5">
        <f t="shared" si="89"/>
        <v>1198.3670606557357</v>
      </c>
      <c r="E1849" s="5">
        <f t="shared" si="90"/>
        <v>0.19836706065573573</v>
      </c>
    </row>
    <row r="1850" spans="1:5">
      <c r="A1850" s="4">
        <v>37527</v>
      </c>
      <c r="C1850" s="5">
        <f t="shared" si="89"/>
        <v>1198.9129016393422</v>
      </c>
      <c r="E1850" s="5">
        <f t="shared" si="90"/>
        <v>0.19891290163934228</v>
      </c>
    </row>
    <row r="1851" spans="1:5">
      <c r="A1851" s="4">
        <v>37528</v>
      </c>
      <c r="C1851" s="5">
        <f t="shared" si="89"/>
        <v>1199.4587426229486</v>
      </c>
      <c r="E1851" s="5">
        <f t="shared" si="90"/>
        <v>0.1994587426229486</v>
      </c>
    </row>
    <row r="1852" spans="1:5">
      <c r="A1852" s="4">
        <v>37529</v>
      </c>
      <c r="C1852" s="5">
        <f t="shared" si="89"/>
        <v>1200.0045836065551</v>
      </c>
      <c r="E1852" s="5">
        <f t="shared" si="90"/>
        <v>0.20000458360655515</v>
      </c>
    </row>
    <row r="1853" spans="1:5">
      <c r="A1853" s="4">
        <v>37530</v>
      </c>
      <c r="C1853" s="5">
        <f t="shared" si="89"/>
        <v>1200.5504245901616</v>
      </c>
      <c r="E1853" s="5">
        <f t="shared" si="90"/>
        <v>0.20055042459016148</v>
      </c>
    </row>
    <row r="1854" spans="1:5">
      <c r="A1854" s="4">
        <v>37531</v>
      </c>
      <c r="C1854" s="5">
        <f t="shared" si="89"/>
        <v>1201.0962655737681</v>
      </c>
      <c r="E1854" s="5">
        <f t="shared" si="90"/>
        <v>0.20109626557376803</v>
      </c>
    </row>
    <row r="1855" spans="1:5">
      <c r="A1855" s="4">
        <v>37532</v>
      </c>
      <c r="C1855" s="5">
        <f t="shared" si="89"/>
        <v>1201.6421065573745</v>
      </c>
      <c r="E1855" s="5">
        <f t="shared" si="90"/>
        <v>0.20164210655737458</v>
      </c>
    </row>
    <row r="1856" spans="1:5">
      <c r="A1856" s="4">
        <v>37533</v>
      </c>
      <c r="C1856" s="5">
        <f t="shared" si="89"/>
        <v>1202.187947540981</v>
      </c>
      <c r="E1856" s="5">
        <f t="shared" si="90"/>
        <v>0.20218794754098091</v>
      </c>
    </row>
    <row r="1857" spans="1:5">
      <c r="A1857" s="4">
        <v>37534</v>
      </c>
      <c r="C1857" s="5">
        <f t="shared" si="89"/>
        <v>1202.7337885245875</v>
      </c>
      <c r="E1857" s="5">
        <f t="shared" si="90"/>
        <v>0.20273378852458745</v>
      </c>
    </row>
    <row r="1858" spans="1:5">
      <c r="A1858" s="4">
        <v>37535</v>
      </c>
      <c r="C1858" s="5">
        <f t="shared" si="89"/>
        <v>1203.2796295081939</v>
      </c>
      <c r="E1858" s="5">
        <f t="shared" si="90"/>
        <v>0.203279629508194</v>
      </c>
    </row>
    <row r="1859" spans="1:5">
      <c r="A1859" s="4">
        <v>37536</v>
      </c>
      <c r="C1859" s="5">
        <f t="shared" si="89"/>
        <v>1203.8254704918004</v>
      </c>
      <c r="E1859" s="5">
        <f t="shared" si="90"/>
        <v>0.20382547049180033</v>
      </c>
    </row>
    <row r="1860" spans="1:5">
      <c r="A1860" s="4">
        <v>37537</v>
      </c>
      <c r="C1860" s="5">
        <f t="shared" si="89"/>
        <v>1204.3713114754069</v>
      </c>
      <c r="E1860" s="5">
        <f t="shared" si="90"/>
        <v>0.20437131147540688</v>
      </c>
    </row>
    <row r="1861" spans="1:5">
      <c r="A1861" s="4">
        <v>37538</v>
      </c>
      <c r="C1861" s="5">
        <f t="shared" si="89"/>
        <v>1204.9171524590133</v>
      </c>
      <c r="E1861" s="5">
        <f t="shared" si="90"/>
        <v>0.20491715245901343</v>
      </c>
    </row>
    <row r="1862" spans="1:5">
      <c r="A1862" s="4">
        <v>37539</v>
      </c>
      <c r="C1862" s="5">
        <f t="shared" si="89"/>
        <v>1205.4629934426198</v>
      </c>
      <c r="E1862" s="5">
        <f t="shared" si="90"/>
        <v>0.20546299344261976</v>
      </c>
    </row>
    <row r="1863" spans="1:5">
      <c r="A1863" s="4">
        <v>37540</v>
      </c>
      <c r="C1863" s="5">
        <f t="shared" si="89"/>
        <v>1206.0088344262263</v>
      </c>
      <c r="E1863" s="5">
        <f t="shared" si="90"/>
        <v>0.20600883442622631</v>
      </c>
    </row>
    <row r="1864" spans="1:5">
      <c r="A1864" s="4">
        <v>37541</v>
      </c>
      <c r="C1864" s="5">
        <f t="shared" si="89"/>
        <v>1206.5546754098327</v>
      </c>
      <c r="E1864" s="5">
        <f t="shared" si="90"/>
        <v>0.20655467540983263</v>
      </c>
    </row>
    <row r="1865" spans="1:5">
      <c r="A1865" s="4">
        <v>37542</v>
      </c>
      <c r="C1865" s="5">
        <f t="shared" si="89"/>
        <v>1207.1005163934392</v>
      </c>
      <c r="E1865" s="5">
        <f t="shared" si="90"/>
        <v>0.20710051639343918</v>
      </c>
    </row>
    <row r="1866" spans="1:5">
      <c r="A1866" s="4">
        <v>37543</v>
      </c>
      <c r="C1866" s="5">
        <f t="shared" si="89"/>
        <v>1207.6463573770457</v>
      </c>
      <c r="E1866" s="5">
        <f t="shared" si="90"/>
        <v>0.20764635737704573</v>
      </c>
    </row>
    <row r="1867" spans="1:5">
      <c r="A1867" s="4">
        <v>37544</v>
      </c>
      <c r="C1867" s="5">
        <f t="shared" si="89"/>
        <v>1208.1921983606521</v>
      </c>
      <c r="E1867" s="5">
        <f t="shared" si="90"/>
        <v>0.20819219836065206</v>
      </c>
    </row>
    <row r="1868" spans="1:5">
      <c r="A1868" s="4">
        <v>37545</v>
      </c>
      <c r="C1868" s="5">
        <f t="shared" si="89"/>
        <v>1208.7380393442586</v>
      </c>
      <c r="E1868" s="5">
        <f t="shared" si="90"/>
        <v>0.20873803934425861</v>
      </c>
    </row>
    <row r="1869" spans="1:5">
      <c r="A1869" s="4">
        <v>37546</v>
      </c>
      <c r="C1869" s="5">
        <f t="shared" si="89"/>
        <v>1209.2838803278651</v>
      </c>
      <c r="E1869" s="5">
        <f t="shared" si="90"/>
        <v>0.20928388032786516</v>
      </c>
    </row>
    <row r="1870" spans="1:5">
      <c r="A1870" s="4">
        <v>37547</v>
      </c>
      <c r="C1870" s="5">
        <f t="shared" si="89"/>
        <v>1209.8297213114715</v>
      </c>
      <c r="E1870" s="5">
        <f t="shared" si="90"/>
        <v>0.20982972131147148</v>
      </c>
    </row>
    <row r="1871" spans="1:5">
      <c r="A1871" s="4">
        <v>37548</v>
      </c>
      <c r="C1871" s="5">
        <f t="shared" si="89"/>
        <v>1210.375562295078</v>
      </c>
      <c r="E1871" s="5">
        <f t="shared" si="90"/>
        <v>0.21037556229507803</v>
      </c>
    </row>
    <row r="1872" spans="1:5">
      <c r="A1872" s="4">
        <v>37549</v>
      </c>
      <c r="C1872" s="5">
        <f t="shared" si="89"/>
        <v>1210.9214032786845</v>
      </c>
      <c r="E1872" s="5">
        <f t="shared" si="90"/>
        <v>0.21092140327868436</v>
      </c>
    </row>
    <row r="1873" spans="1:5">
      <c r="A1873" s="4">
        <v>37550</v>
      </c>
      <c r="C1873" s="5">
        <f t="shared" si="89"/>
        <v>1211.4672442622909</v>
      </c>
      <c r="E1873" s="5">
        <f t="shared" si="90"/>
        <v>0.21146724426229091</v>
      </c>
    </row>
    <row r="1874" spans="1:5">
      <c r="A1874" s="4">
        <v>37551</v>
      </c>
      <c r="C1874" s="5">
        <f t="shared" si="89"/>
        <v>1212.0130852458974</v>
      </c>
      <c r="E1874" s="5">
        <f t="shared" si="90"/>
        <v>0.21201308524589746</v>
      </c>
    </row>
    <row r="1875" spans="1:5">
      <c r="A1875" s="4">
        <v>37552</v>
      </c>
      <c r="C1875" s="5">
        <f t="shared" si="89"/>
        <v>1212.5589262295039</v>
      </c>
      <c r="E1875" s="5">
        <f t="shared" si="90"/>
        <v>0.21255892622950379</v>
      </c>
    </row>
    <row r="1876" spans="1:5">
      <c r="A1876" s="4">
        <v>37553</v>
      </c>
      <c r="C1876" s="5">
        <f t="shared" si="89"/>
        <v>1213.1047672131103</v>
      </c>
      <c r="E1876" s="5">
        <f t="shared" si="90"/>
        <v>0.21310476721311034</v>
      </c>
    </row>
    <row r="1877" spans="1:5">
      <c r="A1877" s="4">
        <v>37554</v>
      </c>
      <c r="C1877" s="5">
        <f t="shared" si="89"/>
        <v>1213.6506081967168</v>
      </c>
      <c r="E1877" s="5">
        <f t="shared" si="90"/>
        <v>0.21365060819671688</v>
      </c>
    </row>
    <row r="1878" spans="1:5">
      <c r="A1878" s="4">
        <v>37555</v>
      </c>
      <c r="C1878" s="5">
        <f t="shared" si="89"/>
        <v>1214.1964491803233</v>
      </c>
      <c r="E1878" s="5">
        <f t="shared" si="90"/>
        <v>0.21419644918032321</v>
      </c>
    </row>
    <row r="1879" spans="1:5">
      <c r="A1879" s="4">
        <v>37556</v>
      </c>
      <c r="C1879" s="5">
        <f t="shared" si="89"/>
        <v>1214.7422901639297</v>
      </c>
      <c r="E1879" s="5">
        <f t="shared" si="90"/>
        <v>0.21474229016392976</v>
      </c>
    </row>
    <row r="1880" spans="1:5">
      <c r="A1880" s="4">
        <v>37557</v>
      </c>
      <c r="C1880" s="5">
        <f t="shared" si="89"/>
        <v>1215.2881311475362</v>
      </c>
      <c r="E1880" s="5">
        <f t="shared" si="90"/>
        <v>0.21528813114753631</v>
      </c>
    </row>
    <row r="1881" spans="1:5">
      <c r="A1881" s="4">
        <v>37558</v>
      </c>
      <c r="C1881" s="5">
        <f t="shared" si="89"/>
        <v>1215.8339721311427</v>
      </c>
      <c r="E1881" s="5">
        <f t="shared" si="90"/>
        <v>0.21583397213114264</v>
      </c>
    </row>
    <row r="1882" spans="1:5">
      <c r="A1882" s="4">
        <v>37559</v>
      </c>
      <c r="C1882" s="5">
        <f t="shared" si="89"/>
        <v>1216.3798131147491</v>
      </c>
      <c r="E1882" s="5">
        <f t="shared" si="90"/>
        <v>0.21637981311474919</v>
      </c>
    </row>
    <row r="1883" spans="1:5">
      <c r="A1883" s="4">
        <v>37560</v>
      </c>
      <c r="C1883" s="5">
        <f t="shared" si="89"/>
        <v>1216.9256540983556</v>
      </c>
      <c r="E1883" s="5">
        <f t="shared" si="90"/>
        <v>0.21692565409835551</v>
      </c>
    </row>
    <row r="1884" spans="1:5">
      <c r="A1884" s="4">
        <v>37561</v>
      </c>
      <c r="C1884" s="5">
        <f t="shared" si="89"/>
        <v>1217.4714950819621</v>
      </c>
      <c r="E1884" s="5">
        <f t="shared" si="90"/>
        <v>0.21747149508196206</v>
      </c>
    </row>
    <row r="1885" spans="1:5">
      <c r="A1885" s="4">
        <v>37562</v>
      </c>
      <c r="C1885" s="5">
        <f t="shared" si="89"/>
        <v>1218.0173360655685</v>
      </c>
      <c r="E1885" s="5">
        <f t="shared" si="90"/>
        <v>0.21801733606556861</v>
      </c>
    </row>
    <row r="1886" spans="1:5">
      <c r="A1886" s="4">
        <v>37563</v>
      </c>
      <c r="C1886" s="5">
        <f t="shared" si="89"/>
        <v>1218.563177049175</v>
      </c>
      <c r="E1886" s="5">
        <f t="shared" si="90"/>
        <v>0.21856317704917494</v>
      </c>
    </row>
    <row r="1887" spans="1:5">
      <c r="A1887" s="4">
        <v>37564</v>
      </c>
      <c r="C1887" s="5">
        <f t="shared" si="89"/>
        <v>1219.1090180327815</v>
      </c>
      <c r="E1887" s="5">
        <f t="shared" si="90"/>
        <v>0.21910901803278149</v>
      </c>
    </row>
    <row r="1888" spans="1:5">
      <c r="A1888" s="4">
        <v>37565</v>
      </c>
      <c r="C1888" s="5">
        <f t="shared" si="89"/>
        <v>1219.6548590163879</v>
      </c>
      <c r="E1888" s="5">
        <f t="shared" si="90"/>
        <v>0.21965485901638804</v>
      </c>
    </row>
    <row r="1889" spans="1:6">
      <c r="A1889" s="4">
        <v>37566</v>
      </c>
      <c r="B1889" s="72">
        <v>110720</v>
      </c>
      <c r="C1889" s="73">
        <v>1220.2007000000001</v>
      </c>
      <c r="E1889" s="5">
        <f t="shared" si="90"/>
        <v>0.22020070000000014</v>
      </c>
      <c r="F1889" s="5">
        <f>(C1893-C1889)/4</f>
        <v>-7.6169750000000249</v>
      </c>
    </row>
    <row r="1890" spans="1:6">
      <c r="A1890" s="4">
        <v>37567</v>
      </c>
      <c r="C1890" s="5">
        <f>C1889+F$1889</f>
        <v>1212.583725</v>
      </c>
      <c r="E1890" s="5">
        <f t="shared" si="90"/>
        <v>0.212583725</v>
      </c>
    </row>
    <row r="1891" spans="1:6">
      <c r="A1891" s="4">
        <v>37568</v>
      </c>
      <c r="C1891" s="5">
        <f>C1890+F$1889</f>
        <v>1204.96675</v>
      </c>
      <c r="E1891" s="5">
        <f t="shared" si="90"/>
        <v>0.20496675000000009</v>
      </c>
    </row>
    <row r="1892" spans="1:6">
      <c r="A1892" s="4">
        <v>37569</v>
      </c>
      <c r="C1892" s="5">
        <f>C1891+F$1889</f>
        <v>1197.3497750000001</v>
      </c>
      <c r="E1892" s="5">
        <f t="shared" si="90"/>
        <v>0.19734977500000017</v>
      </c>
    </row>
    <row r="1893" spans="1:6">
      <c r="A1893" s="4">
        <v>37570</v>
      </c>
      <c r="B1893" s="72">
        <v>110542</v>
      </c>
      <c r="C1893" s="73">
        <v>1189.7328</v>
      </c>
      <c r="E1893" s="5">
        <f t="shared" si="90"/>
        <v>0.18973280000000003</v>
      </c>
      <c r="F1893" s="5">
        <f>(C1974-C1893)/81</f>
        <v>1.5895666666666655</v>
      </c>
    </row>
    <row r="1894" spans="1:6">
      <c r="A1894" s="4">
        <v>37571</v>
      </c>
      <c r="C1894" s="5">
        <f>C1893+F$1893</f>
        <v>1191.3223666666668</v>
      </c>
      <c r="E1894" s="5">
        <f>(C1894/1000)-1</f>
        <v>0.1913223666666668</v>
      </c>
    </row>
    <row r="1895" spans="1:6">
      <c r="A1895" s="4">
        <v>37572</v>
      </c>
      <c r="C1895" s="5">
        <f t="shared" ref="C1895:C1958" si="91">C1894+F$1893</f>
        <v>1192.9119333333335</v>
      </c>
      <c r="E1895" s="5">
        <f t="shared" ref="E1895:E1958" si="92">(C1895/1000)-1</f>
        <v>0.19291193333333356</v>
      </c>
    </row>
    <row r="1896" spans="1:6">
      <c r="A1896" s="4">
        <v>37573</v>
      </c>
      <c r="C1896" s="5">
        <f t="shared" si="91"/>
        <v>1194.5015000000003</v>
      </c>
      <c r="E1896" s="5">
        <f t="shared" si="92"/>
        <v>0.19450150000000033</v>
      </c>
    </row>
    <row r="1897" spans="1:6">
      <c r="A1897" s="4">
        <v>37574</v>
      </c>
      <c r="C1897" s="5">
        <f t="shared" si="91"/>
        <v>1196.0910666666671</v>
      </c>
      <c r="E1897" s="5">
        <f t="shared" si="92"/>
        <v>0.19609106666666709</v>
      </c>
    </row>
    <row r="1898" spans="1:6">
      <c r="A1898" s="4">
        <v>37575</v>
      </c>
      <c r="C1898" s="5">
        <f t="shared" si="91"/>
        <v>1197.6806333333338</v>
      </c>
      <c r="E1898" s="5">
        <f t="shared" si="92"/>
        <v>0.19768063333333386</v>
      </c>
    </row>
    <row r="1899" spans="1:6">
      <c r="A1899" s="4">
        <v>37576</v>
      </c>
      <c r="C1899" s="5">
        <f t="shared" si="91"/>
        <v>1199.2702000000006</v>
      </c>
      <c r="E1899" s="5">
        <f t="shared" si="92"/>
        <v>0.19927020000000062</v>
      </c>
    </row>
    <row r="1900" spans="1:6">
      <c r="A1900" s="4">
        <v>37577</v>
      </c>
      <c r="C1900" s="5">
        <f t="shared" si="91"/>
        <v>1200.8597666666674</v>
      </c>
      <c r="E1900" s="5">
        <f t="shared" si="92"/>
        <v>0.20085976666666738</v>
      </c>
    </row>
    <row r="1901" spans="1:6">
      <c r="A1901" s="4">
        <v>37578</v>
      </c>
      <c r="C1901" s="5">
        <f t="shared" si="91"/>
        <v>1202.4493333333342</v>
      </c>
      <c r="E1901" s="5">
        <f t="shared" si="92"/>
        <v>0.20244933333333415</v>
      </c>
    </row>
    <row r="1902" spans="1:6">
      <c r="A1902" s="4">
        <v>37579</v>
      </c>
      <c r="C1902" s="5">
        <f t="shared" si="91"/>
        <v>1204.0389000000009</v>
      </c>
      <c r="E1902" s="5">
        <f t="shared" si="92"/>
        <v>0.20403890000000091</v>
      </c>
    </row>
    <row r="1903" spans="1:6">
      <c r="A1903" s="4">
        <v>37580</v>
      </c>
      <c r="C1903" s="5">
        <f t="shared" si="91"/>
        <v>1205.6284666666677</v>
      </c>
      <c r="E1903" s="5">
        <f t="shared" si="92"/>
        <v>0.20562846666666768</v>
      </c>
    </row>
    <row r="1904" spans="1:6">
      <c r="A1904" s="4">
        <v>37581</v>
      </c>
      <c r="C1904" s="5">
        <f t="shared" si="91"/>
        <v>1207.2180333333345</v>
      </c>
      <c r="E1904" s="5">
        <f t="shared" si="92"/>
        <v>0.20721803333333444</v>
      </c>
    </row>
    <row r="1905" spans="1:5">
      <c r="A1905" s="4">
        <v>37582</v>
      </c>
      <c r="C1905" s="5">
        <f t="shared" si="91"/>
        <v>1208.8076000000012</v>
      </c>
      <c r="E1905" s="5">
        <f t="shared" si="92"/>
        <v>0.2088076000000012</v>
      </c>
    </row>
    <row r="1906" spans="1:5">
      <c r="A1906" s="4">
        <v>37583</v>
      </c>
      <c r="C1906" s="5">
        <f t="shared" si="91"/>
        <v>1210.397166666668</v>
      </c>
      <c r="E1906" s="5">
        <f t="shared" si="92"/>
        <v>0.21039716666666797</v>
      </c>
    </row>
    <row r="1907" spans="1:5">
      <c r="A1907" s="4">
        <v>37584</v>
      </c>
      <c r="C1907" s="5">
        <f t="shared" si="91"/>
        <v>1211.9867333333348</v>
      </c>
      <c r="E1907" s="5">
        <f t="shared" si="92"/>
        <v>0.21198673333333473</v>
      </c>
    </row>
    <row r="1908" spans="1:5">
      <c r="A1908" s="4">
        <v>37585</v>
      </c>
      <c r="C1908" s="5">
        <f t="shared" si="91"/>
        <v>1213.5763000000015</v>
      </c>
      <c r="E1908" s="5">
        <f t="shared" si="92"/>
        <v>0.2135763000000015</v>
      </c>
    </row>
    <row r="1909" spans="1:5">
      <c r="A1909" s="4">
        <v>37586</v>
      </c>
      <c r="C1909" s="5">
        <f t="shared" si="91"/>
        <v>1215.1658666666683</v>
      </c>
      <c r="E1909" s="5">
        <f t="shared" si="92"/>
        <v>0.21516586666666826</v>
      </c>
    </row>
    <row r="1910" spans="1:5">
      <c r="A1910" s="4">
        <v>37587</v>
      </c>
      <c r="C1910" s="5">
        <f t="shared" si="91"/>
        <v>1216.7554333333351</v>
      </c>
      <c r="E1910" s="5">
        <f t="shared" si="92"/>
        <v>0.21675543333333502</v>
      </c>
    </row>
    <row r="1911" spans="1:5">
      <c r="A1911" s="4">
        <v>37588</v>
      </c>
      <c r="C1911" s="5">
        <f t="shared" si="91"/>
        <v>1218.3450000000018</v>
      </c>
      <c r="E1911" s="5">
        <f t="shared" si="92"/>
        <v>0.21834500000000179</v>
      </c>
    </row>
    <row r="1912" spans="1:5">
      <c r="A1912" s="4">
        <v>37589</v>
      </c>
      <c r="C1912" s="5">
        <f t="shared" si="91"/>
        <v>1219.9345666666686</v>
      </c>
      <c r="E1912" s="5">
        <f t="shared" si="92"/>
        <v>0.21993456666666855</v>
      </c>
    </row>
    <row r="1913" spans="1:5">
      <c r="A1913" s="4">
        <v>37590</v>
      </c>
      <c r="C1913" s="5">
        <f t="shared" si="91"/>
        <v>1221.5241333333354</v>
      </c>
      <c r="E1913" s="5">
        <f t="shared" si="92"/>
        <v>0.22152413333333532</v>
      </c>
    </row>
    <row r="1914" spans="1:5">
      <c r="A1914" s="4">
        <v>37591</v>
      </c>
      <c r="C1914" s="5">
        <f t="shared" si="91"/>
        <v>1223.1137000000022</v>
      </c>
      <c r="E1914" s="5">
        <f t="shared" si="92"/>
        <v>0.22311370000000208</v>
      </c>
    </row>
    <row r="1915" spans="1:5">
      <c r="A1915" s="4">
        <v>37592</v>
      </c>
      <c r="C1915" s="5">
        <f t="shared" si="91"/>
        <v>1224.7032666666689</v>
      </c>
      <c r="E1915" s="5">
        <f t="shared" si="92"/>
        <v>0.22470326666666884</v>
      </c>
    </row>
    <row r="1916" spans="1:5">
      <c r="A1916" s="4">
        <v>37593</v>
      </c>
      <c r="C1916" s="5">
        <f t="shared" si="91"/>
        <v>1226.2928333333357</v>
      </c>
      <c r="E1916" s="5">
        <f t="shared" si="92"/>
        <v>0.22629283333333561</v>
      </c>
    </row>
    <row r="1917" spans="1:5">
      <c r="A1917" s="4">
        <v>37594</v>
      </c>
      <c r="C1917" s="5">
        <f t="shared" si="91"/>
        <v>1227.8824000000025</v>
      </c>
      <c r="E1917" s="5">
        <f t="shared" si="92"/>
        <v>0.22788240000000237</v>
      </c>
    </row>
    <row r="1918" spans="1:5">
      <c r="A1918" s="4">
        <v>37595</v>
      </c>
      <c r="C1918" s="5">
        <f t="shared" si="91"/>
        <v>1229.4719666666692</v>
      </c>
      <c r="E1918" s="5">
        <f t="shared" si="92"/>
        <v>0.22947196666666914</v>
      </c>
    </row>
    <row r="1919" spans="1:5">
      <c r="A1919" s="4">
        <v>37596</v>
      </c>
      <c r="C1919" s="5">
        <f t="shared" si="91"/>
        <v>1231.061533333336</v>
      </c>
      <c r="E1919" s="5">
        <f t="shared" si="92"/>
        <v>0.2310615333333359</v>
      </c>
    </row>
    <row r="1920" spans="1:5">
      <c r="A1920" s="4">
        <v>37597</v>
      </c>
      <c r="C1920" s="5">
        <f t="shared" si="91"/>
        <v>1232.6511000000028</v>
      </c>
      <c r="E1920" s="5">
        <f t="shared" si="92"/>
        <v>0.23265110000000266</v>
      </c>
    </row>
    <row r="1921" spans="1:8">
      <c r="A1921" s="4">
        <v>37598</v>
      </c>
      <c r="C1921" s="5">
        <f t="shared" si="91"/>
        <v>1234.2406666666695</v>
      </c>
      <c r="E1921" s="5">
        <f t="shared" si="92"/>
        <v>0.23424066666666965</v>
      </c>
    </row>
    <row r="1922" spans="1:8">
      <c r="A1922" s="4">
        <v>37599</v>
      </c>
      <c r="C1922" s="5">
        <f t="shared" si="91"/>
        <v>1235.8302333333363</v>
      </c>
      <c r="E1922" s="5">
        <f t="shared" si="92"/>
        <v>0.23583023333333641</v>
      </c>
    </row>
    <row r="1923" spans="1:8">
      <c r="A1923" s="4">
        <v>37600</v>
      </c>
      <c r="C1923" s="5">
        <f t="shared" si="91"/>
        <v>1237.4198000000031</v>
      </c>
      <c r="E1923" s="5">
        <f t="shared" si="92"/>
        <v>0.23741980000000318</v>
      </c>
    </row>
    <row r="1924" spans="1:8">
      <c r="A1924" s="4">
        <v>37601</v>
      </c>
      <c r="C1924" s="5">
        <f t="shared" si="91"/>
        <v>1239.0093666666698</v>
      </c>
      <c r="E1924" s="5">
        <f t="shared" si="92"/>
        <v>0.23900936666666994</v>
      </c>
    </row>
    <row r="1925" spans="1:8">
      <c r="A1925" s="4">
        <v>37602</v>
      </c>
      <c r="C1925" s="5">
        <f t="shared" si="91"/>
        <v>1240.5989333333366</v>
      </c>
      <c r="E1925" s="5">
        <f t="shared" si="92"/>
        <v>0.24059893333333671</v>
      </c>
    </row>
    <row r="1926" spans="1:8">
      <c r="A1926" s="4">
        <v>37603</v>
      </c>
      <c r="C1926" s="5">
        <f t="shared" si="91"/>
        <v>1242.1885000000034</v>
      </c>
      <c r="E1926" s="5">
        <f t="shared" si="92"/>
        <v>0.24218850000000347</v>
      </c>
    </row>
    <row r="1927" spans="1:8">
      <c r="A1927" s="4">
        <v>37604</v>
      </c>
      <c r="C1927" s="5">
        <f t="shared" si="91"/>
        <v>1243.7780666666702</v>
      </c>
      <c r="E1927" s="5">
        <f t="shared" si="92"/>
        <v>0.24377806666667023</v>
      </c>
    </row>
    <row r="1928" spans="1:8">
      <c r="A1928" s="4">
        <v>37605</v>
      </c>
      <c r="C1928" s="5">
        <f t="shared" si="91"/>
        <v>1245.3676333333369</v>
      </c>
      <c r="E1928" s="5">
        <f t="shared" si="92"/>
        <v>0.245367633333337</v>
      </c>
      <c r="F1928" s="5">
        <f>SUM(E1928:E2156)/229</f>
        <v>0.36635191104360615</v>
      </c>
      <c r="G1928" s="5">
        <f>SUM(E1928:E2156)</f>
        <v>83.894587628985803</v>
      </c>
      <c r="H1928" s="5">
        <f>MAX(E1928:E2156)</f>
        <v>0.47060000000000002</v>
      </c>
    </row>
    <row r="1929" spans="1:8">
      <c r="A1929" s="4">
        <v>37606</v>
      </c>
      <c r="C1929" s="5">
        <f t="shared" si="91"/>
        <v>1246.9572000000037</v>
      </c>
      <c r="E1929" s="5">
        <f t="shared" si="92"/>
        <v>0.24695720000000376</v>
      </c>
    </row>
    <row r="1930" spans="1:8">
      <c r="A1930" s="4">
        <v>37607</v>
      </c>
      <c r="C1930" s="5">
        <f t="shared" si="91"/>
        <v>1248.5467666666705</v>
      </c>
      <c r="E1930" s="5">
        <f t="shared" si="92"/>
        <v>0.24854676666667053</v>
      </c>
    </row>
    <row r="1931" spans="1:8">
      <c r="A1931" s="4">
        <v>37608</v>
      </c>
      <c r="C1931" s="5">
        <f t="shared" si="91"/>
        <v>1250.1363333333372</v>
      </c>
      <c r="E1931" s="5">
        <f t="shared" si="92"/>
        <v>0.25013633333333729</v>
      </c>
    </row>
    <row r="1932" spans="1:8">
      <c r="A1932" s="4">
        <v>37609</v>
      </c>
      <c r="C1932" s="5">
        <f t="shared" si="91"/>
        <v>1251.725900000004</v>
      </c>
      <c r="E1932" s="5">
        <f t="shared" si="92"/>
        <v>0.25172590000000405</v>
      </c>
    </row>
    <row r="1933" spans="1:8">
      <c r="A1933" s="4">
        <v>37610</v>
      </c>
      <c r="C1933" s="5">
        <f t="shared" si="91"/>
        <v>1253.3154666666708</v>
      </c>
      <c r="E1933" s="5">
        <f t="shared" si="92"/>
        <v>0.25331546666667082</v>
      </c>
    </row>
    <row r="1934" spans="1:8">
      <c r="A1934" s="4">
        <v>37611</v>
      </c>
      <c r="C1934" s="5">
        <f t="shared" si="91"/>
        <v>1254.9050333333375</v>
      </c>
      <c r="E1934" s="5">
        <f t="shared" si="92"/>
        <v>0.25490503333333758</v>
      </c>
    </row>
    <row r="1935" spans="1:8">
      <c r="A1935" s="4">
        <v>37612</v>
      </c>
      <c r="C1935" s="5">
        <f t="shared" si="91"/>
        <v>1256.4946000000043</v>
      </c>
      <c r="E1935" s="5">
        <f t="shared" si="92"/>
        <v>0.25649460000000435</v>
      </c>
    </row>
    <row r="1936" spans="1:8">
      <c r="A1936" s="4">
        <v>37613</v>
      </c>
      <c r="C1936" s="5">
        <f t="shared" si="91"/>
        <v>1258.0841666666711</v>
      </c>
      <c r="E1936" s="5">
        <f t="shared" si="92"/>
        <v>0.25808416666667111</v>
      </c>
    </row>
    <row r="1937" spans="1:5">
      <c r="A1937" s="4">
        <v>37614</v>
      </c>
      <c r="C1937" s="5">
        <f t="shared" si="91"/>
        <v>1259.6737333333379</v>
      </c>
      <c r="E1937" s="5">
        <f t="shared" si="92"/>
        <v>0.25967373333333787</v>
      </c>
    </row>
    <row r="1938" spans="1:5">
      <c r="A1938" s="4">
        <v>37615</v>
      </c>
      <c r="C1938" s="5">
        <f t="shared" si="91"/>
        <v>1261.2633000000046</v>
      </c>
      <c r="E1938" s="5">
        <f t="shared" si="92"/>
        <v>0.26126330000000464</v>
      </c>
    </row>
    <row r="1939" spans="1:5">
      <c r="A1939" s="4">
        <v>37616</v>
      </c>
      <c r="C1939" s="5">
        <f t="shared" si="91"/>
        <v>1262.8528666666714</v>
      </c>
      <c r="E1939" s="5">
        <f t="shared" si="92"/>
        <v>0.2628528666666714</v>
      </c>
    </row>
    <row r="1940" spans="1:5">
      <c r="A1940" s="4">
        <v>37617</v>
      </c>
      <c r="C1940" s="5">
        <f t="shared" si="91"/>
        <v>1264.4424333333382</v>
      </c>
      <c r="E1940" s="5">
        <f t="shared" si="92"/>
        <v>0.26444243333333817</v>
      </c>
    </row>
    <row r="1941" spans="1:5">
      <c r="A1941" s="4">
        <v>37618</v>
      </c>
      <c r="C1941" s="5">
        <f t="shared" si="91"/>
        <v>1266.0320000000049</v>
      </c>
      <c r="E1941" s="5">
        <f t="shared" si="92"/>
        <v>0.26603200000000493</v>
      </c>
    </row>
    <row r="1942" spans="1:5">
      <c r="A1942" s="4">
        <v>37619</v>
      </c>
      <c r="C1942" s="5">
        <f t="shared" si="91"/>
        <v>1267.6215666666717</v>
      </c>
      <c r="E1942" s="5">
        <f t="shared" si="92"/>
        <v>0.2676215666666717</v>
      </c>
    </row>
    <row r="1943" spans="1:5">
      <c r="A1943" s="4">
        <v>37620</v>
      </c>
      <c r="C1943" s="5">
        <f t="shared" si="91"/>
        <v>1269.2111333333385</v>
      </c>
      <c r="E1943" s="5">
        <f t="shared" si="92"/>
        <v>0.26921113333333846</v>
      </c>
    </row>
    <row r="1944" spans="1:5">
      <c r="A1944" s="4">
        <v>37621</v>
      </c>
      <c r="C1944" s="5">
        <f t="shared" si="91"/>
        <v>1270.8007000000052</v>
      </c>
      <c r="E1944" s="5">
        <f t="shared" si="92"/>
        <v>0.27080070000000522</v>
      </c>
    </row>
    <row r="1945" spans="1:5">
      <c r="A1945" s="4">
        <v>37622</v>
      </c>
      <c r="C1945" s="5">
        <f t="shared" si="91"/>
        <v>1272.390266666672</v>
      </c>
      <c r="E1945" s="5">
        <f t="shared" si="92"/>
        <v>0.27239026666667199</v>
      </c>
    </row>
    <row r="1946" spans="1:5">
      <c r="A1946" s="4">
        <v>37623</v>
      </c>
      <c r="C1946" s="5">
        <f t="shared" si="91"/>
        <v>1273.9798333333388</v>
      </c>
      <c r="E1946" s="5">
        <f t="shared" si="92"/>
        <v>0.27397983333333875</v>
      </c>
    </row>
    <row r="1947" spans="1:5">
      <c r="A1947" s="4">
        <v>37624</v>
      </c>
      <c r="C1947" s="5">
        <f t="shared" si="91"/>
        <v>1275.5694000000055</v>
      </c>
      <c r="E1947" s="5">
        <f t="shared" si="92"/>
        <v>0.27556940000000552</v>
      </c>
    </row>
    <row r="1948" spans="1:5">
      <c r="A1948" s="4">
        <v>37625</v>
      </c>
      <c r="C1948" s="5">
        <f t="shared" si="91"/>
        <v>1277.1589666666723</v>
      </c>
      <c r="E1948" s="5">
        <f t="shared" si="92"/>
        <v>0.27715896666667228</v>
      </c>
    </row>
    <row r="1949" spans="1:5">
      <c r="A1949" s="4">
        <v>37626</v>
      </c>
      <c r="C1949" s="5">
        <f t="shared" si="91"/>
        <v>1278.7485333333391</v>
      </c>
      <c r="E1949" s="5">
        <f t="shared" si="92"/>
        <v>0.27874853333333904</v>
      </c>
    </row>
    <row r="1950" spans="1:5">
      <c r="A1950" s="4">
        <v>37627</v>
      </c>
      <c r="C1950" s="5">
        <f t="shared" si="91"/>
        <v>1280.3381000000059</v>
      </c>
      <c r="E1950" s="5">
        <f t="shared" si="92"/>
        <v>0.28033810000000581</v>
      </c>
    </row>
    <row r="1951" spans="1:5">
      <c r="A1951" s="4">
        <v>37628</v>
      </c>
      <c r="C1951" s="5">
        <f t="shared" si="91"/>
        <v>1281.9276666666726</v>
      </c>
      <c r="E1951" s="5">
        <f t="shared" si="92"/>
        <v>0.28192766666667257</v>
      </c>
    </row>
    <row r="1952" spans="1:5">
      <c r="A1952" s="4">
        <v>37629</v>
      </c>
      <c r="C1952" s="5">
        <f t="shared" si="91"/>
        <v>1283.5172333333394</v>
      </c>
      <c r="E1952" s="5">
        <f t="shared" si="92"/>
        <v>0.28351723333333934</v>
      </c>
    </row>
    <row r="1953" spans="1:5">
      <c r="A1953" s="4">
        <v>37630</v>
      </c>
      <c r="C1953" s="5">
        <f t="shared" si="91"/>
        <v>1285.1068000000062</v>
      </c>
      <c r="E1953" s="5">
        <f t="shared" si="92"/>
        <v>0.2851068000000061</v>
      </c>
    </row>
    <row r="1954" spans="1:5">
      <c r="A1954" s="4">
        <v>37631</v>
      </c>
      <c r="C1954" s="5">
        <f t="shared" si="91"/>
        <v>1286.6963666666729</v>
      </c>
      <c r="E1954" s="5">
        <f t="shared" si="92"/>
        <v>0.28669636666667286</v>
      </c>
    </row>
    <row r="1955" spans="1:5">
      <c r="A1955" s="4">
        <v>37632</v>
      </c>
      <c r="C1955" s="5">
        <f t="shared" si="91"/>
        <v>1288.2859333333397</v>
      </c>
      <c r="E1955" s="5">
        <f t="shared" si="92"/>
        <v>0.28828593333333963</v>
      </c>
    </row>
    <row r="1956" spans="1:5">
      <c r="A1956" s="4">
        <v>37633</v>
      </c>
      <c r="C1956" s="5">
        <f t="shared" si="91"/>
        <v>1289.8755000000065</v>
      </c>
      <c r="E1956" s="5">
        <f t="shared" si="92"/>
        <v>0.28987550000000639</v>
      </c>
    </row>
    <row r="1957" spans="1:5">
      <c r="A1957" s="4">
        <v>37634</v>
      </c>
      <c r="C1957" s="5">
        <f t="shared" si="91"/>
        <v>1291.4650666666732</v>
      </c>
      <c r="E1957" s="5">
        <f t="shared" si="92"/>
        <v>0.29146506666667316</v>
      </c>
    </row>
    <row r="1958" spans="1:5">
      <c r="A1958" s="4">
        <v>37635</v>
      </c>
      <c r="C1958" s="5">
        <f t="shared" si="91"/>
        <v>1293.05463333334</v>
      </c>
      <c r="E1958" s="5">
        <f t="shared" si="92"/>
        <v>0.29305463333333992</v>
      </c>
    </row>
    <row r="1959" spans="1:5">
      <c r="A1959" s="4">
        <v>37636</v>
      </c>
      <c r="C1959" s="5">
        <f t="shared" ref="C1959:C1973" si="93">C1958+F$1893</f>
        <v>1294.6442000000068</v>
      </c>
      <c r="E1959" s="5">
        <f t="shared" ref="E1959:E1974" si="94">(C1959/1000)-1</f>
        <v>0.29464420000000668</v>
      </c>
    </row>
    <row r="1960" spans="1:5">
      <c r="A1960" s="4">
        <v>37637</v>
      </c>
      <c r="C1960" s="5">
        <f t="shared" si="93"/>
        <v>1296.2337666666735</v>
      </c>
      <c r="E1960" s="5">
        <f t="shared" si="94"/>
        <v>0.29623376666667345</v>
      </c>
    </row>
    <row r="1961" spans="1:5">
      <c r="A1961" s="4">
        <v>37638</v>
      </c>
      <c r="C1961" s="5">
        <f t="shared" si="93"/>
        <v>1297.8233333333403</v>
      </c>
      <c r="E1961" s="5">
        <f t="shared" si="94"/>
        <v>0.29782333333334021</v>
      </c>
    </row>
    <row r="1962" spans="1:5">
      <c r="A1962" s="4">
        <v>37639</v>
      </c>
      <c r="C1962" s="5">
        <f t="shared" si="93"/>
        <v>1299.4129000000071</v>
      </c>
      <c r="E1962" s="5">
        <f t="shared" si="94"/>
        <v>0.29941290000000698</v>
      </c>
    </row>
    <row r="1963" spans="1:5">
      <c r="A1963" s="4">
        <v>37640</v>
      </c>
      <c r="C1963" s="5">
        <f t="shared" si="93"/>
        <v>1301.0024666666739</v>
      </c>
      <c r="E1963" s="5">
        <f t="shared" si="94"/>
        <v>0.30100246666667396</v>
      </c>
    </row>
    <row r="1964" spans="1:5">
      <c r="A1964" s="4">
        <v>37641</v>
      </c>
      <c r="C1964" s="5">
        <f t="shared" si="93"/>
        <v>1302.5920333333406</v>
      </c>
      <c r="E1964" s="5">
        <f t="shared" si="94"/>
        <v>0.30259203333334073</v>
      </c>
    </row>
    <row r="1965" spans="1:5">
      <c r="A1965" s="4">
        <v>37642</v>
      </c>
      <c r="C1965" s="5">
        <f t="shared" si="93"/>
        <v>1304.1816000000074</v>
      </c>
      <c r="E1965" s="5">
        <f t="shared" si="94"/>
        <v>0.30418160000000749</v>
      </c>
    </row>
    <row r="1966" spans="1:5">
      <c r="A1966" s="4">
        <v>37643</v>
      </c>
      <c r="C1966" s="5">
        <f t="shared" si="93"/>
        <v>1305.7711666666742</v>
      </c>
      <c r="E1966" s="5">
        <f t="shared" si="94"/>
        <v>0.30577116666667425</v>
      </c>
    </row>
    <row r="1967" spans="1:5">
      <c r="A1967" s="4">
        <v>37644</v>
      </c>
      <c r="C1967" s="5">
        <f t="shared" si="93"/>
        <v>1307.3607333333409</v>
      </c>
      <c r="E1967" s="5">
        <f t="shared" si="94"/>
        <v>0.30736073333334102</v>
      </c>
    </row>
    <row r="1968" spans="1:5">
      <c r="A1968" s="4">
        <v>37645</v>
      </c>
      <c r="C1968" s="5">
        <f t="shared" si="93"/>
        <v>1308.9503000000077</v>
      </c>
      <c r="E1968" s="5">
        <f t="shared" si="94"/>
        <v>0.30895030000000778</v>
      </c>
    </row>
    <row r="1969" spans="1:6">
      <c r="A1969" s="4">
        <v>37646</v>
      </c>
      <c r="C1969" s="5">
        <f t="shared" si="93"/>
        <v>1310.5398666666745</v>
      </c>
      <c r="E1969" s="5">
        <f t="shared" si="94"/>
        <v>0.31053986666667455</v>
      </c>
    </row>
    <row r="1970" spans="1:6">
      <c r="A1970" s="4">
        <v>37647</v>
      </c>
      <c r="C1970" s="5">
        <f t="shared" si="93"/>
        <v>1312.1294333333412</v>
      </c>
      <c r="E1970" s="5">
        <f t="shared" si="94"/>
        <v>0.31212943333334131</v>
      </c>
    </row>
    <row r="1971" spans="1:6">
      <c r="A1971" s="4">
        <v>37648</v>
      </c>
      <c r="C1971" s="5">
        <f t="shared" si="93"/>
        <v>1313.719000000008</v>
      </c>
      <c r="E1971" s="5">
        <f t="shared" si="94"/>
        <v>0.31371900000000807</v>
      </c>
    </row>
    <row r="1972" spans="1:6">
      <c r="A1972" s="4">
        <v>37649</v>
      </c>
      <c r="C1972" s="5">
        <f t="shared" si="93"/>
        <v>1315.3085666666748</v>
      </c>
      <c r="E1972" s="5">
        <f t="shared" si="94"/>
        <v>0.31530856666667484</v>
      </c>
    </row>
    <row r="1973" spans="1:6">
      <c r="A1973" s="4">
        <v>37650</v>
      </c>
      <c r="C1973" s="5">
        <f t="shared" si="93"/>
        <v>1316.8981333333415</v>
      </c>
      <c r="E1973" s="5">
        <f t="shared" si="94"/>
        <v>0.3168981333333416</v>
      </c>
    </row>
    <row r="1974" spans="1:6">
      <c r="A1974" s="4">
        <v>37651</v>
      </c>
      <c r="B1974" s="72">
        <v>91679</v>
      </c>
      <c r="C1974" s="73">
        <v>1318.4876999999999</v>
      </c>
      <c r="E1974" s="5">
        <f t="shared" si="94"/>
        <v>0.31848769999999993</v>
      </c>
      <c r="F1974" s="5">
        <f>(E2011-E1974)/37</f>
        <v>3.7381702702702717E-3</v>
      </c>
    </row>
    <row r="1975" spans="1:6">
      <c r="A1975" s="4">
        <v>37652</v>
      </c>
      <c r="C1975" s="5">
        <f>(E1975+1)*1000</f>
        <v>1322.2258702702702</v>
      </c>
      <c r="E1975" s="5">
        <f>E1974+F$1974</f>
        <v>0.32222587027027022</v>
      </c>
    </row>
    <row r="1976" spans="1:6">
      <c r="A1976" s="4">
        <v>37653</v>
      </c>
      <c r="C1976" s="5">
        <f t="shared" ref="C1976:C2010" si="95">(E1976+1)*1000</f>
        <v>1325.9640405405407</v>
      </c>
      <c r="E1976" s="5">
        <f t="shared" ref="E1976:E2010" si="96">E1975+F$1974</f>
        <v>0.32596404054054051</v>
      </c>
    </row>
    <row r="1977" spans="1:6">
      <c r="A1977" s="4">
        <v>37654</v>
      </c>
      <c r="C1977" s="5">
        <f t="shared" si="95"/>
        <v>1329.7022108108108</v>
      </c>
      <c r="E1977" s="5">
        <f t="shared" si="96"/>
        <v>0.3297022108108108</v>
      </c>
    </row>
    <row r="1978" spans="1:6">
      <c r="A1978" s="4">
        <v>37655</v>
      </c>
      <c r="C1978" s="5">
        <f t="shared" si="95"/>
        <v>1333.4403810810811</v>
      </c>
      <c r="E1978" s="5">
        <f t="shared" si="96"/>
        <v>0.33344038108108109</v>
      </c>
    </row>
    <row r="1979" spans="1:6">
      <c r="A1979" s="4">
        <v>37656</v>
      </c>
      <c r="C1979" s="5">
        <f t="shared" si="95"/>
        <v>1337.1785513513514</v>
      </c>
      <c r="E1979" s="5">
        <f t="shared" si="96"/>
        <v>0.33717855135135139</v>
      </c>
    </row>
    <row r="1980" spans="1:6">
      <c r="A1980" s="4">
        <v>37657</v>
      </c>
      <c r="C1980" s="5">
        <f t="shared" si="95"/>
        <v>1340.9167216216215</v>
      </c>
      <c r="E1980" s="5">
        <f t="shared" si="96"/>
        <v>0.34091672162162168</v>
      </c>
    </row>
    <row r="1981" spans="1:6">
      <c r="A1981" s="4">
        <v>37658</v>
      </c>
      <c r="C1981" s="5">
        <f t="shared" si="95"/>
        <v>1344.654891891892</v>
      </c>
      <c r="E1981" s="5">
        <f t="shared" si="96"/>
        <v>0.34465489189189197</v>
      </c>
    </row>
    <row r="1982" spans="1:6">
      <c r="A1982" s="4">
        <v>37659</v>
      </c>
      <c r="C1982" s="5">
        <f t="shared" si="95"/>
        <v>1348.3930621621623</v>
      </c>
      <c r="E1982" s="5">
        <f t="shared" si="96"/>
        <v>0.34839306216216226</v>
      </c>
    </row>
    <row r="1983" spans="1:6">
      <c r="A1983" s="4">
        <v>37660</v>
      </c>
      <c r="C1983" s="5">
        <f t="shared" si="95"/>
        <v>1352.1312324324326</v>
      </c>
      <c r="E1983" s="5">
        <f t="shared" si="96"/>
        <v>0.35213123243243255</v>
      </c>
    </row>
    <row r="1984" spans="1:6">
      <c r="A1984" s="4">
        <v>37661</v>
      </c>
      <c r="C1984" s="5">
        <f t="shared" si="95"/>
        <v>1355.8694027027029</v>
      </c>
      <c r="E1984" s="5">
        <f t="shared" si="96"/>
        <v>0.35586940270270284</v>
      </c>
    </row>
    <row r="1985" spans="1:5">
      <c r="A1985" s="4">
        <v>37662</v>
      </c>
      <c r="C1985" s="5">
        <f t="shared" si="95"/>
        <v>1359.607572972973</v>
      </c>
      <c r="E1985" s="5">
        <f t="shared" si="96"/>
        <v>0.35960757297297313</v>
      </c>
    </row>
    <row r="1986" spans="1:5">
      <c r="A1986" s="4">
        <v>37663</v>
      </c>
      <c r="C1986" s="5">
        <f t="shared" si="95"/>
        <v>1363.3457432432435</v>
      </c>
      <c r="E1986" s="5">
        <f t="shared" si="96"/>
        <v>0.36334574324324342</v>
      </c>
    </row>
    <row r="1987" spans="1:5">
      <c r="A1987" s="4">
        <v>37664</v>
      </c>
      <c r="C1987" s="5">
        <f t="shared" si="95"/>
        <v>1367.0839135135138</v>
      </c>
      <c r="E1987" s="5">
        <f t="shared" si="96"/>
        <v>0.36708391351351372</v>
      </c>
    </row>
    <row r="1988" spans="1:5">
      <c r="A1988" s="4">
        <v>37665</v>
      </c>
      <c r="C1988" s="5">
        <f t="shared" si="95"/>
        <v>1370.8220837837839</v>
      </c>
      <c r="E1988" s="5">
        <f t="shared" si="96"/>
        <v>0.37082208378378401</v>
      </c>
    </row>
    <row r="1989" spans="1:5">
      <c r="A1989" s="4">
        <v>37666</v>
      </c>
      <c r="C1989" s="5">
        <f t="shared" si="95"/>
        <v>1374.5602540540542</v>
      </c>
      <c r="E1989" s="5">
        <f t="shared" si="96"/>
        <v>0.3745602540540543</v>
      </c>
    </row>
    <row r="1990" spans="1:5">
      <c r="A1990" s="4">
        <v>37667</v>
      </c>
      <c r="C1990" s="5">
        <f t="shared" si="95"/>
        <v>1378.2984243243245</v>
      </c>
      <c r="E1990" s="5">
        <f t="shared" si="96"/>
        <v>0.37829842432432459</v>
      </c>
    </row>
    <row r="1991" spans="1:5">
      <c r="A1991" s="4">
        <v>37668</v>
      </c>
      <c r="C1991" s="5">
        <f t="shared" si="95"/>
        <v>1382.036594594595</v>
      </c>
      <c r="E1991" s="5">
        <f t="shared" si="96"/>
        <v>0.38203659459459488</v>
      </c>
    </row>
    <row r="1992" spans="1:5">
      <c r="A1992" s="4">
        <v>37669</v>
      </c>
      <c r="C1992" s="5">
        <f t="shared" si="95"/>
        <v>1385.7747648648653</v>
      </c>
      <c r="E1992" s="5">
        <f t="shared" si="96"/>
        <v>0.38577476486486517</v>
      </c>
    </row>
    <row r="1993" spans="1:5">
      <c r="A1993" s="4">
        <v>37670</v>
      </c>
      <c r="C1993" s="5">
        <f t="shared" si="95"/>
        <v>1389.5129351351354</v>
      </c>
      <c r="E1993" s="5">
        <f t="shared" si="96"/>
        <v>0.38951293513513546</v>
      </c>
    </row>
    <row r="1994" spans="1:5">
      <c r="A1994" s="4">
        <v>37671</v>
      </c>
      <c r="C1994" s="5">
        <f t="shared" si="95"/>
        <v>1393.2511054054057</v>
      </c>
      <c r="E1994" s="5">
        <f t="shared" si="96"/>
        <v>0.39325110540540575</v>
      </c>
    </row>
    <row r="1995" spans="1:5">
      <c r="A1995" s="4">
        <v>37672</v>
      </c>
      <c r="C1995" s="5">
        <f t="shared" si="95"/>
        <v>1396.989275675676</v>
      </c>
      <c r="E1995" s="5">
        <f t="shared" si="96"/>
        <v>0.39698927567567605</v>
      </c>
    </row>
    <row r="1996" spans="1:5">
      <c r="A1996" s="4">
        <v>37673</v>
      </c>
      <c r="C1996" s="5">
        <f t="shared" si="95"/>
        <v>1400.7274459459463</v>
      </c>
      <c r="E1996" s="5">
        <f t="shared" si="96"/>
        <v>0.40072744594594634</v>
      </c>
    </row>
    <row r="1997" spans="1:5">
      <c r="A1997" s="4">
        <v>37674</v>
      </c>
      <c r="C1997" s="5">
        <f t="shared" si="95"/>
        <v>1404.4656162162166</v>
      </c>
      <c r="E1997" s="5">
        <f t="shared" si="96"/>
        <v>0.40446561621621663</v>
      </c>
    </row>
    <row r="1998" spans="1:5">
      <c r="A1998" s="4">
        <v>37675</v>
      </c>
      <c r="C1998" s="5">
        <f t="shared" si="95"/>
        <v>1408.2037864864869</v>
      </c>
      <c r="E1998" s="5">
        <f t="shared" si="96"/>
        <v>0.40820378648648692</v>
      </c>
    </row>
    <row r="1999" spans="1:5">
      <c r="A1999" s="4">
        <v>37676</v>
      </c>
      <c r="C1999" s="5">
        <f t="shared" si="95"/>
        <v>1411.9419567567572</v>
      </c>
      <c r="E1999" s="5">
        <f t="shared" si="96"/>
        <v>0.41194195675675721</v>
      </c>
    </row>
    <row r="2000" spans="1:5">
      <c r="A2000" s="4">
        <v>37677</v>
      </c>
      <c r="C2000" s="5">
        <f t="shared" si="95"/>
        <v>1415.6801270270275</v>
      </c>
      <c r="E2000" s="5">
        <f t="shared" si="96"/>
        <v>0.4156801270270275</v>
      </c>
    </row>
    <row r="2001" spans="1:6">
      <c r="A2001" s="4">
        <v>37678</v>
      </c>
      <c r="C2001" s="5">
        <f t="shared" si="95"/>
        <v>1419.4182972972978</v>
      </c>
      <c r="E2001" s="5">
        <f t="shared" si="96"/>
        <v>0.41941829729729779</v>
      </c>
    </row>
    <row r="2002" spans="1:6">
      <c r="A2002" s="4">
        <v>37679</v>
      </c>
      <c r="C2002" s="5">
        <f t="shared" si="95"/>
        <v>1423.1564675675681</v>
      </c>
      <c r="E2002" s="5">
        <f t="shared" si="96"/>
        <v>0.42315646756756808</v>
      </c>
    </row>
    <row r="2003" spans="1:6">
      <c r="A2003" s="4">
        <v>37680</v>
      </c>
      <c r="C2003" s="5">
        <f t="shared" si="95"/>
        <v>1426.8946378378384</v>
      </c>
      <c r="E2003" s="5">
        <f t="shared" si="96"/>
        <v>0.42689463783783838</v>
      </c>
    </row>
    <row r="2004" spans="1:6">
      <c r="A2004" s="4">
        <v>37681</v>
      </c>
      <c r="C2004" s="5">
        <f t="shared" si="95"/>
        <v>1430.6328081081085</v>
      </c>
      <c r="E2004" s="5">
        <f t="shared" si="96"/>
        <v>0.43063280810810867</v>
      </c>
    </row>
    <row r="2005" spans="1:6">
      <c r="A2005" s="4">
        <v>37682</v>
      </c>
      <c r="C2005" s="5">
        <f t="shared" si="95"/>
        <v>1434.3709783783788</v>
      </c>
      <c r="E2005" s="5">
        <f t="shared" si="96"/>
        <v>0.43437097837837896</v>
      </c>
    </row>
    <row r="2006" spans="1:6">
      <c r="A2006" s="4">
        <v>37683</v>
      </c>
      <c r="C2006" s="5">
        <f t="shared" si="95"/>
        <v>1438.1091486486494</v>
      </c>
      <c r="E2006" s="5">
        <f t="shared" si="96"/>
        <v>0.43810914864864925</v>
      </c>
    </row>
    <row r="2007" spans="1:6">
      <c r="A2007" s="4">
        <v>37684</v>
      </c>
      <c r="C2007" s="5">
        <f t="shared" si="95"/>
        <v>1441.8473189189197</v>
      </c>
      <c r="E2007" s="5">
        <f t="shared" si="96"/>
        <v>0.44184731891891954</v>
      </c>
    </row>
    <row r="2008" spans="1:6">
      <c r="A2008" s="4">
        <v>37685</v>
      </c>
      <c r="C2008" s="5">
        <f t="shared" si="95"/>
        <v>1445.58548918919</v>
      </c>
      <c r="E2008" s="5">
        <f t="shared" si="96"/>
        <v>0.44558548918918983</v>
      </c>
    </row>
    <row r="2009" spans="1:6">
      <c r="A2009" s="4">
        <v>37686</v>
      </c>
      <c r="C2009" s="5">
        <f t="shared" si="95"/>
        <v>1449.32365945946</v>
      </c>
      <c r="E2009" s="5">
        <f t="shared" si="96"/>
        <v>0.44932365945946012</v>
      </c>
    </row>
    <row r="2010" spans="1:6">
      <c r="A2010" s="4">
        <v>37687</v>
      </c>
      <c r="C2010" s="5">
        <f t="shared" si="95"/>
        <v>1453.0618297297303</v>
      </c>
      <c r="E2010" s="5">
        <f t="shared" si="96"/>
        <v>0.45306182972973041</v>
      </c>
    </row>
    <row r="2011" spans="1:6">
      <c r="A2011" s="4">
        <v>37688</v>
      </c>
      <c r="B2011" s="72">
        <v>57361</v>
      </c>
      <c r="C2011" s="73">
        <v>0.45679999999999998</v>
      </c>
      <c r="E2011" s="5">
        <f>C2011</f>
        <v>0.45679999999999998</v>
      </c>
      <c r="F2011" s="5">
        <f>(C2059-C2011)/48</f>
        <v>2.875000000000007E-4</v>
      </c>
    </row>
    <row r="2012" spans="1:6">
      <c r="A2012" s="4">
        <v>37689</v>
      </c>
      <c r="C2012" s="5">
        <f>C2011+F$2011</f>
        <v>0.45708749999999998</v>
      </c>
      <c r="E2012" s="5">
        <f t="shared" ref="E2012:E2075" si="97">C2012</f>
        <v>0.45708749999999998</v>
      </c>
    </row>
    <row r="2013" spans="1:6">
      <c r="A2013" s="4">
        <v>37690</v>
      </c>
      <c r="C2013" s="5">
        <f t="shared" ref="C2013:C2058" si="98">C2012+F$2011</f>
        <v>0.45737499999999998</v>
      </c>
      <c r="E2013" s="5">
        <f t="shared" si="97"/>
        <v>0.45737499999999998</v>
      </c>
    </row>
    <row r="2014" spans="1:6">
      <c r="A2014" s="4">
        <v>37691</v>
      </c>
      <c r="C2014" s="5">
        <f t="shared" si="98"/>
        <v>0.45766249999999997</v>
      </c>
      <c r="E2014" s="5">
        <f t="shared" si="97"/>
        <v>0.45766249999999997</v>
      </c>
    </row>
    <row r="2015" spans="1:6">
      <c r="A2015" s="4">
        <v>37692</v>
      </c>
      <c r="C2015" s="5">
        <f t="shared" si="98"/>
        <v>0.45794999999999997</v>
      </c>
      <c r="E2015" s="5">
        <f t="shared" si="97"/>
        <v>0.45794999999999997</v>
      </c>
    </row>
    <row r="2016" spans="1:6">
      <c r="A2016" s="4">
        <v>37693</v>
      </c>
      <c r="C2016" s="5">
        <f t="shared" si="98"/>
        <v>0.45823749999999996</v>
      </c>
      <c r="E2016" s="5">
        <f t="shared" si="97"/>
        <v>0.45823749999999996</v>
      </c>
    </row>
    <row r="2017" spans="1:5">
      <c r="A2017" s="4">
        <v>37694</v>
      </c>
      <c r="C2017" s="5">
        <f t="shared" si="98"/>
        <v>0.45852499999999996</v>
      </c>
      <c r="E2017" s="5">
        <f t="shared" si="97"/>
        <v>0.45852499999999996</v>
      </c>
    </row>
    <row r="2018" spans="1:5">
      <c r="A2018" s="4">
        <v>37695</v>
      </c>
      <c r="C2018" s="5">
        <f t="shared" si="98"/>
        <v>0.45881249999999996</v>
      </c>
      <c r="E2018" s="5">
        <f t="shared" si="97"/>
        <v>0.45881249999999996</v>
      </c>
    </row>
    <row r="2019" spans="1:5">
      <c r="A2019" s="4">
        <v>37696</v>
      </c>
      <c r="C2019" s="5">
        <f t="shared" si="98"/>
        <v>0.45909999999999995</v>
      </c>
      <c r="E2019" s="5">
        <f t="shared" si="97"/>
        <v>0.45909999999999995</v>
      </c>
    </row>
    <row r="2020" spans="1:5">
      <c r="A2020" s="4">
        <v>37697</v>
      </c>
      <c r="C2020" s="5">
        <f t="shared" si="98"/>
        <v>0.45938749999999995</v>
      </c>
      <c r="E2020" s="5">
        <f t="shared" si="97"/>
        <v>0.45938749999999995</v>
      </c>
    </row>
    <row r="2021" spans="1:5">
      <c r="A2021" s="4">
        <v>37698</v>
      </c>
      <c r="C2021" s="5">
        <f t="shared" si="98"/>
        <v>0.45967499999999994</v>
      </c>
      <c r="E2021" s="5">
        <f t="shared" si="97"/>
        <v>0.45967499999999994</v>
      </c>
    </row>
    <row r="2022" spans="1:5">
      <c r="A2022" s="4">
        <v>37699</v>
      </c>
      <c r="C2022" s="5">
        <f t="shared" si="98"/>
        <v>0.45996249999999994</v>
      </c>
      <c r="E2022" s="5">
        <f t="shared" si="97"/>
        <v>0.45996249999999994</v>
      </c>
    </row>
    <row r="2023" spans="1:5">
      <c r="A2023" s="4">
        <v>37700</v>
      </c>
      <c r="C2023" s="5">
        <f t="shared" si="98"/>
        <v>0.46024999999999994</v>
      </c>
      <c r="E2023" s="5">
        <f t="shared" si="97"/>
        <v>0.46024999999999994</v>
      </c>
    </row>
    <row r="2024" spans="1:5">
      <c r="A2024" s="4">
        <v>37701</v>
      </c>
      <c r="C2024" s="5">
        <f t="shared" si="98"/>
        <v>0.46053749999999993</v>
      </c>
      <c r="E2024" s="5">
        <f t="shared" si="97"/>
        <v>0.46053749999999993</v>
      </c>
    </row>
    <row r="2025" spans="1:5">
      <c r="A2025" s="4">
        <v>37702</v>
      </c>
      <c r="C2025" s="5">
        <f t="shared" si="98"/>
        <v>0.46082499999999993</v>
      </c>
      <c r="E2025" s="5">
        <f t="shared" si="97"/>
        <v>0.46082499999999993</v>
      </c>
    </row>
    <row r="2026" spans="1:5">
      <c r="A2026" s="4">
        <v>37703</v>
      </c>
      <c r="C2026" s="5">
        <f t="shared" si="98"/>
        <v>0.46111249999999993</v>
      </c>
      <c r="E2026" s="5">
        <f t="shared" si="97"/>
        <v>0.46111249999999993</v>
      </c>
    </row>
    <row r="2027" spans="1:5">
      <c r="A2027" s="4">
        <v>37704</v>
      </c>
      <c r="C2027" s="5">
        <f t="shared" si="98"/>
        <v>0.46139999999999992</v>
      </c>
      <c r="E2027" s="5">
        <f t="shared" si="97"/>
        <v>0.46139999999999992</v>
      </c>
    </row>
    <row r="2028" spans="1:5">
      <c r="A2028" s="4">
        <v>37705</v>
      </c>
      <c r="C2028" s="5">
        <f t="shared" si="98"/>
        <v>0.46168749999999992</v>
      </c>
      <c r="E2028" s="5">
        <f t="shared" si="97"/>
        <v>0.46168749999999992</v>
      </c>
    </row>
    <row r="2029" spans="1:5">
      <c r="A2029" s="4">
        <v>37706</v>
      </c>
      <c r="C2029" s="5">
        <f t="shared" si="98"/>
        <v>0.46197499999999991</v>
      </c>
      <c r="E2029" s="5">
        <f t="shared" si="97"/>
        <v>0.46197499999999991</v>
      </c>
    </row>
    <row r="2030" spans="1:5">
      <c r="A2030" s="4">
        <v>37707</v>
      </c>
      <c r="C2030" s="5">
        <f t="shared" si="98"/>
        <v>0.46226249999999991</v>
      </c>
      <c r="E2030" s="5">
        <f t="shared" si="97"/>
        <v>0.46226249999999991</v>
      </c>
    </row>
    <row r="2031" spans="1:5">
      <c r="A2031" s="4">
        <v>37708</v>
      </c>
      <c r="C2031" s="5">
        <f t="shared" si="98"/>
        <v>0.46254999999999991</v>
      </c>
      <c r="E2031" s="5">
        <f t="shared" si="97"/>
        <v>0.46254999999999991</v>
      </c>
    </row>
    <row r="2032" spans="1:5">
      <c r="A2032" s="4">
        <v>37709</v>
      </c>
      <c r="C2032" s="5">
        <f t="shared" si="98"/>
        <v>0.4628374999999999</v>
      </c>
      <c r="E2032" s="5">
        <f t="shared" si="97"/>
        <v>0.4628374999999999</v>
      </c>
    </row>
    <row r="2033" spans="1:5">
      <c r="A2033" s="4">
        <v>37710</v>
      </c>
      <c r="C2033" s="5">
        <f t="shared" si="98"/>
        <v>0.4631249999999999</v>
      </c>
      <c r="E2033" s="5">
        <f t="shared" si="97"/>
        <v>0.4631249999999999</v>
      </c>
    </row>
    <row r="2034" spans="1:5">
      <c r="A2034" s="4">
        <v>37711</v>
      </c>
      <c r="C2034" s="5">
        <f t="shared" si="98"/>
        <v>0.46341249999999989</v>
      </c>
      <c r="E2034" s="5">
        <f t="shared" si="97"/>
        <v>0.46341249999999989</v>
      </c>
    </row>
    <row r="2035" spans="1:5">
      <c r="A2035" s="4">
        <v>37712</v>
      </c>
      <c r="C2035" s="5">
        <f t="shared" si="98"/>
        <v>0.46369999999999989</v>
      </c>
      <c r="E2035" s="5">
        <f t="shared" si="97"/>
        <v>0.46369999999999989</v>
      </c>
    </row>
    <row r="2036" spans="1:5">
      <c r="A2036" s="4">
        <v>37713</v>
      </c>
      <c r="C2036" s="5">
        <f t="shared" si="98"/>
        <v>0.46398749999999989</v>
      </c>
      <c r="E2036" s="5">
        <f t="shared" si="97"/>
        <v>0.46398749999999989</v>
      </c>
    </row>
    <row r="2037" spans="1:5">
      <c r="A2037" s="4">
        <v>37714</v>
      </c>
      <c r="C2037" s="5">
        <f t="shared" si="98"/>
        <v>0.46427499999999988</v>
      </c>
      <c r="E2037" s="5">
        <f t="shared" si="97"/>
        <v>0.46427499999999988</v>
      </c>
    </row>
    <row r="2038" spans="1:5">
      <c r="A2038" s="4">
        <v>37715</v>
      </c>
      <c r="C2038" s="5">
        <f t="shared" si="98"/>
        <v>0.46456249999999988</v>
      </c>
      <c r="E2038" s="5">
        <f t="shared" si="97"/>
        <v>0.46456249999999988</v>
      </c>
    </row>
    <row r="2039" spans="1:5">
      <c r="A2039" s="4">
        <v>37716</v>
      </c>
      <c r="C2039" s="5">
        <f t="shared" si="98"/>
        <v>0.46484999999999987</v>
      </c>
      <c r="E2039" s="5">
        <f t="shared" si="97"/>
        <v>0.46484999999999987</v>
      </c>
    </row>
    <row r="2040" spans="1:5">
      <c r="A2040" s="4">
        <v>37717</v>
      </c>
      <c r="C2040" s="5">
        <f t="shared" si="98"/>
        <v>0.46513749999999987</v>
      </c>
      <c r="E2040" s="5">
        <f t="shared" si="97"/>
        <v>0.46513749999999987</v>
      </c>
    </row>
    <row r="2041" spans="1:5">
      <c r="A2041" s="4">
        <v>37718</v>
      </c>
      <c r="C2041" s="5">
        <f t="shared" si="98"/>
        <v>0.46542499999999987</v>
      </c>
      <c r="E2041" s="5">
        <f t="shared" si="97"/>
        <v>0.46542499999999987</v>
      </c>
    </row>
    <row r="2042" spans="1:5">
      <c r="A2042" s="4">
        <v>37719</v>
      </c>
      <c r="C2042" s="5">
        <f t="shared" si="98"/>
        <v>0.46571249999999986</v>
      </c>
      <c r="E2042" s="5">
        <f t="shared" si="97"/>
        <v>0.46571249999999986</v>
      </c>
    </row>
    <row r="2043" spans="1:5">
      <c r="A2043" s="4">
        <v>37720</v>
      </c>
      <c r="C2043" s="5">
        <f t="shared" si="98"/>
        <v>0.46599999999999986</v>
      </c>
      <c r="E2043" s="5">
        <f t="shared" si="97"/>
        <v>0.46599999999999986</v>
      </c>
    </row>
    <row r="2044" spans="1:5">
      <c r="A2044" s="4">
        <v>37721</v>
      </c>
      <c r="C2044" s="5">
        <f t="shared" si="98"/>
        <v>0.46628749999999985</v>
      </c>
      <c r="E2044" s="5">
        <f t="shared" si="97"/>
        <v>0.46628749999999985</v>
      </c>
    </row>
    <row r="2045" spans="1:5">
      <c r="A2045" s="4">
        <v>37722</v>
      </c>
      <c r="C2045" s="5">
        <f t="shared" si="98"/>
        <v>0.46657499999999985</v>
      </c>
      <c r="E2045" s="5">
        <f t="shared" si="97"/>
        <v>0.46657499999999985</v>
      </c>
    </row>
    <row r="2046" spans="1:5">
      <c r="A2046" s="4">
        <v>37723</v>
      </c>
      <c r="C2046" s="5">
        <f t="shared" si="98"/>
        <v>0.46686249999999985</v>
      </c>
      <c r="E2046" s="5">
        <f t="shared" si="97"/>
        <v>0.46686249999999985</v>
      </c>
    </row>
    <row r="2047" spans="1:5">
      <c r="A2047" s="4">
        <v>37724</v>
      </c>
      <c r="C2047" s="5">
        <f t="shared" si="98"/>
        <v>0.46714999999999984</v>
      </c>
      <c r="E2047" s="5">
        <f t="shared" si="97"/>
        <v>0.46714999999999984</v>
      </c>
    </row>
    <row r="2048" spans="1:5">
      <c r="A2048" s="4">
        <v>37725</v>
      </c>
      <c r="C2048" s="5">
        <f t="shared" si="98"/>
        <v>0.46743749999999984</v>
      </c>
      <c r="E2048" s="5">
        <f t="shared" si="97"/>
        <v>0.46743749999999984</v>
      </c>
    </row>
    <row r="2049" spans="1:6">
      <c r="A2049" s="4">
        <v>37726</v>
      </c>
      <c r="C2049" s="5">
        <f t="shared" si="98"/>
        <v>0.46772499999999984</v>
      </c>
      <c r="E2049" s="5">
        <f t="shared" si="97"/>
        <v>0.46772499999999984</v>
      </c>
    </row>
    <row r="2050" spans="1:6">
      <c r="A2050" s="4">
        <v>37727</v>
      </c>
      <c r="C2050" s="5">
        <f t="shared" si="98"/>
        <v>0.46801249999999983</v>
      </c>
      <c r="E2050" s="5">
        <f t="shared" si="97"/>
        <v>0.46801249999999983</v>
      </c>
    </row>
    <row r="2051" spans="1:6">
      <c r="A2051" s="4">
        <v>37728</v>
      </c>
      <c r="C2051" s="5">
        <f t="shared" si="98"/>
        <v>0.46829999999999983</v>
      </c>
      <c r="E2051" s="5">
        <f t="shared" si="97"/>
        <v>0.46829999999999983</v>
      </c>
    </row>
    <row r="2052" spans="1:6">
      <c r="A2052" s="4">
        <v>37729</v>
      </c>
      <c r="C2052" s="5">
        <f t="shared" si="98"/>
        <v>0.46858749999999982</v>
      </c>
      <c r="E2052" s="5">
        <f t="shared" si="97"/>
        <v>0.46858749999999982</v>
      </c>
    </row>
    <row r="2053" spans="1:6">
      <c r="A2053" s="4">
        <v>37730</v>
      </c>
      <c r="C2053" s="5">
        <f t="shared" si="98"/>
        <v>0.46887499999999982</v>
      </c>
      <c r="E2053" s="5">
        <f t="shared" si="97"/>
        <v>0.46887499999999982</v>
      </c>
    </row>
    <row r="2054" spans="1:6">
      <c r="A2054" s="4">
        <v>37731</v>
      </c>
      <c r="C2054" s="5">
        <f t="shared" si="98"/>
        <v>0.46916249999999982</v>
      </c>
      <c r="E2054" s="5">
        <f t="shared" si="97"/>
        <v>0.46916249999999982</v>
      </c>
    </row>
    <row r="2055" spans="1:6">
      <c r="A2055" s="4">
        <v>37732</v>
      </c>
      <c r="C2055" s="5">
        <f t="shared" si="98"/>
        <v>0.46944999999999981</v>
      </c>
      <c r="E2055" s="5">
        <f t="shared" si="97"/>
        <v>0.46944999999999981</v>
      </c>
    </row>
    <row r="2056" spans="1:6">
      <c r="A2056" s="4">
        <v>37733</v>
      </c>
      <c r="C2056" s="5">
        <f t="shared" si="98"/>
        <v>0.46973749999999981</v>
      </c>
      <c r="E2056" s="5">
        <f t="shared" si="97"/>
        <v>0.46973749999999981</v>
      </c>
    </row>
    <row r="2057" spans="1:6">
      <c r="A2057" s="4">
        <v>37734</v>
      </c>
      <c r="C2057" s="5">
        <f t="shared" si="98"/>
        <v>0.4700249999999998</v>
      </c>
      <c r="E2057" s="5">
        <f t="shared" si="97"/>
        <v>0.4700249999999998</v>
      </c>
    </row>
    <row r="2058" spans="1:6">
      <c r="A2058" s="4">
        <v>37735</v>
      </c>
      <c r="C2058" s="5">
        <f t="shared" si="98"/>
        <v>0.4703124999999998</v>
      </c>
      <c r="E2058" s="5">
        <f t="shared" si="97"/>
        <v>0.4703124999999998</v>
      </c>
    </row>
    <row r="2059" spans="1:6">
      <c r="A2059" s="4">
        <v>37736</v>
      </c>
      <c r="B2059" s="72">
        <v>57375</v>
      </c>
      <c r="C2059" s="73">
        <v>0.47060000000000002</v>
      </c>
      <c r="E2059" s="5">
        <f t="shared" si="97"/>
        <v>0.47060000000000002</v>
      </c>
      <c r="F2059" s="5">
        <f>(C2066-C2059)/7</f>
        <v>-1.9428571428571431E-3</v>
      </c>
    </row>
    <row r="2060" spans="1:6">
      <c r="A2060" s="4">
        <v>37737</v>
      </c>
      <c r="C2060" s="5">
        <f t="shared" ref="C2060:C2065" si="99">C2059+F$2059</f>
        <v>0.46865714285714288</v>
      </c>
      <c r="E2060" s="5">
        <f t="shared" si="97"/>
        <v>0.46865714285714288</v>
      </c>
    </row>
    <row r="2061" spans="1:6">
      <c r="A2061" s="4">
        <v>37738</v>
      </c>
      <c r="C2061" s="5">
        <f t="shared" si="99"/>
        <v>0.46671428571428575</v>
      </c>
      <c r="E2061" s="5">
        <f t="shared" si="97"/>
        <v>0.46671428571428575</v>
      </c>
    </row>
    <row r="2062" spans="1:6">
      <c r="A2062" s="4">
        <v>37739</v>
      </c>
      <c r="C2062" s="5">
        <f t="shared" si="99"/>
        <v>0.46477142857142861</v>
      </c>
      <c r="E2062" s="5">
        <f t="shared" si="97"/>
        <v>0.46477142857142861</v>
      </c>
    </row>
    <row r="2063" spans="1:6">
      <c r="A2063" s="4">
        <v>37740</v>
      </c>
      <c r="C2063" s="5">
        <f t="shared" si="99"/>
        <v>0.46282857142857148</v>
      </c>
      <c r="E2063" s="5">
        <f t="shared" si="97"/>
        <v>0.46282857142857148</v>
      </c>
    </row>
    <row r="2064" spans="1:6">
      <c r="A2064" s="4">
        <v>37741</v>
      </c>
      <c r="C2064" s="5">
        <f t="shared" si="99"/>
        <v>0.46088571428571434</v>
      </c>
      <c r="E2064" s="5">
        <f t="shared" si="97"/>
        <v>0.46088571428571434</v>
      </c>
    </row>
    <row r="2065" spans="1:6">
      <c r="A2065" s="4">
        <v>37742</v>
      </c>
      <c r="C2065" s="5">
        <f t="shared" si="99"/>
        <v>0.45894285714285721</v>
      </c>
      <c r="E2065" s="5">
        <f t="shared" si="97"/>
        <v>0.45894285714285721</v>
      </c>
    </row>
    <row r="2066" spans="1:6">
      <c r="A2066" s="4">
        <v>37743</v>
      </c>
      <c r="B2066" s="72">
        <v>57374</v>
      </c>
      <c r="C2066" s="73">
        <v>0.45700000000000002</v>
      </c>
      <c r="E2066" s="5">
        <f t="shared" si="97"/>
        <v>0.45700000000000002</v>
      </c>
      <c r="F2066" s="5">
        <f>(C2082-C2066)/16</f>
        <v>-1.9937500000000025E-3</v>
      </c>
    </row>
    <row r="2067" spans="1:6">
      <c r="A2067" s="4">
        <v>37744</v>
      </c>
      <c r="C2067" s="5">
        <f>C2066+F$2066</f>
        <v>0.45500625</v>
      </c>
      <c r="E2067" s="5">
        <f t="shared" si="97"/>
        <v>0.45500625</v>
      </c>
    </row>
    <row r="2068" spans="1:6">
      <c r="A2068" s="4">
        <v>37745</v>
      </c>
      <c r="C2068" s="5">
        <f t="shared" ref="C2068:C2081" si="100">C2067+F$2066</f>
        <v>0.45301249999999998</v>
      </c>
      <c r="E2068" s="5">
        <f t="shared" si="97"/>
        <v>0.45301249999999998</v>
      </c>
    </row>
    <row r="2069" spans="1:6">
      <c r="A2069" s="4">
        <v>37746</v>
      </c>
      <c r="C2069" s="5">
        <f t="shared" si="100"/>
        <v>0.45101874999999997</v>
      </c>
      <c r="E2069" s="5">
        <f t="shared" si="97"/>
        <v>0.45101874999999997</v>
      </c>
    </row>
    <row r="2070" spans="1:6">
      <c r="A2070" s="4">
        <v>37747</v>
      </c>
      <c r="C2070" s="5">
        <f t="shared" si="100"/>
        <v>0.44902499999999995</v>
      </c>
      <c r="E2070" s="5">
        <f t="shared" si="97"/>
        <v>0.44902499999999995</v>
      </c>
    </row>
    <row r="2071" spans="1:6">
      <c r="A2071" s="4">
        <v>37748</v>
      </c>
      <c r="C2071" s="5">
        <f t="shared" si="100"/>
        <v>0.44703124999999994</v>
      </c>
      <c r="E2071" s="5">
        <f t="shared" si="97"/>
        <v>0.44703124999999994</v>
      </c>
    </row>
    <row r="2072" spans="1:6">
      <c r="A2072" s="4">
        <v>37749</v>
      </c>
      <c r="C2072" s="5">
        <f t="shared" si="100"/>
        <v>0.44503749999999992</v>
      </c>
      <c r="E2072" s="5">
        <f t="shared" si="97"/>
        <v>0.44503749999999992</v>
      </c>
    </row>
    <row r="2073" spans="1:6">
      <c r="A2073" s="4">
        <v>37750</v>
      </c>
      <c r="C2073" s="5">
        <f t="shared" si="100"/>
        <v>0.4430437499999999</v>
      </c>
      <c r="E2073" s="5">
        <f t="shared" si="97"/>
        <v>0.4430437499999999</v>
      </c>
    </row>
    <row r="2074" spans="1:6">
      <c r="A2074" s="4">
        <v>37751</v>
      </c>
      <c r="C2074" s="5">
        <f t="shared" si="100"/>
        <v>0.44104999999999989</v>
      </c>
      <c r="E2074" s="5">
        <f t="shared" si="97"/>
        <v>0.44104999999999989</v>
      </c>
    </row>
    <row r="2075" spans="1:6">
      <c r="A2075" s="4">
        <v>37752</v>
      </c>
      <c r="C2075" s="5">
        <f t="shared" si="100"/>
        <v>0.43905624999999987</v>
      </c>
      <c r="E2075" s="5">
        <f t="shared" si="97"/>
        <v>0.43905624999999987</v>
      </c>
    </row>
    <row r="2076" spans="1:6">
      <c r="A2076" s="4">
        <v>37753</v>
      </c>
      <c r="C2076" s="5">
        <f t="shared" si="100"/>
        <v>0.43706249999999985</v>
      </c>
      <c r="E2076" s="5">
        <f t="shared" ref="E2076:E2139" si="101">C2076</f>
        <v>0.43706249999999985</v>
      </c>
    </row>
    <row r="2077" spans="1:6">
      <c r="A2077" s="4">
        <v>37754</v>
      </c>
      <c r="C2077" s="5">
        <f t="shared" si="100"/>
        <v>0.43506874999999984</v>
      </c>
      <c r="E2077" s="5">
        <f t="shared" si="101"/>
        <v>0.43506874999999984</v>
      </c>
    </row>
    <row r="2078" spans="1:6">
      <c r="A2078" s="4">
        <v>37755</v>
      </c>
      <c r="C2078" s="5">
        <f t="shared" si="100"/>
        <v>0.43307499999999982</v>
      </c>
      <c r="E2078" s="5">
        <f t="shared" si="101"/>
        <v>0.43307499999999982</v>
      </c>
    </row>
    <row r="2079" spans="1:6">
      <c r="A2079" s="4">
        <v>37756</v>
      </c>
      <c r="C2079" s="5">
        <f t="shared" si="100"/>
        <v>0.4310812499999998</v>
      </c>
      <c r="E2079" s="5">
        <f t="shared" si="101"/>
        <v>0.4310812499999998</v>
      </c>
    </row>
    <row r="2080" spans="1:6">
      <c r="A2080" s="4">
        <v>37757</v>
      </c>
      <c r="C2080" s="5">
        <f t="shared" si="100"/>
        <v>0.42908749999999979</v>
      </c>
      <c r="E2080" s="5">
        <f t="shared" si="101"/>
        <v>0.42908749999999979</v>
      </c>
    </row>
    <row r="2081" spans="1:6">
      <c r="A2081" s="4">
        <v>37758</v>
      </c>
      <c r="C2081" s="5">
        <f t="shared" si="100"/>
        <v>0.42709374999999977</v>
      </c>
      <c r="E2081" s="5">
        <f t="shared" si="101"/>
        <v>0.42709374999999977</v>
      </c>
    </row>
    <row r="2082" spans="1:6">
      <c r="A2082" s="4">
        <v>37759</v>
      </c>
      <c r="B2082" s="72">
        <v>57368</v>
      </c>
      <c r="C2082" s="73">
        <v>0.42509999999999998</v>
      </c>
      <c r="E2082" s="5">
        <f t="shared" si="101"/>
        <v>0.42509999999999998</v>
      </c>
      <c r="F2082" s="5">
        <f>(C2091-C2082)/9</f>
        <v>-5.2111111111111108E-3</v>
      </c>
    </row>
    <row r="2083" spans="1:6">
      <c r="A2083" s="4">
        <v>37760</v>
      </c>
      <c r="C2083" s="5">
        <f>C2082+F$2082</f>
        <v>0.41988888888888887</v>
      </c>
      <c r="E2083" s="5">
        <f t="shared" si="101"/>
        <v>0.41988888888888887</v>
      </c>
    </row>
    <row r="2084" spans="1:6">
      <c r="A2084" s="4">
        <v>37761</v>
      </c>
      <c r="C2084" s="5">
        <f t="shared" ref="C2084:C2090" si="102">C2083+F$2082</f>
        <v>0.41467777777777776</v>
      </c>
      <c r="E2084" s="5">
        <f t="shared" si="101"/>
        <v>0.41467777777777776</v>
      </c>
    </row>
    <row r="2085" spans="1:6">
      <c r="A2085" s="4">
        <v>37762</v>
      </c>
      <c r="C2085" s="5">
        <f t="shared" si="102"/>
        <v>0.40946666666666665</v>
      </c>
      <c r="E2085" s="5">
        <f t="shared" si="101"/>
        <v>0.40946666666666665</v>
      </c>
    </row>
    <row r="2086" spans="1:6">
      <c r="A2086" s="4">
        <v>37763</v>
      </c>
      <c r="C2086" s="5">
        <f t="shared" si="102"/>
        <v>0.40425555555555553</v>
      </c>
      <c r="E2086" s="5">
        <f t="shared" si="101"/>
        <v>0.40425555555555553</v>
      </c>
    </row>
    <row r="2087" spans="1:6">
      <c r="A2087" s="4">
        <v>37764</v>
      </c>
      <c r="C2087" s="5">
        <f t="shared" si="102"/>
        <v>0.39904444444444442</v>
      </c>
      <c r="E2087" s="5">
        <f t="shared" si="101"/>
        <v>0.39904444444444442</v>
      </c>
    </row>
    <row r="2088" spans="1:6">
      <c r="A2088" s="4">
        <v>37765</v>
      </c>
      <c r="C2088" s="5">
        <f t="shared" si="102"/>
        <v>0.39383333333333331</v>
      </c>
      <c r="E2088" s="5">
        <f t="shared" si="101"/>
        <v>0.39383333333333331</v>
      </c>
    </row>
    <row r="2089" spans="1:6">
      <c r="A2089" s="4">
        <v>37766</v>
      </c>
      <c r="C2089" s="5">
        <f t="shared" si="102"/>
        <v>0.3886222222222222</v>
      </c>
      <c r="E2089" s="5">
        <f t="shared" si="101"/>
        <v>0.3886222222222222</v>
      </c>
    </row>
    <row r="2090" spans="1:6">
      <c r="A2090" s="4">
        <v>37767</v>
      </c>
      <c r="C2090" s="5">
        <f t="shared" si="102"/>
        <v>0.38341111111111109</v>
      </c>
      <c r="E2090" s="5">
        <f t="shared" si="101"/>
        <v>0.38341111111111109</v>
      </c>
    </row>
    <row r="2091" spans="1:6">
      <c r="A2091" s="4">
        <v>37768</v>
      </c>
      <c r="B2091" s="72">
        <v>57381</v>
      </c>
      <c r="C2091" s="73">
        <v>0.37819999999999998</v>
      </c>
      <c r="E2091" s="5">
        <f t="shared" si="101"/>
        <v>0.37819999999999998</v>
      </c>
      <c r="F2091" s="5">
        <f>(C2098-C2091)/7</f>
        <v>-6.7142857142856881E-4</v>
      </c>
    </row>
    <row r="2092" spans="1:6">
      <c r="A2092" s="4">
        <v>37769</v>
      </c>
      <c r="C2092" s="5">
        <f t="shared" ref="C2092:C2097" si="103">C2091+F$2091</f>
        <v>0.37752857142857144</v>
      </c>
      <c r="E2092" s="5">
        <f t="shared" si="101"/>
        <v>0.37752857142857144</v>
      </c>
    </row>
    <row r="2093" spans="1:6">
      <c r="A2093" s="4">
        <v>37770</v>
      </c>
      <c r="C2093" s="5">
        <f t="shared" si="103"/>
        <v>0.37685714285714289</v>
      </c>
      <c r="E2093" s="5">
        <f t="shared" si="101"/>
        <v>0.37685714285714289</v>
      </c>
    </row>
    <row r="2094" spans="1:6">
      <c r="A2094" s="4">
        <v>37771</v>
      </c>
      <c r="C2094" s="5">
        <f t="shared" si="103"/>
        <v>0.37618571428571435</v>
      </c>
      <c r="E2094" s="5">
        <f t="shared" si="101"/>
        <v>0.37618571428571435</v>
      </c>
    </row>
    <row r="2095" spans="1:6">
      <c r="A2095" s="4">
        <v>37772</v>
      </c>
      <c r="C2095" s="5">
        <f t="shared" si="103"/>
        <v>0.3755142857142858</v>
      </c>
      <c r="E2095" s="5">
        <f t="shared" si="101"/>
        <v>0.3755142857142858</v>
      </c>
    </row>
    <row r="2096" spans="1:6">
      <c r="A2096" s="4">
        <v>37773</v>
      </c>
      <c r="C2096" s="5">
        <f t="shared" si="103"/>
        <v>0.37484285714285726</v>
      </c>
      <c r="E2096" s="5">
        <f t="shared" si="101"/>
        <v>0.37484285714285726</v>
      </c>
    </row>
    <row r="2097" spans="1:6">
      <c r="A2097" s="4">
        <v>37774</v>
      </c>
      <c r="C2097" s="5">
        <f t="shared" si="103"/>
        <v>0.37417142857142871</v>
      </c>
      <c r="E2097" s="5">
        <f t="shared" si="101"/>
        <v>0.37417142857142871</v>
      </c>
    </row>
    <row r="2098" spans="1:6">
      <c r="A2098" s="4">
        <v>37775</v>
      </c>
      <c r="B2098" s="72">
        <v>57327</v>
      </c>
      <c r="C2098" s="73">
        <v>0.3735</v>
      </c>
      <c r="E2098" s="5">
        <f t="shared" si="101"/>
        <v>0.3735</v>
      </c>
      <c r="F2098" s="5">
        <f>(C2105-C2098)/7</f>
        <v>-4.671428571428572E-3</v>
      </c>
    </row>
    <row r="2099" spans="1:6">
      <c r="A2099" s="4">
        <v>37776</v>
      </c>
      <c r="C2099" s="5">
        <f t="shared" ref="C2099:C2104" si="104">C2098+F$2098</f>
        <v>0.36882857142857145</v>
      </c>
      <c r="E2099" s="5">
        <f t="shared" si="101"/>
        <v>0.36882857142857145</v>
      </c>
    </row>
    <row r="2100" spans="1:6">
      <c r="A2100" s="4">
        <v>37777</v>
      </c>
      <c r="C2100" s="5">
        <f t="shared" si="104"/>
        <v>0.3641571428571429</v>
      </c>
      <c r="E2100" s="5">
        <f t="shared" si="101"/>
        <v>0.3641571428571429</v>
      </c>
    </row>
    <row r="2101" spans="1:6">
      <c r="A2101" s="4">
        <v>37778</v>
      </c>
      <c r="C2101" s="5">
        <f t="shared" si="104"/>
        <v>0.35948571428571435</v>
      </c>
      <c r="E2101" s="5">
        <f t="shared" si="101"/>
        <v>0.35948571428571435</v>
      </c>
    </row>
    <row r="2102" spans="1:6">
      <c r="A2102" s="4">
        <v>37779</v>
      </c>
      <c r="C2102" s="5">
        <f t="shared" si="104"/>
        <v>0.3548142857142858</v>
      </c>
      <c r="E2102" s="5">
        <f t="shared" si="101"/>
        <v>0.3548142857142858</v>
      </c>
    </row>
    <row r="2103" spans="1:6">
      <c r="A2103" s="4">
        <v>37780</v>
      </c>
      <c r="C2103" s="5">
        <f t="shared" si="104"/>
        <v>0.35014285714285726</v>
      </c>
      <c r="E2103" s="5">
        <f t="shared" si="101"/>
        <v>0.35014285714285726</v>
      </c>
    </row>
    <row r="2104" spans="1:6">
      <c r="A2104" s="4">
        <v>37781</v>
      </c>
      <c r="C2104" s="5">
        <f t="shared" si="104"/>
        <v>0.34547142857142871</v>
      </c>
      <c r="E2104" s="5">
        <f t="shared" si="101"/>
        <v>0.34547142857142871</v>
      </c>
    </row>
    <row r="2105" spans="1:6">
      <c r="A2105" s="4">
        <v>37782</v>
      </c>
      <c r="B2105" s="72">
        <v>57381</v>
      </c>
      <c r="C2105" s="73">
        <v>0.34079999999999999</v>
      </c>
      <c r="E2105" s="5">
        <f t="shared" si="101"/>
        <v>0.34079999999999999</v>
      </c>
      <c r="F2105" s="5">
        <f>(C2114-C2105)/9</f>
        <v>-4.5555555555555531E-3</v>
      </c>
    </row>
    <row r="2106" spans="1:6">
      <c r="A2106" s="4">
        <v>37783</v>
      </c>
      <c r="C2106" s="5">
        <f>C2105+F$2105</f>
        <v>0.33624444444444446</v>
      </c>
      <c r="E2106" s="5">
        <f t="shared" si="101"/>
        <v>0.33624444444444446</v>
      </c>
    </row>
    <row r="2107" spans="1:6">
      <c r="A2107" s="4">
        <v>37784</v>
      </c>
      <c r="C2107" s="5">
        <f t="shared" ref="C2107:C2113" si="105">C2106+F$2105</f>
        <v>0.33168888888888892</v>
      </c>
      <c r="E2107" s="5">
        <f t="shared" si="101"/>
        <v>0.33168888888888892</v>
      </c>
    </row>
    <row r="2108" spans="1:6">
      <c r="A2108" s="4">
        <v>37785</v>
      </c>
      <c r="C2108" s="5">
        <f t="shared" si="105"/>
        <v>0.32713333333333339</v>
      </c>
      <c r="E2108" s="5">
        <f t="shared" si="101"/>
        <v>0.32713333333333339</v>
      </c>
    </row>
    <row r="2109" spans="1:6">
      <c r="A2109" s="4">
        <v>37786</v>
      </c>
      <c r="C2109" s="5">
        <f t="shared" si="105"/>
        <v>0.32257777777777785</v>
      </c>
      <c r="E2109" s="5">
        <f t="shared" si="101"/>
        <v>0.32257777777777785</v>
      </c>
    </row>
    <row r="2110" spans="1:6">
      <c r="A2110" s="4">
        <v>37787</v>
      </c>
      <c r="C2110" s="5">
        <f t="shared" si="105"/>
        <v>0.31802222222222232</v>
      </c>
      <c r="E2110" s="5">
        <f t="shared" si="101"/>
        <v>0.31802222222222232</v>
      </c>
    </row>
    <row r="2111" spans="1:6">
      <c r="A2111" s="4">
        <v>37788</v>
      </c>
      <c r="C2111" s="5">
        <f t="shared" si="105"/>
        <v>0.31346666666666678</v>
      </c>
      <c r="E2111" s="5">
        <f t="shared" si="101"/>
        <v>0.31346666666666678</v>
      </c>
    </row>
    <row r="2112" spans="1:6">
      <c r="A2112" s="4">
        <v>37789</v>
      </c>
      <c r="C2112" s="5">
        <f t="shared" si="105"/>
        <v>0.30891111111111125</v>
      </c>
      <c r="E2112" s="5">
        <f t="shared" si="101"/>
        <v>0.30891111111111125</v>
      </c>
    </row>
    <row r="2113" spans="1:6">
      <c r="A2113" s="4">
        <v>37790</v>
      </c>
      <c r="C2113" s="5">
        <f t="shared" si="105"/>
        <v>0.30435555555555571</v>
      </c>
      <c r="E2113" s="5">
        <f t="shared" si="101"/>
        <v>0.30435555555555571</v>
      </c>
    </row>
    <row r="2114" spans="1:6">
      <c r="A2114" s="4">
        <v>37791</v>
      </c>
      <c r="B2114" s="72">
        <v>57353</v>
      </c>
      <c r="C2114" s="73">
        <v>0.29980000000000001</v>
      </c>
      <c r="E2114" s="5">
        <f t="shared" si="101"/>
        <v>0.29980000000000001</v>
      </c>
      <c r="F2114" s="5">
        <f>(C2121-C2114)/7</f>
        <v>1.228571428571428E-3</v>
      </c>
    </row>
    <row r="2115" spans="1:6">
      <c r="A2115" s="4">
        <v>37792</v>
      </c>
      <c r="C2115" s="5">
        <f t="shared" ref="C2115:C2120" si="106">C2114+F$2114</f>
        <v>0.30102857142857142</v>
      </c>
      <c r="E2115" s="5">
        <f t="shared" si="101"/>
        <v>0.30102857142857142</v>
      </c>
    </row>
    <row r="2116" spans="1:6">
      <c r="A2116" s="4">
        <v>37793</v>
      </c>
      <c r="C2116" s="5">
        <f t="shared" si="106"/>
        <v>0.30225714285714284</v>
      </c>
      <c r="E2116" s="5">
        <f t="shared" si="101"/>
        <v>0.30225714285714284</v>
      </c>
    </row>
    <row r="2117" spans="1:6">
      <c r="A2117" s="4">
        <v>37794</v>
      </c>
      <c r="C2117" s="5">
        <f t="shared" si="106"/>
        <v>0.30348571428571425</v>
      </c>
      <c r="E2117" s="5">
        <f t="shared" si="101"/>
        <v>0.30348571428571425</v>
      </c>
    </row>
    <row r="2118" spans="1:6">
      <c r="A2118" s="4">
        <v>37795</v>
      </c>
      <c r="C2118" s="5">
        <f t="shared" si="106"/>
        <v>0.30471428571428566</v>
      </c>
      <c r="E2118" s="5">
        <f t="shared" si="101"/>
        <v>0.30471428571428566</v>
      </c>
    </row>
    <row r="2119" spans="1:6">
      <c r="A2119" s="4">
        <v>37796</v>
      </c>
      <c r="C2119" s="5">
        <f t="shared" si="106"/>
        <v>0.30594285714285707</v>
      </c>
      <c r="E2119" s="5">
        <f t="shared" si="101"/>
        <v>0.30594285714285707</v>
      </c>
    </row>
    <row r="2120" spans="1:6">
      <c r="A2120" s="4">
        <v>37797</v>
      </c>
      <c r="C2120" s="5">
        <f t="shared" si="106"/>
        <v>0.30717142857142848</v>
      </c>
      <c r="E2120" s="5">
        <f t="shared" si="101"/>
        <v>0.30717142857142848</v>
      </c>
    </row>
    <row r="2121" spans="1:6">
      <c r="A2121" s="4">
        <v>37798</v>
      </c>
      <c r="B2121" s="72">
        <v>57364</v>
      </c>
      <c r="C2121" s="73">
        <v>0.30840000000000001</v>
      </c>
      <c r="E2121" s="5">
        <f t="shared" si="101"/>
        <v>0.30840000000000001</v>
      </c>
      <c r="F2121" s="5">
        <f>(C2139-C2121)/18</f>
        <v>-3.6166666666666678E-3</v>
      </c>
    </row>
    <row r="2122" spans="1:6">
      <c r="A2122" s="4">
        <v>37799</v>
      </c>
      <c r="C2122" s="5">
        <f>C2121-F$2121</f>
        <v>0.31201666666666666</v>
      </c>
      <c r="E2122" s="5">
        <f t="shared" si="101"/>
        <v>0.31201666666666666</v>
      </c>
    </row>
    <row r="2123" spans="1:6">
      <c r="A2123" s="4">
        <v>37800</v>
      </c>
      <c r="C2123" s="5">
        <f t="shared" ref="C2123:C2138" si="107">C2122-F$2121</f>
        <v>0.31563333333333332</v>
      </c>
      <c r="E2123" s="5">
        <f t="shared" si="101"/>
        <v>0.31563333333333332</v>
      </c>
    </row>
    <row r="2124" spans="1:6">
      <c r="A2124" s="4">
        <v>37801</v>
      </c>
      <c r="C2124" s="5">
        <f t="shared" si="107"/>
        <v>0.31924999999999998</v>
      </c>
      <c r="E2124" s="5">
        <f t="shared" si="101"/>
        <v>0.31924999999999998</v>
      </c>
    </row>
    <row r="2125" spans="1:6">
      <c r="A2125" s="4">
        <v>37802</v>
      </c>
      <c r="C2125" s="5">
        <f t="shared" si="107"/>
        <v>0.32286666666666664</v>
      </c>
      <c r="E2125" s="5">
        <f t="shared" si="101"/>
        <v>0.32286666666666664</v>
      </c>
    </row>
    <row r="2126" spans="1:6">
      <c r="A2126" s="4">
        <v>37803</v>
      </c>
      <c r="C2126" s="5">
        <f t="shared" si="107"/>
        <v>0.32648333333333329</v>
      </c>
      <c r="E2126" s="5">
        <f t="shared" si="101"/>
        <v>0.32648333333333329</v>
      </c>
    </row>
    <row r="2127" spans="1:6">
      <c r="A2127" s="4">
        <v>37804</v>
      </c>
      <c r="C2127" s="5">
        <f t="shared" si="107"/>
        <v>0.33009999999999995</v>
      </c>
      <c r="E2127" s="5">
        <f t="shared" si="101"/>
        <v>0.33009999999999995</v>
      </c>
    </row>
    <row r="2128" spans="1:6">
      <c r="A2128" s="4">
        <v>37805</v>
      </c>
      <c r="C2128" s="5">
        <f t="shared" si="107"/>
        <v>0.33371666666666661</v>
      </c>
      <c r="E2128" s="5">
        <f t="shared" si="101"/>
        <v>0.33371666666666661</v>
      </c>
    </row>
    <row r="2129" spans="1:6">
      <c r="A2129" s="4">
        <v>37806</v>
      </c>
      <c r="C2129" s="5">
        <f t="shared" si="107"/>
        <v>0.33733333333333326</v>
      </c>
      <c r="E2129" s="5">
        <f t="shared" si="101"/>
        <v>0.33733333333333326</v>
      </c>
    </row>
    <row r="2130" spans="1:6">
      <c r="A2130" s="4">
        <v>37807</v>
      </c>
      <c r="C2130" s="5">
        <f t="shared" si="107"/>
        <v>0.34094999999999992</v>
      </c>
      <c r="E2130" s="5">
        <f t="shared" si="101"/>
        <v>0.34094999999999992</v>
      </c>
    </row>
    <row r="2131" spans="1:6">
      <c r="A2131" s="4">
        <v>37808</v>
      </c>
      <c r="C2131" s="5">
        <f t="shared" si="107"/>
        <v>0.34456666666666658</v>
      </c>
      <c r="E2131" s="5">
        <f t="shared" si="101"/>
        <v>0.34456666666666658</v>
      </c>
    </row>
    <row r="2132" spans="1:6">
      <c r="A2132" s="4">
        <v>37809</v>
      </c>
      <c r="C2132" s="5">
        <f t="shared" si="107"/>
        <v>0.34818333333333323</v>
      </c>
      <c r="E2132" s="5">
        <f t="shared" si="101"/>
        <v>0.34818333333333323</v>
      </c>
    </row>
    <row r="2133" spans="1:6">
      <c r="A2133" s="4">
        <v>37810</v>
      </c>
      <c r="C2133" s="5">
        <f t="shared" si="107"/>
        <v>0.35179999999999989</v>
      </c>
      <c r="E2133" s="5">
        <f t="shared" si="101"/>
        <v>0.35179999999999989</v>
      </c>
    </row>
    <row r="2134" spans="1:6">
      <c r="A2134" s="4">
        <v>37811</v>
      </c>
      <c r="C2134" s="5">
        <f t="shared" si="107"/>
        <v>0.35541666666666655</v>
      </c>
      <c r="E2134" s="5">
        <f t="shared" si="101"/>
        <v>0.35541666666666655</v>
      </c>
    </row>
    <row r="2135" spans="1:6">
      <c r="A2135" s="4">
        <v>37812</v>
      </c>
      <c r="C2135" s="5">
        <f t="shared" si="107"/>
        <v>0.3590333333333332</v>
      </c>
      <c r="E2135" s="5">
        <f t="shared" si="101"/>
        <v>0.3590333333333332</v>
      </c>
    </row>
    <row r="2136" spans="1:6">
      <c r="A2136" s="4">
        <v>37813</v>
      </c>
      <c r="C2136" s="5">
        <f t="shared" si="107"/>
        <v>0.36264999999999986</v>
      </c>
      <c r="E2136" s="5">
        <f t="shared" si="101"/>
        <v>0.36264999999999986</v>
      </c>
    </row>
    <row r="2137" spans="1:6">
      <c r="A2137" s="4">
        <v>37814</v>
      </c>
      <c r="C2137" s="5">
        <f t="shared" si="107"/>
        <v>0.36626666666666652</v>
      </c>
      <c r="E2137" s="5">
        <f t="shared" si="101"/>
        <v>0.36626666666666652</v>
      </c>
    </row>
    <row r="2138" spans="1:6">
      <c r="A2138" s="4">
        <v>37815</v>
      </c>
      <c r="C2138" s="5">
        <f t="shared" si="107"/>
        <v>0.36988333333333318</v>
      </c>
      <c r="E2138" s="5">
        <f t="shared" si="101"/>
        <v>0.36988333333333318</v>
      </c>
    </row>
    <row r="2139" spans="1:6">
      <c r="A2139" s="4">
        <v>37816</v>
      </c>
      <c r="B2139" s="72">
        <v>57337</v>
      </c>
      <c r="C2139" s="73">
        <v>0.24329999999999999</v>
      </c>
      <c r="E2139" s="5">
        <f t="shared" si="101"/>
        <v>0.24329999999999999</v>
      </c>
      <c r="F2139" s="5">
        <f>(C2162-C2139)/23</f>
        <v>-1.226086956521738E-3</v>
      </c>
    </row>
    <row r="2140" spans="1:6">
      <c r="A2140" s="4">
        <v>37817</v>
      </c>
      <c r="C2140" s="5">
        <f>C2139+F$2139</f>
        <v>0.24207391304347825</v>
      </c>
      <c r="E2140" s="5">
        <f t="shared" ref="E2140:E2203" si="108">C2140</f>
        <v>0.24207391304347825</v>
      </c>
    </row>
    <row r="2141" spans="1:6">
      <c r="A2141" s="4">
        <v>37818</v>
      </c>
      <c r="C2141" s="5">
        <f t="shared" ref="C2141:C2161" si="109">C2140+F$2139</f>
        <v>0.24084782608695651</v>
      </c>
      <c r="E2141" s="5">
        <f t="shared" si="108"/>
        <v>0.24084782608695651</v>
      </c>
    </row>
    <row r="2142" spans="1:6">
      <c r="A2142" s="4">
        <v>37819</v>
      </c>
      <c r="C2142" s="5">
        <f t="shared" si="109"/>
        <v>0.23962173913043477</v>
      </c>
      <c r="E2142" s="5">
        <f t="shared" si="108"/>
        <v>0.23962173913043477</v>
      </c>
    </row>
    <row r="2143" spans="1:6">
      <c r="A2143" s="4">
        <v>37820</v>
      </c>
      <c r="C2143" s="5">
        <f t="shared" si="109"/>
        <v>0.23839565217391304</v>
      </c>
      <c r="E2143" s="5">
        <f t="shared" si="108"/>
        <v>0.23839565217391304</v>
      </c>
    </row>
    <row r="2144" spans="1:6">
      <c r="A2144" s="4">
        <v>37821</v>
      </c>
      <c r="C2144" s="5">
        <f t="shared" si="109"/>
        <v>0.2371695652173913</v>
      </c>
      <c r="E2144" s="5">
        <f t="shared" si="108"/>
        <v>0.2371695652173913</v>
      </c>
    </row>
    <row r="2145" spans="1:5">
      <c r="A2145" s="4">
        <v>37822</v>
      </c>
      <c r="C2145" s="5">
        <f t="shared" si="109"/>
        <v>0.23594347826086956</v>
      </c>
      <c r="E2145" s="5">
        <f t="shared" si="108"/>
        <v>0.23594347826086956</v>
      </c>
    </row>
    <row r="2146" spans="1:5">
      <c r="A2146" s="4">
        <v>37823</v>
      </c>
      <c r="C2146" s="5">
        <f t="shared" si="109"/>
        <v>0.23471739130434782</v>
      </c>
      <c r="E2146" s="5">
        <f t="shared" si="108"/>
        <v>0.23471739130434782</v>
      </c>
    </row>
    <row r="2147" spans="1:5">
      <c r="A2147" s="4">
        <v>37824</v>
      </c>
      <c r="C2147" s="5">
        <f t="shared" si="109"/>
        <v>0.23349130434782608</v>
      </c>
      <c r="E2147" s="5">
        <f t="shared" si="108"/>
        <v>0.23349130434782608</v>
      </c>
    </row>
    <row r="2148" spans="1:5">
      <c r="A2148" s="4">
        <v>37825</v>
      </c>
      <c r="C2148" s="5">
        <f t="shared" si="109"/>
        <v>0.23226521739130435</v>
      </c>
      <c r="E2148" s="5">
        <f t="shared" si="108"/>
        <v>0.23226521739130435</v>
      </c>
    </row>
    <row r="2149" spans="1:5">
      <c r="A2149" s="4">
        <v>37826</v>
      </c>
      <c r="C2149" s="5">
        <f t="shared" si="109"/>
        <v>0.23103913043478261</v>
      </c>
      <c r="E2149" s="5">
        <f t="shared" si="108"/>
        <v>0.23103913043478261</v>
      </c>
    </row>
    <row r="2150" spans="1:5">
      <c r="A2150" s="4">
        <v>37827</v>
      </c>
      <c r="C2150" s="5">
        <f t="shared" si="109"/>
        <v>0.22981304347826087</v>
      </c>
      <c r="E2150" s="5">
        <f t="shared" si="108"/>
        <v>0.22981304347826087</v>
      </c>
    </row>
    <row r="2151" spans="1:5">
      <c r="A2151" s="4">
        <v>37828</v>
      </c>
      <c r="C2151" s="5">
        <f t="shared" si="109"/>
        <v>0.22858695652173913</v>
      </c>
      <c r="E2151" s="5">
        <f t="shared" si="108"/>
        <v>0.22858695652173913</v>
      </c>
    </row>
    <row r="2152" spans="1:5">
      <c r="A2152" s="4">
        <v>37829</v>
      </c>
      <c r="C2152" s="5">
        <f t="shared" si="109"/>
        <v>0.22736086956521739</v>
      </c>
      <c r="E2152" s="5">
        <f t="shared" si="108"/>
        <v>0.22736086956521739</v>
      </c>
    </row>
    <row r="2153" spans="1:5">
      <c r="A2153" s="4">
        <v>37830</v>
      </c>
      <c r="C2153" s="5">
        <f t="shared" si="109"/>
        <v>0.22613478260869566</v>
      </c>
      <c r="E2153" s="5">
        <f t="shared" si="108"/>
        <v>0.22613478260869566</v>
      </c>
    </row>
    <row r="2154" spans="1:5">
      <c r="A2154" s="4">
        <v>37831</v>
      </c>
      <c r="C2154" s="5">
        <f t="shared" si="109"/>
        <v>0.22490869565217392</v>
      </c>
      <c r="E2154" s="5">
        <f t="shared" si="108"/>
        <v>0.22490869565217392</v>
      </c>
    </row>
    <row r="2155" spans="1:5">
      <c r="A2155" s="4">
        <v>37832</v>
      </c>
      <c r="C2155" s="5">
        <f t="shared" si="109"/>
        <v>0.22368260869565218</v>
      </c>
      <c r="E2155" s="5">
        <f t="shared" si="108"/>
        <v>0.22368260869565218</v>
      </c>
    </row>
    <row r="2156" spans="1:5">
      <c r="A2156" s="4">
        <v>37833</v>
      </c>
      <c r="C2156" s="5">
        <f t="shared" si="109"/>
        <v>0.22245652173913044</v>
      </c>
      <c r="E2156" s="5">
        <f t="shared" si="108"/>
        <v>0.22245652173913044</v>
      </c>
    </row>
    <row r="2157" spans="1:5">
      <c r="A2157" s="4">
        <v>37834</v>
      </c>
      <c r="C2157" s="5">
        <f t="shared" si="109"/>
        <v>0.2212304347826087</v>
      </c>
      <c r="E2157" s="5">
        <f t="shared" si="108"/>
        <v>0.2212304347826087</v>
      </c>
    </row>
    <row r="2158" spans="1:5">
      <c r="A2158" s="4">
        <v>37835</v>
      </c>
      <c r="C2158" s="5">
        <f t="shared" si="109"/>
        <v>0.22000434782608697</v>
      </c>
      <c r="E2158" s="5">
        <f t="shared" si="108"/>
        <v>0.22000434782608697</v>
      </c>
    </row>
    <row r="2159" spans="1:5">
      <c r="A2159" s="4">
        <v>37836</v>
      </c>
      <c r="C2159" s="5">
        <f t="shared" si="109"/>
        <v>0.21877826086956523</v>
      </c>
      <c r="E2159" s="5">
        <f t="shared" si="108"/>
        <v>0.21877826086956523</v>
      </c>
    </row>
    <row r="2160" spans="1:5">
      <c r="A2160" s="4">
        <v>37837</v>
      </c>
      <c r="C2160" s="5">
        <f t="shared" si="109"/>
        <v>0.21755217391304349</v>
      </c>
      <c r="E2160" s="5">
        <f t="shared" si="108"/>
        <v>0.21755217391304349</v>
      </c>
    </row>
    <row r="2161" spans="1:6">
      <c r="A2161" s="4">
        <v>37838</v>
      </c>
      <c r="C2161" s="5">
        <f t="shared" si="109"/>
        <v>0.21632608695652175</v>
      </c>
      <c r="E2161" s="5">
        <f t="shared" si="108"/>
        <v>0.21632608695652175</v>
      </c>
    </row>
    <row r="2162" spans="1:6">
      <c r="A2162" s="4">
        <v>37839</v>
      </c>
      <c r="B2162" s="72">
        <v>25417</v>
      </c>
      <c r="C2162" s="73">
        <v>0.21510000000000001</v>
      </c>
      <c r="E2162" s="5">
        <f t="shared" si="108"/>
        <v>0.21510000000000001</v>
      </c>
      <c r="F2162" s="5">
        <f>(C2169-C2162)/7</f>
        <v>-8.1428571428571585E-4</v>
      </c>
    </row>
    <row r="2163" spans="1:6">
      <c r="A2163" s="4">
        <v>37840</v>
      </c>
      <c r="C2163" s="5">
        <f t="shared" ref="C2163:C2168" si="110">C2162+F$2162</f>
        <v>0.2142857142857143</v>
      </c>
      <c r="E2163" s="5">
        <f t="shared" si="108"/>
        <v>0.2142857142857143</v>
      </c>
    </row>
    <row r="2164" spans="1:6">
      <c r="A2164" s="4">
        <v>37841</v>
      </c>
      <c r="C2164" s="5">
        <f t="shared" si="110"/>
        <v>0.21347142857142859</v>
      </c>
      <c r="E2164" s="5">
        <f t="shared" si="108"/>
        <v>0.21347142857142859</v>
      </c>
    </row>
    <row r="2165" spans="1:6">
      <c r="A2165" s="4">
        <v>37842</v>
      </c>
      <c r="C2165" s="5">
        <f t="shared" si="110"/>
        <v>0.21265714285714288</v>
      </c>
      <c r="E2165" s="5">
        <f t="shared" si="108"/>
        <v>0.21265714285714288</v>
      </c>
    </row>
    <row r="2166" spans="1:6">
      <c r="A2166" s="4">
        <v>37843</v>
      </c>
      <c r="C2166" s="5">
        <f t="shared" si="110"/>
        <v>0.21184285714285717</v>
      </c>
      <c r="E2166" s="5">
        <f t="shared" si="108"/>
        <v>0.21184285714285717</v>
      </c>
    </row>
    <row r="2167" spans="1:6">
      <c r="A2167" s="4">
        <v>37844</v>
      </c>
      <c r="C2167" s="5">
        <f t="shared" si="110"/>
        <v>0.21102857142857145</v>
      </c>
      <c r="E2167" s="5">
        <f t="shared" si="108"/>
        <v>0.21102857142857145</v>
      </c>
    </row>
    <row r="2168" spans="1:6">
      <c r="A2168" s="4">
        <v>37845</v>
      </c>
      <c r="C2168" s="5">
        <f t="shared" si="110"/>
        <v>0.21021428571428574</v>
      </c>
      <c r="E2168" s="5">
        <f t="shared" si="108"/>
        <v>0.21021428571428574</v>
      </c>
    </row>
    <row r="2169" spans="1:6">
      <c r="A2169" s="4">
        <v>37846</v>
      </c>
      <c r="B2169" s="72">
        <v>57371</v>
      </c>
      <c r="C2169" s="73">
        <v>0.2094</v>
      </c>
      <c r="E2169" s="5">
        <f t="shared" si="108"/>
        <v>0.2094</v>
      </c>
      <c r="F2169" s="5">
        <f>(C2201-C2169)/32</f>
        <v>-4.7812500000000025E-4</v>
      </c>
    </row>
    <row r="2170" spans="1:6">
      <c r="A2170" s="4">
        <v>37847</v>
      </c>
      <c r="C2170" s="5">
        <f>C2169+F$2169</f>
        <v>0.20892187500000001</v>
      </c>
      <c r="E2170" s="5">
        <f t="shared" si="108"/>
        <v>0.20892187500000001</v>
      </c>
    </row>
    <row r="2171" spans="1:6">
      <c r="A2171" s="4">
        <v>37848</v>
      </c>
      <c r="C2171" s="5">
        <f t="shared" ref="C2171:C2200" si="111">C2170+F$2169</f>
        <v>0.20844375000000001</v>
      </c>
      <c r="E2171" s="5">
        <f t="shared" si="108"/>
        <v>0.20844375000000001</v>
      </c>
    </row>
    <row r="2172" spans="1:6">
      <c r="A2172" s="4">
        <v>37849</v>
      </c>
      <c r="C2172" s="5">
        <f t="shared" si="111"/>
        <v>0.20796562500000002</v>
      </c>
      <c r="E2172" s="5">
        <f t="shared" si="108"/>
        <v>0.20796562500000002</v>
      </c>
    </row>
    <row r="2173" spans="1:6">
      <c r="A2173" s="4">
        <v>37850</v>
      </c>
      <c r="C2173" s="5">
        <f t="shared" si="111"/>
        <v>0.20748750000000002</v>
      </c>
      <c r="E2173" s="5">
        <f t="shared" si="108"/>
        <v>0.20748750000000002</v>
      </c>
    </row>
    <row r="2174" spans="1:6">
      <c r="A2174" s="4">
        <v>37851</v>
      </c>
      <c r="C2174" s="5">
        <f t="shared" si="111"/>
        <v>0.20700937500000002</v>
      </c>
      <c r="E2174" s="5">
        <f t="shared" si="108"/>
        <v>0.20700937500000002</v>
      </c>
    </row>
    <row r="2175" spans="1:6">
      <c r="A2175" s="4">
        <v>37852</v>
      </c>
      <c r="C2175" s="5">
        <f t="shared" si="111"/>
        <v>0.20653125000000003</v>
      </c>
      <c r="E2175" s="5">
        <f t="shared" si="108"/>
        <v>0.20653125000000003</v>
      </c>
    </row>
    <row r="2176" spans="1:6">
      <c r="A2176" s="4">
        <v>37853</v>
      </c>
      <c r="C2176" s="5">
        <f t="shared" si="111"/>
        <v>0.20605312500000003</v>
      </c>
      <c r="E2176" s="5">
        <f t="shared" si="108"/>
        <v>0.20605312500000003</v>
      </c>
    </row>
    <row r="2177" spans="1:5">
      <c r="A2177" s="4">
        <v>37854</v>
      </c>
      <c r="C2177" s="5">
        <f t="shared" si="111"/>
        <v>0.20557500000000004</v>
      </c>
      <c r="E2177" s="5">
        <f t="shared" si="108"/>
        <v>0.20557500000000004</v>
      </c>
    </row>
    <row r="2178" spans="1:5">
      <c r="A2178" s="4">
        <v>37855</v>
      </c>
      <c r="C2178" s="5">
        <f t="shared" si="111"/>
        <v>0.20509687500000004</v>
      </c>
      <c r="E2178" s="5">
        <f t="shared" si="108"/>
        <v>0.20509687500000004</v>
      </c>
    </row>
    <row r="2179" spans="1:5">
      <c r="A2179" s="4">
        <v>37856</v>
      </c>
      <c r="C2179" s="5">
        <f t="shared" si="111"/>
        <v>0.20461875000000004</v>
      </c>
      <c r="E2179" s="5">
        <f t="shared" si="108"/>
        <v>0.20461875000000004</v>
      </c>
    </row>
    <row r="2180" spans="1:5">
      <c r="A2180" s="4">
        <v>37857</v>
      </c>
      <c r="C2180" s="5">
        <f t="shared" si="111"/>
        <v>0.20414062500000005</v>
      </c>
      <c r="E2180" s="5">
        <f t="shared" si="108"/>
        <v>0.20414062500000005</v>
      </c>
    </row>
    <row r="2181" spans="1:5">
      <c r="A2181" s="4">
        <v>37858</v>
      </c>
      <c r="C2181" s="5">
        <f t="shared" si="111"/>
        <v>0.20366250000000005</v>
      </c>
      <c r="E2181" s="5">
        <f t="shared" si="108"/>
        <v>0.20366250000000005</v>
      </c>
    </row>
    <row r="2182" spans="1:5">
      <c r="A2182" s="4">
        <v>37859</v>
      </c>
      <c r="C2182" s="5">
        <f t="shared" si="111"/>
        <v>0.20318437500000006</v>
      </c>
      <c r="E2182" s="5">
        <f t="shared" si="108"/>
        <v>0.20318437500000006</v>
      </c>
    </row>
    <row r="2183" spans="1:5">
      <c r="A2183" s="4">
        <v>37860</v>
      </c>
      <c r="C2183" s="5">
        <f t="shared" si="111"/>
        <v>0.20270625000000006</v>
      </c>
      <c r="E2183" s="5">
        <f t="shared" si="108"/>
        <v>0.20270625000000006</v>
      </c>
    </row>
    <row r="2184" spans="1:5">
      <c r="A2184" s="4">
        <v>37861</v>
      </c>
      <c r="C2184" s="5">
        <f t="shared" si="111"/>
        <v>0.20222812500000006</v>
      </c>
      <c r="E2184" s="5">
        <f t="shared" si="108"/>
        <v>0.20222812500000006</v>
      </c>
    </row>
    <row r="2185" spans="1:5">
      <c r="A2185" s="4">
        <v>37862</v>
      </c>
      <c r="C2185" s="5">
        <f t="shared" si="111"/>
        <v>0.20175000000000007</v>
      </c>
      <c r="E2185" s="5">
        <f t="shared" si="108"/>
        <v>0.20175000000000007</v>
      </c>
    </row>
    <row r="2186" spans="1:5">
      <c r="A2186" s="4">
        <v>37863</v>
      </c>
      <c r="C2186" s="5">
        <f t="shared" si="111"/>
        <v>0.20127187500000007</v>
      </c>
      <c r="E2186" s="5">
        <f t="shared" si="108"/>
        <v>0.20127187500000007</v>
      </c>
    </row>
    <row r="2187" spans="1:5">
      <c r="A2187" s="4">
        <v>37864</v>
      </c>
      <c r="C2187" s="5">
        <f t="shared" si="111"/>
        <v>0.20079375000000008</v>
      </c>
      <c r="E2187" s="5">
        <f t="shared" si="108"/>
        <v>0.20079375000000008</v>
      </c>
    </row>
    <row r="2188" spans="1:5">
      <c r="A2188" s="4">
        <v>37865</v>
      </c>
      <c r="C2188" s="5">
        <f t="shared" si="111"/>
        <v>0.20031562500000008</v>
      </c>
      <c r="E2188" s="5">
        <f t="shared" si="108"/>
        <v>0.20031562500000008</v>
      </c>
    </row>
    <row r="2189" spans="1:5">
      <c r="A2189" s="4">
        <v>37866</v>
      </c>
      <c r="C2189" s="5">
        <f t="shared" si="111"/>
        <v>0.19983750000000008</v>
      </c>
      <c r="E2189" s="5">
        <f t="shared" si="108"/>
        <v>0.19983750000000008</v>
      </c>
    </row>
    <row r="2190" spans="1:5">
      <c r="A2190" s="4">
        <v>37867</v>
      </c>
      <c r="C2190" s="5">
        <f t="shared" si="111"/>
        <v>0.19935937500000009</v>
      </c>
      <c r="E2190" s="5">
        <f t="shared" si="108"/>
        <v>0.19935937500000009</v>
      </c>
    </row>
    <row r="2191" spans="1:5">
      <c r="A2191" s="4">
        <v>37868</v>
      </c>
      <c r="C2191" s="5">
        <f t="shared" si="111"/>
        <v>0.19888125000000009</v>
      </c>
      <c r="E2191" s="5">
        <f t="shared" si="108"/>
        <v>0.19888125000000009</v>
      </c>
    </row>
    <row r="2192" spans="1:5">
      <c r="A2192" s="4">
        <v>37869</v>
      </c>
      <c r="C2192" s="5">
        <f t="shared" si="111"/>
        <v>0.1984031250000001</v>
      </c>
      <c r="E2192" s="5">
        <f t="shared" si="108"/>
        <v>0.1984031250000001</v>
      </c>
    </row>
    <row r="2193" spans="1:6">
      <c r="A2193" s="4">
        <v>37870</v>
      </c>
      <c r="C2193" s="5">
        <f t="shared" si="111"/>
        <v>0.1979250000000001</v>
      </c>
      <c r="E2193" s="5">
        <f t="shared" si="108"/>
        <v>0.1979250000000001</v>
      </c>
    </row>
    <row r="2194" spans="1:6">
      <c r="A2194" s="4">
        <v>37871</v>
      </c>
      <c r="C2194" s="5">
        <f t="shared" si="111"/>
        <v>0.1974468750000001</v>
      </c>
      <c r="E2194" s="5">
        <f t="shared" si="108"/>
        <v>0.1974468750000001</v>
      </c>
    </row>
    <row r="2195" spans="1:6">
      <c r="A2195" s="4">
        <v>37872</v>
      </c>
      <c r="C2195" s="5">
        <f t="shared" si="111"/>
        <v>0.19696875000000011</v>
      </c>
      <c r="E2195" s="5">
        <f t="shared" si="108"/>
        <v>0.19696875000000011</v>
      </c>
    </row>
    <row r="2196" spans="1:6">
      <c r="A2196" s="4">
        <v>37873</v>
      </c>
      <c r="C2196" s="5">
        <f t="shared" si="111"/>
        <v>0.19649062500000011</v>
      </c>
      <c r="E2196" s="5">
        <f t="shared" si="108"/>
        <v>0.19649062500000011</v>
      </c>
    </row>
    <row r="2197" spans="1:6">
      <c r="A2197" s="4">
        <v>37874</v>
      </c>
      <c r="C2197" s="5">
        <f t="shared" si="111"/>
        <v>0.19601250000000012</v>
      </c>
      <c r="E2197" s="5">
        <f t="shared" si="108"/>
        <v>0.19601250000000012</v>
      </c>
    </row>
    <row r="2198" spans="1:6">
      <c r="A2198" s="4">
        <v>37875</v>
      </c>
      <c r="C2198" s="5">
        <f t="shared" si="111"/>
        <v>0.19553437500000012</v>
      </c>
      <c r="E2198" s="5">
        <f t="shared" si="108"/>
        <v>0.19553437500000012</v>
      </c>
    </row>
    <row r="2199" spans="1:6">
      <c r="A2199" s="4">
        <v>37876</v>
      </c>
      <c r="C2199" s="5">
        <f t="shared" si="111"/>
        <v>0.19505625000000013</v>
      </c>
      <c r="E2199" s="5">
        <f t="shared" si="108"/>
        <v>0.19505625000000013</v>
      </c>
    </row>
    <row r="2200" spans="1:6">
      <c r="A2200" s="4">
        <v>37877</v>
      </c>
      <c r="C2200" s="5">
        <f t="shared" si="111"/>
        <v>0.19457812500000013</v>
      </c>
      <c r="E2200" s="5">
        <f t="shared" si="108"/>
        <v>0.19457812500000013</v>
      </c>
    </row>
    <row r="2201" spans="1:6">
      <c r="A2201" s="4">
        <v>37878</v>
      </c>
      <c r="B2201" s="72">
        <v>57110</v>
      </c>
      <c r="C2201" s="73">
        <v>0.19409999999999999</v>
      </c>
      <c r="E2201" s="5">
        <f t="shared" si="108"/>
        <v>0.19409999999999999</v>
      </c>
      <c r="F2201" s="5">
        <f>(C2203-C2201)/2</f>
        <v>2.2000000000000075E-3</v>
      </c>
    </row>
    <row r="2202" spans="1:6">
      <c r="A2202" s="4">
        <v>37879</v>
      </c>
      <c r="C2202" s="5">
        <f>C2201+F$2201</f>
        <v>0.1963</v>
      </c>
      <c r="E2202" s="5">
        <f t="shared" si="108"/>
        <v>0.1963</v>
      </c>
    </row>
    <row r="2203" spans="1:6">
      <c r="A2203" s="4">
        <v>37880</v>
      </c>
      <c r="B2203" s="72">
        <v>57351</v>
      </c>
      <c r="C2203" s="73">
        <v>0.19850000000000001</v>
      </c>
      <c r="E2203" s="5">
        <f t="shared" si="108"/>
        <v>0.19850000000000001</v>
      </c>
      <c r="F2203" s="5">
        <f>(C2303-C2203)/100</f>
        <v>9.1400000000000032E-4</v>
      </c>
    </row>
    <row r="2204" spans="1:6">
      <c r="A2204" s="4">
        <v>37881</v>
      </c>
      <c r="C2204" s="9">
        <f>C2203+F$2203</f>
        <v>0.19941400000000001</v>
      </c>
      <c r="E2204" s="5">
        <f t="shared" ref="E2204:E2269" si="112">C2204</f>
        <v>0.19941400000000001</v>
      </c>
    </row>
    <row r="2205" spans="1:6">
      <c r="A2205" s="4">
        <v>37882</v>
      </c>
      <c r="C2205" s="9">
        <f t="shared" ref="C2205:C2268" si="113">C2204+F$2203</f>
        <v>0.20032800000000001</v>
      </c>
      <c r="E2205" s="5">
        <f t="shared" si="112"/>
        <v>0.20032800000000001</v>
      </c>
    </row>
    <row r="2206" spans="1:6">
      <c r="A2206" s="4">
        <v>37883</v>
      </c>
      <c r="C2206" s="9">
        <f t="shared" si="113"/>
        <v>0.201242</v>
      </c>
      <c r="E2206" s="5">
        <f t="shared" si="112"/>
        <v>0.201242</v>
      </c>
    </row>
    <row r="2207" spans="1:6">
      <c r="A2207" s="4">
        <v>37884</v>
      </c>
      <c r="C2207" s="9">
        <f t="shared" si="113"/>
        <v>0.202156</v>
      </c>
      <c r="E2207" s="5">
        <f t="shared" si="112"/>
        <v>0.202156</v>
      </c>
    </row>
    <row r="2208" spans="1:6">
      <c r="A2208" s="4">
        <v>37885</v>
      </c>
      <c r="C2208" s="9">
        <f t="shared" si="113"/>
        <v>0.20307</v>
      </c>
      <c r="E2208" s="5">
        <f t="shared" si="112"/>
        <v>0.20307</v>
      </c>
    </row>
    <row r="2209" spans="1:5">
      <c r="A2209" s="4">
        <v>37886</v>
      </c>
      <c r="C2209" s="9">
        <f t="shared" si="113"/>
        <v>0.203984</v>
      </c>
      <c r="E2209" s="5">
        <f t="shared" si="112"/>
        <v>0.203984</v>
      </c>
    </row>
    <row r="2210" spans="1:5">
      <c r="A2210" s="4">
        <v>37887</v>
      </c>
      <c r="C2210" s="9">
        <f t="shared" si="113"/>
        <v>0.204898</v>
      </c>
      <c r="E2210" s="5">
        <f t="shared" si="112"/>
        <v>0.204898</v>
      </c>
    </row>
    <row r="2211" spans="1:5">
      <c r="A2211" s="4">
        <v>37888</v>
      </c>
      <c r="C2211" s="9">
        <f t="shared" si="113"/>
        <v>0.20581199999999999</v>
      </c>
      <c r="E2211" s="5">
        <f t="shared" si="112"/>
        <v>0.20581199999999999</v>
      </c>
    </row>
    <row r="2212" spans="1:5">
      <c r="A2212" s="4">
        <v>37889</v>
      </c>
      <c r="C2212" s="9">
        <f t="shared" si="113"/>
        <v>0.20672599999999999</v>
      </c>
      <c r="E2212" s="5">
        <f t="shared" si="112"/>
        <v>0.20672599999999999</v>
      </c>
    </row>
    <row r="2213" spans="1:5">
      <c r="A2213" s="4">
        <v>37890</v>
      </c>
      <c r="C2213" s="9">
        <f t="shared" si="113"/>
        <v>0.20763999999999999</v>
      </c>
      <c r="E2213" s="5">
        <f t="shared" si="112"/>
        <v>0.20763999999999999</v>
      </c>
    </row>
    <row r="2214" spans="1:5">
      <c r="A2214" s="4">
        <v>37891</v>
      </c>
      <c r="C2214" s="9">
        <f t="shared" si="113"/>
        <v>0.20855399999999999</v>
      </c>
      <c r="E2214" s="5">
        <f t="shared" si="112"/>
        <v>0.20855399999999999</v>
      </c>
    </row>
    <row r="2215" spans="1:5">
      <c r="A2215" s="4">
        <v>37892</v>
      </c>
      <c r="C2215" s="9">
        <f t="shared" si="113"/>
        <v>0.20946799999999999</v>
      </c>
      <c r="E2215" s="5">
        <f t="shared" si="112"/>
        <v>0.20946799999999999</v>
      </c>
    </row>
    <row r="2216" spans="1:5">
      <c r="A2216" s="4">
        <v>37893</v>
      </c>
      <c r="C2216" s="9">
        <f t="shared" si="113"/>
        <v>0.21038199999999999</v>
      </c>
      <c r="E2216" s="5">
        <f t="shared" si="112"/>
        <v>0.21038199999999999</v>
      </c>
    </row>
    <row r="2217" spans="1:5">
      <c r="A2217" s="4">
        <v>37894</v>
      </c>
      <c r="C2217" s="9">
        <f t="shared" si="113"/>
        <v>0.21129599999999998</v>
      </c>
      <c r="E2217" s="5">
        <f t="shared" si="112"/>
        <v>0.21129599999999998</v>
      </c>
    </row>
    <row r="2218" spans="1:5">
      <c r="A2218" s="4">
        <v>37895</v>
      </c>
      <c r="C2218" s="9">
        <f t="shared" si="113"/>
        <v>0.21220999999999998</v>
      </c>
      <c r="E2218" s="5">
        <f t="shared" si="112"/>
        <v>0.21220999999999998</v>
      </c>
    </row>
    <row r="2219" spans="1:5">
      <c r="A2219" s="4">
        <v>37896</v>
      </c>
      <c r="C2219" s="9">
        <f t="shared" si="113"/>
        <v>0.21312399999999998</v>
      </c>
      <c r="E2219" s="5">
        <f t="shared" si="112"/>
        <v>0.21312399999999998</v>
      </c>
    </row>
    <row r="2220" spans="1:5">
      <c r="A2220" s="4">
        <v>37897</v>
      </c>
      <c r="C2220" s="9">
        <f t="shared" si="113"/>
        <v>0.21403799999999998</v>
      </c>
      <c r="E2220" s="5">
        <f t="shared" si="112"/>
        <v>0.21403799999999998</v>
      </c>
    </row>
    <row r="2221" spans="1:5">
      <c r="A2221" s="4">
        <v>37898</v>
      </c>
      <c r="C2221" s="9">
        <f t="shared" si="113"/>
        <v>0.21495199999999998</v>
      </c>
      <c r="E2221" s="5">
        <f t="shared" si="112"/>
        <v>0.21495199999999998</v>
      </c>
    </row>
    <row r="2222" spans="1:5">
      <c r="A2222" s="4">
        <v>37899</v>
      </c>
      <c r="C2222" s="9">
        <f t="shared" si="113"/>
        <v>0.21586599999999997</v>
      </c>
      <c r="E2222" s="5">
        <f t="shared" si="112"/>
        <v>0.21586599999999997</v>
      </c>
    </row>
    <row r="2223" spans="1:5">
      <c r="A2223" s="4">
        <v>37900</v>
      </c>
      <c r="C2223" s="9">
        <f t="shared" si="113"/>
        <v>0.21677999999999997</v>
      </c>
      <c r="E2223" s="5">
        <f t="shared" si="112"/>
        <v>0.21677999999999997</v>
      </c>
    </row>
    <row r="2224" spans="1:5">
      <c r="A2224" s="4">
        <v>37901</v>
      </c>
      <c r="C2224" s="9">
        <f t="shared" si="113"/>
        <v>0.21769399999999997</v>
      </c>
      <c r="E2224" s="5">
        <f t="shared" si="112"/>
        <v>0.21769399999999997</v>
      </c>
    </row>
    <row r="2225" spans="1:5">
      <c r="A2225" s="4">
        <v>37902</v>
      </c>
      <c r="C2225" s="9">
        <f t="shared" si="113"/>
        <v>0.21860799999999997</v>
      </c>
      <c r="E2225" s="5">
        <f t="shared" si="112"/>
        <v>0.21860799999999997</v>
      </c>
    </row>
    <row r="2226" spans="1:5">
      <c r="A2226" s="4">
        <v>37903</v>
      </c>
      <c r="C2226" s="9">
        <f t="shared" si="113"/>
        <v>0.21952199999999997</v>
      </c>
      <c r="E2226" s="5">
        <f t="shared" si="112"/>
        <v>0.21952199999999997</v>
      </c>
    </row>
    <row r="2227" spans="1:5">
      <c r="A2227" s="4">
        <v>37904</v>
      </c>
      <c r="C2227" s="9">
        <f t="shared" si="113"/>
        <v>0.22043599999999997</v>
      </c>
      <c r="E2227" s="5">
        <f t="shared" si="112"/>
        <v>0.22043599999999997</v>
      </c>
    </row>
    <row r="2228" spans="1:5">
      <c r="A2228" s="4">
        <v>37905</v>
      </c>
      <c r="C2228" s="9">
        <f t="shared" si="113"/>
        <v>0.22134999999999996</v>
      </c>
      <c r="E2228" s="5">
        <f t="shared" si="112"/>
        <v>0.22134999999999996</v>
      </c>
    </row>
    <row r="2229" spans="1:5">
      <c r="A2229" s="4">
        <v>37906</v>
      </c>
      <c r="C2229" s="9">
        <f t="shared" si="113"/>
        <v>0.22226399999999996</v>
      </c>
      <c r="E2229" s="5">
        <f t="shared" si="112"/>
        <v>0.22226399999999996</v>
      </c>
    </row>
    <row r="2230" spans="1:5">
      <c r="A2230" s="4">
        <v>37907</v>
      </c>
      <c r="C2230" s="9">
        <f t="shared" si="113"/>
        <v>0.22317799999999996</v>
      </c>
      <c r="E2230" s="5">
        <f t="shared" si="112"/>
        <v>0.22317799999999996</v>
      </c>
    </row>
    <row r="2231" spans="1:5">
      <c r="A2231" s="4">
        <v>37908</v>
      </c>
      <c r="C2231" s="9">
        <f t="shared" si="113"/>
        <v>0.22409199999999996</v>
      </c>
      <c r="E2231" s="5">
        <f t="shared" si="112"/>
        <v>0.22409199999999996</v>
      </c>
    </row>
    <row r="2232" spans="1:5">
      <c r="A2232" s="4">
        <v>37909</v>
      </c>
      <c r="C2232" s="9">
        <f t="shared" si="113"/>
        <v>0.22500599999999996</v>
      </c>
      <c r="E2232" s="5">
        <f t="shared" si="112"/>
        <v>0.22500599999999996</v>
      </c>
    </row>
    <row r="2233" spans="1:5">
      <c r="A2233" s="4">
        <v>37910</v>
      </c>
      <c r="C2233" s="9">
        <f t="shared" si="113"/>
        <v>0.22591999999999995</v>
      </c>
      <c r="E2233" s="5">
        <f t="shared" si="112"/>
        <v>0.22591999999999995</v>
      </c>
    </row>
    <row r="2234" spans="1:5">
      <c r="A2234" s="4">
        <v>37911</v>
      </c>
      <c r="C2234" s="9">
        <f t="shared" si="113"/>
        <v>0.22683399999999995</v>
      </c>
      <c r="E2234" s="5">
        <f t="shared" si="112"/>
        <v>0.22683399999999995</v>
      </c>
    </row>
    <row r="2235" spans="1:5">
      <c r="A2235" s="4">
        <v>37912</v>
      </c>
      <c r="C2235" s="9">
        <f t="shared" si="113"/>
        <v>0.22774799999999995</v>
      </c>
      <c r="E2235" s="5">
        <f t="shared" si="112"/>
        <v>0.22774799999999995</v>
      </c>
    </row>
    <row r="2236" spans="1:5">
      <c r="A2236" s="4">
        <v>37913</v>
      </c>
      <c r="C2236" s="9">
        <f t="shared" si="113"/>
        <v>0.22866199999999995</v>
      </c>
      <c r="E2236" s="5">
        <f t="shared" si="112"/>
        <v>0.22866199999999995</v>
      </c>
    </row>
    <row r="2237" spans="1:5">
      <c r="A2237" s="4">
        <v>37914</v>
      </c>
      <c r="C2237" s="9">
        <f t="shared" si="113"/>
        <v>0.22957599999999995</v>
      </c>
      <c r="E2237" s="5">
        <f t="shared" si="112"/>
        <v>0.22957599999999995</v>
      </c>
    </row>
    <row r="2238" spans="1:5">
      <c r="A2238" s="4">
        <v>37915</v>
      </c>
      <c r="C2238" s="9">
        <f t="shared" si="113"/>
        <v>0.23048999999999994</v>
      </c>
      <c r="E2238" s="5">
        <f t="shared" si="112"/>
        <v>0.23048999999999994</v>
      </c>
    </row>
    <row r="2239" spans="1:5">
      <c r="A2239" s="4">
        <v>37916</v>
      </c>
      <c r="C2239" s="9">
        <f t="shared" si="113"/>
        <v>0.23140399999999994</v>
      </c>
      <c r="E2239" s="5">
        <f t="shared" si="112"/>
        <v>0.23140399999999994</v>
      </c>
    </row>
    <row r="2240" spans="1:5">
      <c r="A2240" s="4">
        <v>37917</v>
      </c>
      <c r="C2240" s="9">
        <f t="shared" si="113"/>
        <v>0.23231799999999994</v>
      </c>
      <c r="E2240" s="5">
        <f t="shared" si="112"/>
        <v>0.23231799999999994</v>
      </c>
    </row>
    <row r="2241" spans="1:5">
      <c r="A2241" s="4">
        <v>37918</v>
      </c>
      <c r="C2241" s="9">
        <f t="shared" si="113"/>
        <v>0.23323199999999994</v>
      </c>
      <c r="E2241" s="5">
        <f t="shared" si="112"/>
        <v>0.23323199999999994</v>
      </c>
    </row>
    <row r="2242" spans="1:5">
      <c r="A2242" s="4">
        <v>37919</v>
      </c>
      <c r="C2242" s="9">
        <f t="shared" si="113"/>
        <v>0.23414599999999994</v>
      </c>
      <c r="E2242" s="5">
        <f t="shared" si="112"/>
        <v>0.23414599999999994</v>
      </c>
    </row>
    <row r="2243" spans="1:5">
      <c r="A2243" s="4">
        <v>37920</v>
      </c>
      <c r="C2243" s="9">
        <f t="shared" si="113"/>
        <v>0.23505999999999994</v>
      </c>
      <c r="E2243" s="5">
        <f t="shared" si="112"/>
        <v>0.23505999999999994</v>
      </c>
    </row>
    <row r="2244" spans="1:5">
      <c r="A2244" s="4">
        <v>37921</v>
      </c>
      <c r="C2244" s="9">
        <f t="shared" si="113"/>
        <v>0.23597399999999993</v>
      </c>
      <c r="E2244" s="5">
        <f t="shared" si="112"/>
        <v>0.23597399999999993</v>
      </c>
    </row>
    <row r="2245" spans="1:5">
      <c r="A2245" s="4">
        <v>37922</v>
      </c>
      <c r="C2245" s="9">
        <f t="shared" si="113"/>
        <v>0.23688799999999993</v>
      </c>
      <c r="E2245" s="5">
        <f t="shared" si="112"/>
        <v>0.23688799999999993</v>
      </c>
    </row>
    <row r="2246" spans="1:5">
      <c r="A2246" s="4">
        <v>37923</v>
      </c>
      <c r="C2246" s="9">
        <f t="shared" si="113"/>
        <v>0.23780199999999993</v>
      </c>
      <c r="E2246" s="5">
        <f t="shared" si="112"/>
        <v>0.23780199999999993</v>
      </c>
    </row>
    <row r="2247" spans="1:5">
      <c r="A2247" s="4">
        <v>37924</v>
      </c>
      <c r="C2247" s="9">
        <f t="shared" si="113"/>
        <v>0.23871599999999993</v>
      </c>
      <c r="E2247" s="5">
        <f t="shared" si="112"/>
        <v>0.23871599999999993</v>
      </c>
    </row>
    <row r="2248" spans="1:5">
      <c r="A2248" s="4">
        <v>37925</v>
      </c>
      <c r="C2248" s="9">
        <f t="shared" si="113"/>
        <v>0.23962999999999993</v>
      </c>
      <c r="E2248" s="5">
        <f t="shared" si="112"/>
        <v>0.23962999999999993</v>
      </c>
    </row>
    <row r="2249" spans="1:5">
      <c r="A2249" s="4">
        <v>37926</v>
      </c>
      <c r="C2249" s="9">
        <f t="shared" si="113"/>
        <v>0.24054399999999992</v>
      </c>
      <c r="E2249" s="5">
        <f t="shared" si="112"/>
        <v>0.24054399999999992</v>
      </c>
    </row>
    <row r="2250" spans="1:5">
      <c r="A2250" s="4">
        <v>37927</v>
      </c>
      <c r="C2250" s="9">
        <f t="shared" si="113"/>
        <v>0.24145799999999992</v>
      </c>
      <c r="E2250" s="5">
        <f t="shared" si="112"/>
        <v>0.24145799999999992</v>
      </c>
    </row>
    <row r="2251" spans="1:5">
      <c r="A2251" s="4">
        <v>37928</v>
      </c>
      <c r="C2251" s="9">
        <f t="shared" si="113"/>
        <v>0.24237199999999992</v>
      </c>
      <c r="E2251" s="5">
        <f t="shared" si="112"/>
        <v>0.24237199999999992</v>
      </c>
    </row>
    <row r="2252" spans="1:5">
      <c r="A2252" s="4">
        <v>37929</v>
      </c>
      <c r="C2252" s="9">
        <f t="shared" si="113"/>
        <v>0.24328599999999992</v>
      </c>
      <c r="E2252" s="5">
        <f t="shared" si="112"/>
        <v>0.24328599999999992</v>
      </c>
    </row>
    <row r="2253" spans="1:5">
      <c r="A2253" s="4">
        <v>37930</v>
      </c>
      <c r="C2253" s="9">
        <f t="shared" si="113"/>
        <v>0.24419999999999992</v>
      </c>
      <c r="E2253" s="5">
        <f t="shared" si="112"/>
        <v>0.24419999999999992</v>
      </c>
    </row>
    <row r="2254" spans="1:5">
      <c r="A2254" s="4">
        <v>37931</v>
      </c>
      <c r="C2254" s="9">
        <f t="shared" si="113"/>
        <v>0.24511399999999992</v>
      </c>
      <c r="E2254" s="5">
        <f t="shared" si="112"/>
        <v>0.24511399999999992</v>
      </c>
    </row>
    <row r="2255" spans="1:5">
      <c r="A2255" s="4">
        <v>37932</v>
      </c>
      <c r="C2255" s="9">
        <f t="shared" si="113"/>
        <v>0.24602799999999991</v>
      </c>
      <c r="E2255" s="5">
        <f t="shared" si="112"/>
        <v>0.24602799999999991</v>
      </c>
    </row>
    <row r="2256" spans="1:5">
      <c r="A2256" s="4">
        <v>37933</v>
      </c>
      <c r="C2256" s="9">
        <f t="shared" si="113"/>
        <v>0.24694199999999991</v>
      </c>
      <c r="E2256" s="5">
        <f t="shared" si="112"/>
        <v>0.24694199999999991</v>
      </c>
    </row>
    <row r="2257" spans="1:5">
      <c r="A2257" s="4">
        <v>37934</v>
      </c>
      <c r="C2257" s="9">
        <f t="shared" si="113"/>
        <v>0.24785599999999991</v>
      </c>
      <c r="E2257" s="5">
        <f t="shared" si="112"/>
        <v>0.24785599999999991</v>
      </c>
    </row>
    <row r="2258" spans="1:5">
      <c r="A2258" s="4">
        <v>37935</v>
      </c>
      <c r="C2258" s="9">
        <f t="shared" si="113"/>
        <v>0.24876999999999991</v>
      </c>
      <c r="E2258" s="5">
        <f t="shared" si="112"/>
        <v>0.24876999999999991</v>
      </c>
    </row>
    <row r="2259" spans="1:5">
      <c r="A2259" s="4">
        <v>37936</v>
      </c>
      <c r="C2259" s="9">
        <f t="shared" si="113"/>
        <v>0.24968399999999991</v>
      </c>
      <c r="E2259" s="5">
        <f t="shared" si="112"/>
        <v>0.24968399999999991</v>
      </c>
    </row>
    <row r="2260" spans="1:5">
      <c r="A2260" s="4">
        <v>37937</v>
      </c>
      <c r="C2260" s="9">
        <f t="shared" si="113"/>
        <v>0.25059799999999993</v>
      </c>
      <c r="E2260" s="5">
        <f t="shared" si="112"/>
        <v>0.25059799999999993</v>
      </c>
    </row>
    <row r="2261" spans="1:5">
      <c r="A2261" s="4">
        <v>37938</v>
      </c>
      <c r="C2261" s="9">
        <f t="shared" si="113"/>
        <v>0.25151199999999996</v>
      </c>
      <c r="E2261" s="5">
        <f t="shared" si="112"/>
        <v>0.25151199999999996</v>
      </c>
    </row>
    <row r="2262" spans="1:5">
      <c r="A2262" s="4">
        <v>37939</v>
      </c>
      <c r="C2262" s="9">
        <f t="shared" si="113"/>
        <v>0.25242599999999998</v>
      </c>
      <c r="E2262" s="5">
        <f t="shared" si="112"/>
        <v>0.25242599999999998</v>
      </c>
    </row>
    <row r="2263" spans="1:5">
      <c r="A2263" s="4">
        <v>37940</v>
      </c>
      <c r="C2263" s="9">
        <f t="shared" si="113"/>
        <v>0.25334000000000001</v>
      </c>
      <c r="E2263" s="5">
        <f t="shared" si="112"/>
        <v>0.25334000000000001</v>
      </c>
    </row>
    <row r="2264" spans="1:5">
      <c r="A2264" s="4">
        <v>37941</v>
      </c>
      <c r="C2264" s="9">
        <f t="shared" si="113"/>
        <v>0.25425400000000004</v>
      </c>
      <c r="E2264" s="5">
        <f t="shared" si="112"/>
        <v>0.25425400000000004</v>
      </c>
    </row>
    <row r="2265" spans="1:5">
      <c r="A2265" s="4">
        <v>37942</v>
      </c>
      <c r="C2265" s="9">
        <f t="shared" si="113"/>
        <v>0.25516800000000006</v>
      </c>
      <c r="E2265" s="5">
        <f t="shared" si="112"/>
        <v>0.25516800000000006</v>
      </c>
    </row>
    <row r="2266" spans="1:5">
      <c r="A2266" s="4">
        <v>37943</v>
      </c>
      <c r="C2266" s="9">
        <f t="shared" si="113"/>
        <v>0.25608200000000009</v>
      </c>
      <c r="E2266" s="5">
        <f t="shared" si="112"/>
        <v>0.25608200000000009</v>
      </c>
    </row>
    <row r="2267" spans="1:5">
      <c r="A2267" s="4">
        <v>37944</v>
      </c>
      <c r="C2267" s="9">
        <f t="shared" si="113"/>
        <v>0.25699600000000011</v>
      </c>
      <c r="E2267" s="5">
        <f t="shared" si="112"/>
        <v>0.25699600000000011</v>
      </c>
    </row>
    <row r="2268" spans="1:5">
      <c r="A2268" s="4">
        <v>37945</v>
      </c>
      <c r="C2268" s="9">
        <f t="shared" si="113"/>
        <v>0.25791000000000014</v>
      </c>
      <c r="E2268" s="5">
        <f t="shared" si="112"/>
        <v>0.25791000000000014</v>
      </c>
    </row>
    <row r="2269" spans="1:5">
      <c r="A2269" s="4">
        <v>37946</v>
      </c>
      <c r="C2269" s="9">
        <f t="shared" ref="C2269:C2301" si="114">C2268+F$2203</f>
        <v>0.25882400000000017</v>
      </c>
      <c r="E2269" s="5">
        <f t="shared" si="112"/>
        <v>0.25882400000000017</v>
      </c>
    </row>
    <row r="2270" spans="1:5">
      <c r="A2270" s="4">
        <v>37947</v>
      </c>
      <c r="C2270" s="9">
        <f t="shared" si="114"/>
        <v>0.25973800000000019</v>
      </c>
      <c r="E2270" s="5">
        <f t="shared" ref="E2270:E2333" si="115">C2270</f>
        <v>0.25973800000000019</v>
      </c>
    </row>
    <row r="2271" spans="1:5">
      <c r="A2271" s="4">
        <v>37948</v>
      </c>
      <c r="C2271" s="9">
        <f t="shared" si="114"/>
        <v>0.26065200000000022</v>
      </c>
      <c r="E2271" s="5">
        <f t="shared" si="115"/>
        <v>0.26065200000000022</v>
      </c>
    </row>
    <row r="2272" spans="1:5">
      <c r="A2272" s="4">
        <v>37949</v>
      </c>
      <c r="C2272" s="9">
        <f t="shared" si="114"/>
        <v>0.26156600000000024</v>
      </c>
      <c r="E2272" s="5">
        <f t="shared" si="115"/>
        <v>0.26156600000000024</v>
      </c>
    </row>
    <row r="2273" spans="1:5">
      <c r="A2273" s="4">
        <v>37950</v>
      </c>
      <c r="C2273" s="9">
        <f t="shared" si="114"/>
        <v>0.26248000000000027</v>
      </c>
      <c r="E2273" s="5">
        <f t="shared" si="115"/>
        <v>0.26248000000000027</v>
      </c>
    </row>
    <row r="2274" spans="1:5">
      <c r="A2274" s="4">
        <v>37951</v>
      </c>
      <c r="C2274" s="9">
        <f t="shared" si="114"/>
        <v>0.26339400000000029</v>
      </c>
      <c r="E2274" s="5">
        <f t="shared" si="115"/>
        <v>0.26339400000000029</v>
      </c>
    </row>
    <row r="2275" spans="1:5">
      <c r="A2275" s="4">
        <v>37952</v>
      </c>
      <c r="C2275" s="9">
        <f t="shared" si="114"/>
        <v>0.26430800000000032</v>
      </c>
      <c r="E2275" s="5">
        <f t="shared" si="115"/>
        <v>0.26430800000000032</v>
      </c>
    </row>
    <row r="2276" spans="1:5">
      <c r="A2276" s="4">
        <v>37953</v>
      </c>
      <c r="C2276" s="9">
        <f t="shared" si="114"/>
        <v>0.26522200000000035</v>
      </c>
      <c r="E2276" s="5">
        <f t="shared" si="115"/>
        <v>0.26522200000000035</v>
      </c>
    </row>
    <row r="2277" spans="1:5">
      <c r="A2277" s="4">
        <v>37954</v>
      </c>
      <c r="C2277" s="9">
        <f t="shared" si="114"/>
        <v>0.26613600000000037</v>
      </c>
      <c r="E2277" s="5">
        <f t="shared" si="115"/>
        <v>0.26613600000000037</v>
      </c>
    </row>
    <row r="2278" spans="1:5">
      <c r="A2278" s="4">
        <v>37955</v>
      </c>
      <c r="C2278" s="9">
        <f t="shared" si="114"/>
        <v>0.2670500000000004</v>
      </c>
      <c r="E2278" s="5">
        <f t="shared" si="115"/>
        <v>0.2670500000000004</v>
      </c>
    </row>
    <row r="2279" spans="1:5">
      <c r="A2279" s="4">
        <v>37956</v>
      </c>
      <c r="C2279" s="9">
        <f t="shared" si="114"/>
        <v>0.26796400000000042</v>
      </c>
      <c r="E2279" s="5">
        <f t="shared" si="115"/>
        <v>0.26796400000000042</v>
      </c>
    </row>
    <row r="2280" spans="1:5">
      <c r="A2280" s="4">
        <v>37957</v>
      </c>
      <c r="C2280" s="9">
        <f t="shared" si="114"/>
        <v>0.26887800000000045</v>
      </c>
      <c r="E2280" s="5">
        <f t="shared" si="115"/>
        <v>0.26887800000000045</v>
      </c>
    </row>
    <row r="2281" spans="1:5">
      <c r="A2281" s="4">
        <v>37958</v>
      </c>
      <c r="C2281" s="9">
        <f t="shared" si="114"/>
        <v>0.26979200000000048</v>
      </c>
      <c r="E2281" s="5">
        <f t="shared" si="115"/>
        <v>0.26979200000000048</v>
      </c>
    </row>
    <row r="2282" spans="1:5">
      <c r="A2282" s="4">
        <v>37959</v>
      </c>
      <c r="C2282" s="9">
        <f t="shared" si="114"/>
        <v>0.2707060000000005</v>
      </c>
      <c r="E2282" s="5">
        <f t="shared" si="115"/>
        <v>0.2707060000000005</v>
      </c>
    </row>
    <row r="2283" spans="1:5">
      <c r="A2283" s="4">
        <v>37960</v>
      </c>
      <c r="C2283" s="9">
        <f t="shared" si="114"/>
        <v>0.27162000000000053</v>
      </c>
      <c r="E2283" s="5">
        <f t="shared" si="115"/>
        <v>0.27162000000000053</v>
      </c>
    </row>
    <row r="2284" spans="1:5">
      <c r="A2284" s="4">
        <v>37961</v>
      </c>
      <c r="C2284" s="9">
        <f t="shared" si="114"/>
        <v>0.27253400000000055</v>
      </c>
      <c r="E2284" s="5">
        <f t="shared" si="115"/>
        <v>0.27253400000000055</v>
      </c>
    </row>
    <row r="2285" spans="1:5">
      <c r="A2285" s="4">
        <v>37962</v>
      </c>
      <c r="C2285" s="9">
        <f t="shared" si="114"/>
        <v>0.27344800000000058</v>
      </c>
      <c r="E2285" s="5">
        <f t="shared" si="115"/>
        <v>0.27344800000000058</v>
      </c>
    </row>
    <row r="2286" spans="1:5">
      <c r="A2286" s="4">
        <v>37963</v>
      </c>
      <c r="C2286" s="9">
        <f t="shared" si="114"/>
        <v>0.27436200000000061</v>
      </c>
      <c r="E2286" s="5">
        <f t="shared" si="115"/>
        <v>0.27436200000000061</v>
      </c>
    </row>
    <row r="2287" spans="1:5">
      <c r="A2287" s="4">
        <v>37964</v>
      </c>
      <c r="C2287" s="9">
        <f t="shared" si="114"/>
        <v>0.27527600000000063</v>
      </c>
      <c r="E2287" s="5">
        <f t="shared" si="115"/>
        <v>0.27527600000000063</v>
      </c>
    </row>
    <row r="2288" spans="1:5">
      <c r="A2288" s="4">
        <v>37965</v>
      </c>
      <c r="C2288" s="9">
        <f t="shared" si="114"/>
        <v>0.27619000000000066</v>
      </c>
      <c r="E2288" s="5">
        <f t="shared" si="115"/>
        <v>0.27619000000000066</v>
      </c>
    </row>
    <row r="2289" spans="1:8">
      <c r="A2289" s="4">
        <v>37966</v>
      </c>
      <c r="C2289" s="9">
        <f t="shared" si="114"/>
        <v>0.27710400000000068</v>
      </c>
      <c r="E2289" s="5">
        <f t="shared" si="115"/>
        <v>0.27710400000000068</v>
      </c>
    </row>
    <row r="2290" spans="1:8">
      <c r="A2290" s="4">
        <v>37967</v>
      </c>
      <c r="C2290" s="9">
        <f t="shared" si="114"/>
        <v>0.27801800000000071</v>
      </c>
      <c r="E2290" s="5">
        <f t="shared" si="115"/>
        <v>0.27801800000000071</v>
      </c>
    </row>
    <row r="2291" spans="1:8">
      <c r="A2291" s="4">
        <v>37968</v>
      </c>
      <c r="C2291" s="9">
        <f t="shared" si="114"/>
        <v>0.27893200000000073</v>
      </c>
      <c r="E2291" s="5">
        <f t="shared" si="115"/>
        <v>0.27893200000000073</v>
      </c>
    </row>
    <row r="2292" spans="1:8">
      <c r="A2292" s="4">
        <v>37969</v>
      </c>
      <c r="C2292" s="9">
        <f t="shared" si="114"/>
        <v>0.27984600000000076</v>
      </c>
      <c r="E2292" s="5">
        <f t="shared" si="115"/>
        <v>0.27984600000000076</v>
      </c>
    </row>
    <row r="2293" spans="1:8">
      <c r="A2293" s="4">
        <v>37970</v>
      </c>
      <c r="C2293" s="9">
        <f t="shared" si="114"/>
        <v>0.28076000000000079</v>
      </c>
      <c r="E2293" s="5">
        <f t="shared" si="115"/>
        <v>0.28076000000000079</v>
      </c>
      <c r="F2293" s="12">
        <f>SUM(E2293:E2522)/290</f>
        <v>0.31465475862068965</v>
      </c>
      <c r="G2293" s="12">
        <f>SUM(E2293:E2522)</f>
        <v>91.249880000000005</v>
      </c>
      <c r="H2293" s="12">
        <f>MAX(E2293:E2522)</f>
        <v>0.56869999999999998</v>
      </c>
    </row>
    <row r="2294" spans="1:8">
      <c r="A2294" s="4">
        <v>37971</v>
      </c>
      <c r="C2294" s="9">
        <f t="shared" si="114"/>
        <v>0.28167400000000081</v>
      </c>
      <c r="E2294" s="5">
        <f t="shared" si="115"/>
        <v>0.28167400000000081</v>
      </c>
    </row>
    <row r="2295" spans="1:8">
      <c r="A2295" s="4">
        <v>37972</v>
      </c>
      <c r="C2295" s="9">
        <f t="shared" si="114"/>
        <v>0.28258800000000084</v>
      </c>
      <c r="E2295" s="5">
        <f t="shared" si="115"/>
        <v>0.28258800000000084</v>
      </c>
    </row>
    <row r="2296" spans="1:8">
      <c r="A2296" s="4">
        <v>37973</v>
      </c>
      <c r="C2296" s="9">
        <f t="shared" si="114"/>
        <v>0.28350200000000086</v>
      </c>
      <c r="E2296" s="5">
        <f t="shared" si="115"/>
        <v>0.28350200000000086</v>
      </c>
    </row>
    <row r="2297" spans="1:8">
      <c r="A2297" s="4">
        <v>37974</v>
      </c>
      <c r="C2297" s="9">
        <f t="shared" si="114"/>
        <v>0.28441600000000089</v>
      </c>
      <c r="E2297" s="5">
        <f t="shared" si="115"/>
        <v>0.28441600000000089</v>
      </c>
    </row>
    <row r="2298" spans="1:8">
      <c r="A2298" s="4">
        <v>37975</v>
      </c>
      <c r="C2298" s="9">
        <f t="shared" si="114"/>
        <v>0.28533000000000092</v>
      </c>
      <c r="E2298" s="5">
        <f t="shared" si="115"/>
        <v>0.28533000000000092</v>
      </c>
    </row>
    <row r="2299" spans="1:8">
      <c r="A2299" s="4">
        <v>37976</v>
      </c>
      <c r="C2299" s="9">
        <f t="shared" si="114"/>
        <v>0.28624400000000094</v>
      </c>
      <c r="E2299" s="5">
        <f t="shared" si="115"/>
        <v>0.28624400000000094</v>
      </c>
    </row>
    <row r="2300" spans="1:8">
      <c r="A2300" s="4">
        <v>37977</v>
      </c>
      <c r="C2300" s="9">
        <f t="shared" si="114"/>
        <v>0.28715800000000097</v>
      </c>
      <c r="E2300" s="5">
        <f t="shared" si="115"/>
        <v>0.28715800000000097</v>
      </c>
    </row>
    <row r="2301" spans="1:8">
      <c r="A2301" s="4">
        <v>37978</v>
      </c>
      <c r="C2301" s="9">
        <f t="shared" si="114"/>
        <v>0.28807200000000099</v>
      </c>
      <c r="E2301" s="5">
        <f t="shared" si="115"/>
        <v>0.28807200000000099</v>
      </c>
    </row>
    <row r="2302" spans="1:8">
      <c r="A2302" s="4">
        <v>37979</v>
      </c>
      <c r="C2302" s="9">
        <f>C2301+F$2203</f>
        <v>0.28898600000000102</v>
      </c>
      <c r="E2302" s="5">
        <f t="shared" si="115"/>
        <v>0.28898600000000102</v>
      </c>
    </row>
    <row r="2303" spans="1:8">
      <c r="A2303" s="14">
        <v>37980</v>
      </c>
      <c r="B2303" s="72">
        <v>57336</v>
      </c>
      <c r="C2303" s="73">
        <f>0.3899-0.1</f>
        <v>0.28990000000000005</v>
      </c>
      <c r="E2303" s="5">
        <f t="shared" si="115"/>
        <v>0.28990000000000005</v>
      </c>
      <c r="F2303" s="5">
        <f>(C2310-C2303)/7</f>
        <v>2.7285714285714135E-3</v>
      </c>
    </row>
    <row r="2304" spans="1:8">
      <c r="A2304" s="4">
        <v>37981</v>
      </c>
      <c r="C2304" s="9">
        <f t="shared" ref="C2304:C2309" si="116">C2303+F$2303</f>
        <v>0.29262857142857146</v>
      </c>
      <c r="E2304" s="5">
        <f t="shared" si="115"/>
        <v>0.29262857142857146</v>
      </c>
    </row>
    <row r="2305" spans="1:6">
      <c r="A2305" s="4">
        <v>37982</v>
      </c>
      <c r="C2305" s="9">
        <f t="shared" si="116"/>
        <v>0.29535714285714287</v>
      </c>
      <c r="E2305" s="5">
        <f t="shared" si="115"/>
        <v>0.29535714285714287</v>
      </c>
    </row>
    <row r="2306" spans="1:6">
      <c r="A2306" s="4">
        <v>37983</v>
      </c>
      <c r="C2306" s="9">
        <f t="shared" si="116"/>
        <v>0.29808571428571429</v>
      </c>
      <c r="E2306" s="5">
        <f t="shared" si="115"/>
        <v>0.29808571428571429</v>
      </c>
    </row>
    <row r="2307" spans="1:6">
      <c r="A2307" s="4">
        <v>37984</v>
      </c>
      <c r="C2307" s="9">
        <f t="shared" si="116"/>
        <v>0.3008142857142857</v>
      </c>
      <c r="E2307" s="5">
        <f t="shared" si="115"/>
        <v>0.3008142857142857</v>
      </c>
    </row>
    <row r="2308" spans="1:6">
      <c r="A2308" s="4">
        <v>37985</v>
      </c>
      <c r="C2308" s="9">
        <f t="shared" si="116"/>
        <v>0.30354285714285711</v>
      </c>
      <c r="E2308" s="5">
        <f t="shared" si="115"/>
        <v>0.30354285714285711</v>
      </c>
    </row>
    <row r="2309" spans="1:6">
      <c r="A2309" s="4">
        <v>37986</v>
      </c>
      <c r="C2309" s="9">
        <f t="shared" si="116"/>
        <v>0.30627142857142853</v>
      </c>
      <c r="E2309" s="5">
        <f t="shared" si="115"/>
        <v>0.30627142857142853</v>
      </c>
    </row>
    <row r="2310" spans="1:6">
      <c r="A2310" s="14">
        <v>37987</v>
      </c>
      <c r="B2310" s="72">
        <v>57349</v>
      </c>
      <c r="C2310" s="73">
        <f>0.409-0.1</f>
        <v>0.30899999999999994</v>
      </c>
      <c r="E2310" s="5">
        <f t="shared" si="115"/>
        <v>0.30899999999999994</v>
      </c>
      <c r="F2310" s="5">
        <f>(C2326-C2310)/16</f>
        <v>2.8312500000000004E-3</v>
      </c>
    </row>
    <row r="2311" spans="1:6">
      <c r="A2311" s="4">
        <v>37988</v>
      </c>
      <c r="C2311" s="9">
        <f>C2310+F$2310</f>
        <v>0.31183124999999995</v>
      </c>
      <c r="E2311" s="5">
        <f t="shared" si="115"/>
        <v>0.31183124999999995</v>
      </c>
    </row>
    <row r="2312" spans="1:6">
      <c r="A2312" s="4">
        <v>37989</v>
      </c>
      <c r="C2312" s="9">
        <f t="shared" ref="C2312:C2325" si="117">C2311+F$2310</f>
        <v>0.31466249999999996</v>
      </c>
      <c r="E2312" s="5">
        <f t="shared" si="115"/>
        <v>0.31466249999999996</v>
      </c>
    </row>
    <row r="2313" spans="1:6">
      <c r="A2313" s="4">
        <v>37990</v>
      </c>
      <c r="C2313" s="9">
        <f t="shared" si="117"/>
        <v>0.31749374999999996</v>
      </c>
      <c r="E2313" s="5">
        <f t="shared" si="115"/>
        <v>0.31749374999999996</v>
      </c>
    </row>
    <row r="2314" spans="1:6">
      <c r="A2314" s="4">
        <v>37991</v>
      </c>
      <c r="C2314" s="9">
        <f t="shared" si="117"/>
        <v>0.32032499999999997</v>
      </c>
      <c r="E2314" s="5">
        <f t="shared" si="115"/>
        <v>0.32032499999999997</v>
      </c>
    </row>
    <row r="2315" spans="1:6">
      <c r="A2315" s="4">
        <v>37992</v>
      </c>
      <c r="C2315" s="9">
        <f t="shared" si="117"/>
        <v>0.32315624999999998</v>
      </c>
      <c r="E2315" s="5">
        <f t="shared" si="115"/>
        <v>0.32315624999999998</v>
      </c>
    </row>
    <row r="2316" spans="1:6">
      <c r="A2316" s="4">
        <v>37993</v>
      </c>
      <c r="C2316" s="9">
        <f t="shared" si="117"/>
        <v>0.32598749999999999</v>
      </c>
      <c r="E2316" s="5">
        <f t="shared" si="115"/>
        <v>0.32598749999999999</v>
      </c>
    </row>
    <row r="2317" spans="1:6">
      <c r="A2317" s="4">
        <v>37994</v>
      </c>
      <c r="C2317" s="9">
        <f t="shared" si="117"/>
        <v>0.32881874999999999</v>
      </c>
      <c r="E2317" s="5">
        <f t="shared" si="115"/>
        <v>0.32881874999999999</v>
      </c>
    </row>
    <row r="2318" spans="1:6">
      <c r="A2318" s="4">
        <v>37995</v>
      </c>
      <c r="C2318" s="9">
        <f t="shared" si="117"/>
        <v>0.33165</v>
      </c>
      <c r="E2318" s="5">
        <f t="shared" si="115"/>
        <v>0.33165</v>
      </c>
    </row>
    <row r="2319" spans="1:6">
      <c r="A2319" s="4">
        <v>37996</v>
      </c>
      <c r="C2319" s="9">
        <f t="shared" si="117"/>
        <v>0.33448125000000001</v>
      </c>
      <c r="E2319" s="5">
        <f t="shared" si="115"/>
        <v>0.33448125000000001</v>
      </c>
    </row>
    <row r="2320" spans="1:6">
      <c r="A2320" s="4">
        <v>37997</v>
      </c>
      <c r="C2320" s="9">
        <f t="shared" si="117"/>
        <v>0.33731250000000002</v>
      </c>
      <c r="E2320" s="5">
        <f t="shared" si="115"/>
        <v>0.33731250000000002</v>
      </c>
    </row>
    <row r="2321" spans="1:6">
      <c r="A2321" s="4">
        <v>37998</v>
      </c>
      <c r="C2321" s="9">
        <f t="shared" si="117"/>
        <v>0.34014375000000002</v>
      </c>
      <c r="E2321" s="5">
        <f t="shared" si="115"/>
        <v>0.34014375000000002</v>
      </c>
    </row>
    <row r="2322" spans="1:6">
      <c r="A2322" s="4">
        <v>37999</v>
      </c>
      <c r="C2322" s="9">
        <f t="shared" si="117"/>
        <v>0.34297500000000003</v>
      </c>
      <c r="E2322" s="5">
        <f t="shared" si="115"/>
        <v>0.34297500000000003</v>
      </c>
    </row>
    <row r="2323" spans="1:6">
      <c r="A2323" s="4">
        <v>38000</v>
      </c>
      <c r="C2323" s="9">
        <f t="shared" si="117"/>
        <v>0.34580625000000004</v>
      </c>
      <c r="E2323" s="5">
        <f t="shared" si="115"/>
        <v>0.34580625000000004</v>
      </c>
    </row>
    <row r="2324" spans="1:6">
      <c r="A2324" s="4">
        <v>38001</v>
      </c>
      <c r="C2324" s="9">
        <f t="shared" si="117"/>
        <v>0.34863750000000004</v>
      </c>
      <c r="E2324" s="5">
        <f t="shared" si="115"/>
        <v>0.34863750000000004</v>
      </c>
    </row>
    <row r="2325" spans="1:6">
      <c r="A2325" s="4">
        <v>38002</v>
      </c>
      <c r="C2325" s="9">
        <f t="shared" si="117"/>
        <v>0.35146875000000005</v>
      </c>
      <c r="E2325" s="5">
        <f t="shared" si="115"/>
        <v>0.35146875000000005</v>
      </c>
    </row>
    <row r="2326" spans="1:6">
      <c r="A2326" s="14">
        <v>38003</v>
      </c>
      <c r="B2326" s="72">
        <v>57352</v>
      </c>
      <c r="C2326" s="73">
        <f>0.4543-0.1</f>
        <v>0.35429999999999995</v>
      </c>
      <c r="E2326" s="5">
        <f t="shared" si="115"/>
        <v>0.35429999999999995</v>
      </c>
      <c r="F2326" s="5">
        <f>(C2342-C2326)/16</f>
        <v>4.8750000000000043E-3</v>
      </c>
    </row>
    <row r="2327" spans="1:6">
      <c r="A2327" s="4">
        <v>38004</v>
      </c>
      <c r="C2327" s="9">
        <f>C2326+F$2326</f>
        <v>0.35917499999999997</v>
      </c>
      <c r="E2327" s="5">
        <f t="shared" si="115"/>
        <v>0.35917499999999997</v>
      </c>
    </row>
    <row r="2328" spans="1:6">
      <c r="A2328" s="4">
        <v>38005</v>
      </c>
      <c r="C2328" s="9">
        <f t="shared" ref="C2328:C2341" si="118">C2327+F$2326</f>
        <v>0.36404999999999998</v>
      </c>
      <c r="E2328" s="5">
        <f t="shared" si="115"/>
        <v>0.36404999999999998</v>
      </c>
    </row>
    <row r="2329" spans="1:6">
      <c r="A2329" s="4">
        <v>38006</v>
      </c>
      <c r="C2329" s="9">
        <f t="shared" si="118"/>
        <v>0.368925</v>
      </c>
      <c r="E2329" s="5">
        <f t="shared" si="115"/>
        <v>0.368925</v>
      </c>
    </row>
    <row r="2330" spans="1:6">
      <c r="A2330" s="4">
        <v>38007</v>
      </c>
      <c r="C2330" s="9">
        <f t="shared" si="118"/>
        <v>0.37380000000000002</v>
      </c>
      <c r="E2330" s="5">
        <f t="shared" si="115"/>
        <v>0.37380000000000002</v>
      </c>
    </row>
    <row r="2331" spans="1:6">
      <c r="A2331" s="4">
        <v>38008</v>
      </c>
      <c r="C2331" s="9">
        <f t="shared" si="118"/>
        <v>0.37867500000000004</v>
      </c>
      <c r="E2331" s="5">
        <f t="shared" si="115"/>
        <v>0.37867500000000004</v>
      </c>
    </row>
    <row r="2332" spans="1:6">
      <c r="A2332" s="4">
        <v>38009</v>
      </c>
      <c r="C2332" s="9">
        <f t="shared" si="118"/>
        <v>0.38355000000000006</v>
      </c>
      <c r="E2332" s="5">
        <f t="shared" si="115"/>
        <v>0.38355000000000006</v>
      </c>
    </row>
    <row r="2333" spans="1:6">
      <c r="A2333" s="4">
        <v>38010</v>
      </c>
      <c r="C2333" s="9">
        <f t="shared" si="118"/>
        <v>0.38842500000000008</v>
      </c>
      <c r="E2333" s="5">
        <f t="shared" si="115"/>
        <v>0.38842500000000008</v>
      </c>
    </row>
    <row r="2334" spans="1:6">
      <c r="A2334" s="4">
        <v>38011</v>
      </c>
      <c r="C2334" s="9">
        <f t="shared" si="118"/>
        <v>0.39330000000000009</v>
      </c>
      <c r="E2334" s="5">
        <f t="shared" ref="E2334:E2389" si="119">C2334</f>
        <v>0.39330000000000009</v>
      </c>
    </row>
    <row r="2335" spans="1:6">
      <c r="A2335" s="4">
        <v>38012</v>
      </c>
      <c r="C2335" s="9">
        <f t="shared" si="118"/>
        <v>0.39817500000000011</v>
      </c>
      <c r="E2335" s="5">
        <f t="shared" si="119"/>
        <v>0.39817500000000011</v>
      </c>
    </row>
    <row r="2336" spans="1:6">
      <c r="A2336" s="4">
        <v>38013</v>
      </c>
      <c r="C2336" s="9">
        <f t="shared" si="118"/>
        <v>0.40305000000000013</v>
      </c>
      <c r="E2336" s="5">
        <f t="shared" si="119"/>
        <v>0.40305000000000013</v>
      </c>
    </row>
    <row r="2337" spans="1:6">
      <c r="A2337" s="4">
        <v>38014</v>
      </c>
      <c r="C2337" s="9">
        <f t="shared" si="118"/>
        <v>0.40792500000000015</v>
      </c>
      <c r="E2337" s="5">
        <f t="shared" si="119"/>
        <v>0.40792500000000015</v>
      </c>
    </row>
    <row r="2338" spans="1:6">
      <c r="A2338" s="4">
        <v>38015</v>
      </c>
      <c r="C2338" s="9">
        <f t="shared" si="118"/>
        <v>0.41280000000000017</v>
      </c>
      <c r="E2338" s="5">
        <f t="shared" si="119"/>
        <v>0.41280000000000017</v>
      </c>
    </row>
    <row r="2339" spans="1:6">
      <c r="A2339" s="4">
        <v>38016</v>
      </c>
      <c r="C2339" s="9">
        <f t="shared" si="118"/>
        <v>0.41767500000000019</v>
      </c>
      <c r="E2339" s="5">
        <f t="shared" si="119"/>
        <v>0.41767500000000019</v>
      </c>
    </row>
    <row r="2340" spans="1:6">
      <c r="A2340" s="4">
        <v>38017</v>
      </c>
      <c r="C2340" s="9">
        <f t="shared" si="118"/>
        <v>0.4225500000000002</v>
      </c>
      <c r="E2340" s="5">
        <f t="shared" si="119"/>
        <v>0.4225500000000002</v>
      </c>
    </row>
    <row r="2341" spans="1:6">
      <c r="A2341" s="4">
        <v>38018</v>
      </c>
      <c r="C2341" s="9">
        <f t="shared" si="118"/>
        <v>0.42742500000000022</v>
      </c>
      <c r="E2341" s="5">
        <f t="shared" si="119"/>
        <v>0.42742500000000022</v>
      </c>
    </row>
    <row r="2342" spans="1:6">
      <c r="A2342" s="14">
        <v>38019</v>
      </c>
      <c r="B2342" s="72">
        <v>57343</v>
      </c>
      <c r="C2342" s="73">
        <f>0.5323-0.1</f>
        <v>0.43230000000000002</v>
      </c>
      <c r="E2342" s="5">
        <f t="shared" si="119"/>
        <v>0.43230000000000002</v>
      </c>
      <c r="F2342" s="5">
        <f>(C2358-C2342)/16</f>
        <v>9.3750000000000083E-4</v>
      </c>
    </row>
    <row r="2343" spans="1:6">
      <c r="A2343" s="4">
        <v>38020</v>
      </c>
      <c r="C2343" s="9">
        <f>C2342+F$2342</f>
        <v>0.4332375</v>
      </c>
      <c r="E2343" s="5">
        <f t="shared" si="119"/>
        <v>0.4332375</v>
      </c>
    </row>
    <row r="2344" spans="1:6">
      <c r="A2344" s="4">
        <v>38021</v>
      </c>
      <c r="C2344" s="9">
        <f t="shared" ref="C2344:C2357" si="120">C2343+F$2342</f>
        <v>0.43417499999999998</v>
      </c>
      <c r="E2344" s="5">
        <f t="shared" si="119"/>
        <v>0.43417499999999998</v>
      </c>
    </row>
    <row r="2345" spans="1:6">
      <c r="A2345" s="4">
        <v>38022</v>
      </c>
      <c r="C2345" s="9">
        <f t="shared" si="120"/>
        <v>0.43511249999999996</v>
      </c>
      <c r="E2345" s="5">
        <f t="shared" si="119"/>
        <v>0.43511249999999996</v>
      </c>
    </row>
    <row r="2346" spans="1:6">
      <c r="A2346" s="4">
        <v>38023</v>
      </c>
      <c r="C2346" s="9">
        <f t="shared" si="120"/>
        <v>0.43604999999999994</v>
      </c>
      <c r="E2346" s="5">
        <f t="shared" si="119"/>
        <v>0.43604999999999994</v>
      </c>
    </row>
    <row r="2347" spans="1:6">
      <c r="A2347" s="4">
        <v>38024</v>
      </c>
      <c r="C2347" s="9">
        <f t="shared" si="120"/>
        <v>0.43698749999999992</v>
      </c>
      <c r="E2347" s="5">
        <f t="shared" si="119"/>
        <v>0.43698749999999992</v>
      </c>
    </row>
    <row r="2348" spans="1:6">
      <c r="A2348" s="4">
        <v>38025</v>
      </c>
      <c r="C2348" s="9">
        <f t="shared" si="120"/>
        <v>0.4379249999999999</v>
      </c>
      <c r="E2348" s="5">
        <f t="shared" si="119"/>
        <v>0.4379249999999999</v>
      </c>
    </row>
    <row r="2349" spans="1:6">
      <c r="A2349" s="4">
        <v>38026</v>
      </c>
      <c r="C2349" s="9">
        <f t="shared" si="120"/>
        <v>0.43886249999999988</v>
      </c>
      <c r="E2349" s="5">
        <f t="shared" si="119"/>
        <v>0.43886249999999988</v>
      </c>
    </row>
    <row r="2350" spans="1:6">
      <c r="A2350" s="4">
        <v>38027</v>
      </c>
      <c r="C2350" s="9">
        <f t="shared" si="120"/>
        <v>0.43979999999999986</v>
      </c>
      <c r="E2350" s="5">
        <f t="shared" si="119"/>
        <v>0.43979999999999986</v>
      </c>
    </row>
    <row r="2351" spans="1:6">
      <c r="A2351" s="4">
        <v>38028</v>
      </c>
      <c r="C2351" s="9">
        <f t="shared" si="120"/>
        <v>0.44073749999999984</v>
      </c>
      <c r="E2351" s="5">
        <f t="shared" si="119"/>
        <v>0.44073749999999984</v>
      </c>
    </row>
    <row r="2352" spans="1:6">
      <c r="A2352" s="4">
        <v>38029</v>
      </c>
      <c r="C2352" s="9">
        <f t="shared" si="120"/>
        <v>0.44167499999999982</v>
      </c>
      <c r="E2352" s="5">
        <f t="shared" si="119"/>
        <v>0.44167499999999982</v>
      </c>
    </row>
    <row r="2353" spans="1:6">
      <c r="A2353" s="4">
        <v>38030</v>
      </c>
      <c r="C2353" s="9">
        <f t="shared" si="120"/>
        <v>0.4426124999999998</v>
      </c>
      <c r="E2353" s="5">
        <f t="shared" si="119"/>
        <v>0.4426124999999998</v>
      </c>
    </row>
    <row r="2354" spans="1:6">
      <c r="A2354" s="4">
        <v>38031</v>
      </c>
      <c r="C2354" s="9">
        <f t="shared" si="120"/>
        <v>0.44354999999999978</v>
      </c>
      <c r="E2354" s="5">
        <f t="shared" si="119"/>
        <v>0.44354999999999978</v>
      </c>
    </row>
    <row r="2355" spans="1:6">
      <c r="A2355" s="4">
        <v>38032</v>
      </c>
      <c r="C2355" s="9">
        <f t="shared" si="120"/>
        <v>0.44448749999999976</v>
      </c>
      <c r="E2355" s="5">
        <f t="shared" si="119"/>
        <v>0.44448749999999976</v>
      </c>
    </row>
    <row r="2356" spans="1:6">
      <c r="A2356" s="4">
        <v>38033</v>
      </c>
      <c r="C2356" s="9">
        <f t="shared" si="120"/>
        <v>0.44542499999999974</v>
      </c>
      <c r="E2356" s="5">
        <f t="shared" si="119"/>
        <v>0.44542499999999974</v>
      </c>
    </row>
    <row r="2357" spans="1:6">
      <c r="A2357" s="4">
        <v>38034</v>
      </c>
      <c r="C2357" s="9">
        <f t="shared" si="120"/>
        <v>0.44636249999999972</v>
      </c>
      <c r="E2357" s="5">
        <f t="shared" si="119"/>
        <v>0.44636249999999972</v>
      </c>
    </row>
    <row r="2358" spans="1:6">
      <c r="A2358" s="14">
        <v>38035</v>
      </c>
      <c r="B2358" s="72">
        <v>57352</v>
      </c>
      <c r="C2358" s="73">
        <f>0.5473-0.1</f>
        <v>0.44730000000000003</v>
      </c>
      <c r="E2358" s="5">
        <f t="shared" si="119"/>
        <v>0.44730000000000003</v>
      </c>
      <c r="F2358" s="5">
        <f>(C2374-C2358)/16</f>
        <v>-1.2250000000000039E-3</v>
      </c>
    </row>
    <row r="2359" spans="1:6">
      <c r="A2359" s="4">
        <v>38036</v>
      </c>
      <c r="C2359" s="9">
        <f>C2358+F$2358</f>
        <v>0.446075</v>
      </c>
      <c r="E2359" s="5">
        <f t="shared" si="119"/>
        <v>0.446075</v>
      </c>
    </row>
    <row r="2360" spans="1:6">
      <c r="A2360" s="4">
        <v>38037</v>
      </c>
      <c r="C2360" s="9">
        <f t="shared" ref="C2360:C2373" si="121">C2359+F$2358</f>
        <v>0.44484999999999997</v>
      </c>
      <c r="E2360" s="5">
        <f t="shared" si="119"/>
        <v>0.44484999999999997</v>
      </c>
    </row>
    <row r="2361" spans="1:6">
      <c r="A2361" s="4">
        <v>38038</v>
      </c>
      <c r="C2361" s="9">
        <f t="shared" si="121"/>
        <v>0.44362499999999994</v>
      </c>
      <c r="E2361" s="5">
        <f t="shared" si="119"/>
        <v>0.44362499999999994</v>
      </c>
    </row>
    <row r="2362" spans="1:6">
      <c r="A2362" s="4">
        <v>38039</v>
      </c>
      <c r="C2362" s="9">
        <f t="shared" si="121"/>
        <v>0.4423999999999999</v>
      </c>
      <c r="E2362" s="5">
        <f t="shared" si="119"/>
        <v>0.4423999999999999</v>
      </c>
    </row>
    <row r="2363" spans="1:6">
      <c r="A2363" s="4">
        <v>38040</v>
      </c>
      <c r="C2363" s="9">
        <f t="shared" si="121"/>
        <v>0.44117499999999987</v>
      </c>
      <c r="E2363" s="5">
        <f t="shared" si="119"/>
        <v>0.44117499999999987</v>
      </c>
    </row>
    <row r="2364" spans="1:6">
      <c r="A2364" s="4">
        <v>38041</v>
      </c>
      <c r="C2364" s="9">
        <f t="shared" si="121"/>
        <v>0.43994999999999984</v>
      </c>
      <c r="E2364" s="5">
        <f t="shared" si="119"/>
        <v>0.43994999999999984</v>
      </c>
    </row>
    <row r="2365" spans="1:6">
      <c r="A2365" s="4">
        <v>38042</v>
      </c>
      <c r="C2365" s="9">
        <f t="shared" si="121"/>
        <v>0.43872499999999981</v>
      </c>
      <c r="E2365" s="5">
        <f t="shared" si="119"/>
        <v>0.43872499999999981</v>
      </c>
    </row>
    <row r="2366" spans="1:6">
      <c r="A2366" s="4">
        <v>38043</v>
      </c>
      <c r="C2366" s="9">
        <f t="shared" si="121"/>
        <v>0.43749999999999978</v>
      </c>
      <c r="E2366" s="5">
        <f t="shared" si="119"/>
        <v>0.43749999999999978</v>
      </c>
    </row>
    <row r="2367" spans="1:6">
      <c r="A2367" s="4">
        <v>38044</v>
      </c>
      <c r="C2367" s="9">
        <f t="shared" si="121"/>
        <v>0.43627499999999975</v>
      </c>
      <c r="E2367" s="5">
        <f t="shared" si="119"/>
        <v>0.43627499999999975</v>
      </c>
    </row>
    <row r="2368" spans="1:6">
      <c r="A2368" s="4">
        <v>38045</v>
      </c>
      <c r="C2368" s="9">
        <f t="shared" si="121"/>
        <v>0.43504999999999971</v>
      </c>
      <c r="E2368" s="5">
        <f t="shared" si="119"/>
        <v>0.43504999999999971</v>
      </c>
    </row>
    <row r="2369" spans="1:6">
      <c r="A2369" s="4">
        <v>38046</v>
      </c>
      <c r="C2369" s="9">
        <f t="shared" si="121"/>
        <v>0.43382499999999968</v>
      </c>
      <c r="E2369" s="5">
        <f t="shared" si="119"/>
        <v>0.43382499999999968</v>
      </c>
    </row>
    <row r="2370" spans="1:6">
      <c r="A2370" s="4">
        <v>38047</v>
      </c>
      <c r="C2370" s="9">
        <f t="shared" si="121"/>
        <v>0.43259999999999965</v>
      </c>
      <c r="E2370" s="5">
        <f t="shared" si="119"/>
        <v>0.43259999999999965</v>
      </c>
    </row>
    <row r="2371" spans="1:6">
      <c r="A2371" s="4">
        <v>38048</v>
      </c>
      <c r="C2371" s="9">
        <f t="shared" si="121"/>
        <v>0.43137499999999962</v>
      </c>
      <c r="E2371" s="5">
        <f t="shared" si="119"/>
        <v>0.43137499999999962</v>
      </c>
    </row>
    <row r="2372" spans="1:6">
      <c r="A2372" s="4">
        <v>38049</v>
      </c>
      <c r="C2372" s="9">
        <f t="shared" si="121"/>
        <v>0.43014999999999959</v>
      </c>
      <c r="E2372" s="5">
        <f t="shared" si="119"/>
        <v>0.43014999999999959</v>
      </c>
    </row>
    <row r="2373" spans="1:6">
      <c r="A2373" s="4">
        <v>38050</v>
      </c>
      <c r="C2373" s="9">
        <f t="shared" si="121"/>
        <v>0.42892499999999956</v>
      </c>
      <c r="E2373" s="5">
        <f t="shared" si="119"/>
        <v>0.42892499999999956</v>
      </c>
    </row>
    <row r="2374" spans="1:6">
      <c r="A2374" s="14">
        <v>38051</v>
      </c>
      <c r="B2374" s="72">
        <v>57354</v>
      </c>
      <c r="C2374" s="73">
        <f>0.5277-0.1</f>
        <v>0.42769999999999997</v>
      </c>
      <c r="E2374" s="5">
        <f t="shared" si="119"/>
        <v>0.42769999999999997</v>
      </c>
      <c r="F2374" s="5">
        <f>(C2390-C2374)/16</f>
        <v>2.9187500000000047E-3</v>
      </c>
    </row>
    <row r="2375" spans="1:6">
      <c r="A2375" s="4">
        <v>38052</v>
      </c>
      <c r="C2375" s="9">
        <f>C2374+F$2374</f>
        <v>0.43061874999999999</v>
      </c>
      <c r="E2375" s="5">
        <f t="shared" si="119"/>
        <v>0.43061874999999999</v>
      </c>
    </row>
    <row r="2376" spans="1:6">
      <c r="A2376" s="4">
        <v>38053</v>
      </c>
      <c r="C2376" s="9">
        <f t="shared" ref="C2376:C2389" si="122">C2375+F$2374</f>
        <v>0.43353750000000002</v>
      </c>
      <c r="E2376" s="5">
        <f t="shared" si="119"/>
        <v>0.43353750000000002</v>
      </c>
    </row>
    <row r="2377" spans="1:6">
      <c r="A2377" s="4">
        <v>38054</v>
      </c>
      <c r="C2377" s="9">
        <f t="shared" si="122"/>
        <v>0.43645625000000005</v>
      </c>
      <c r="E2377" s="5">
        <f t="shared" si="119"/>
        <v>0.43645625000000005</v>
      </c>
    </row>
    <row r="2378" spans="1:6">
      <c r="A2378" s="4">
        <v>38055</v>
      </c>
      <c r="C2378" s="9">
        <f t="shared" si="122"/>
        <v>0.43937500000000007</v>
      </c>
      <c r="E2378" s="5">
        <f t="shared" si="119"/>
        <v>0.43937500000000007</v>
      </c>
    </row>
    <row r="2379" spans="1:6">
      <c r="A2379" s="4">
        <v>38056</v>
      </c>
      <c r="C2379" s="9">
        <f t="shared" si="122"/>
        <v>0.4422937500000001</v>
      </c>
      <c r="E2379" s="5">
        <f t="shared" si="119"/>
        <v>0.4422937500000001</v>
      </c>
    </row>
    <row r="2380" spans="1:6">
      <c r="A2380" s="4">
        <v>38057</v>
      </c>
      <c r="C2380" s="9">
        <f t="shared" si="122"/>
        <v>0.44521250000000012</v>
      </c>
      <c r="E2380" s="5">
        <f t="shared" si="119"/>
        <v>0.44521250000000012</v>
      </c>
    </row>
    <row r="2381" spans="1:6">
      <c r="A2381" s="4">
        <v>38058</v>
      </c>
      <c r="C2381" s="9">
        <f t="shared" si="122"/>
        <v>0.44813125000000015</v>
      </c>
      <c r="E2381" s="5">
        <f t="shared" si="119"/>
        <v>0.44813125000000015</v>
      </c>
    </row>
    <row r="2382" spans="1:6">
      <c r="A2382" s="4">
        <v>38059</v>
      </c>
      <c r="C2382" s="9">
        <f t="shared" si="122"/>
        <v>0.45105000000000017</v>
      </c>
      <c r="E2382" s="5">
        <f t="shared" si="119"/>
        <v>0.45105000000000017</v>
      </c>
    </row>
    <row r="2383" spans="1:6">
      <c r="A2383" s="4">
        <v>38060</v>
      </c>
      <c r="C2383" s="9">
        <f t="shared" si="122"/>
        <v>0.4539687500000002</v>
      </c>
      <c r="E2383" s="5">
        <f t="shared" si="119"/>
        <v>0.4539687500000002</v>
      </c>
    </row>
    <row r="2384" spans="1:6">
      <c r="A2384" s="4">
        <v>38061</v>
      </c>
      <c r="C2384" s="9">
        <f t="shared" si="122"/>
        <v>0.45688750000000022</v>
      </c>
      <c r="E2384" s="5">
        <f t="shared" si="119"/>
        <v>0.45688750000000022</v>
      </c>
    </row>
    <row r="2385" spans="1:6">
      <c r="A2385" s="4">
        <v>38062</v>
      </c>
      <c r="C2385" s="9">
        <f t="shared" si="122"/>
        <v>0.45980625000000025</v>
      </c>
      <c r="E2385" s="5">
        <f t="shared" si="119"/>
        <v>0.45980625000000025</v>
      </c>
    </row>
    <row r="2386" spans="1:6">
      <c r="A2386" s="4">
        <v>38063</v>
      </c>
      <c r="C2386" s="9">
        <f t="shared" si="122"/>
        <v>0.46272500000000027</v>
      </c>
      <c r="E2386" s="5">
        <f t="shared" si="119"/>
        <v>0.46272500000000027</v>
      </c>
    </row>
    <row r="2387" spans="1:6">
      <c r="A2387" s="4">
        <v>38064</v>
      </c>
      <c r="C2387" s="9">
        <f t="shared" si="122"/>
        <v>0.4656437500000003</v>
      </c>
      <c r="E2387" s="5">
        <f t="shared" si="119"/>
        <v>0.4656437500000003</v>
      </c>
    </row>
    <row r="2388" spans="1:6">
      <c r="A2388" s="4">
        <v>38065</v>
      </c>
      <c r="C2388" s="9">
        <f t="shared" si="122"/>
        <v>0.46856250000000033</v>
      </c>
      <c r="E2388" s="5">
        <f t="shared" si="119"/>
        <v>0.46856250000000033</v>
      </c>
    </row>
    <row r="2389" spans="1:6">
      <c r="A2389" s="4">
        <v>38066</v>
      </c>
      <c r="C2389" s="9">
        <f t="shared" si="122"/>
        <v>0.47148125000000035</v>
      </c>
      <c r="E2389" s="5">
        <f t="shared" si="119"/>
        <v>0.47148125000000035</v>
      </c>
    </row>
    <row r="2390" spans="1:6">
      <c r="A2390" s="14">
        <v>38067</v>
      </c>
      <c r="B2390" s="72">
        <v>57364</v>
      </c>
      <c r="C2390" s="73">
        <f>0.5744-0.1</f>
        <v>0.47440000000000004</v>
      </c>
      <c r="E2390" s="5">
        <f t="shared" ref="E2390:E2396" si="123">C2390</f>
        <v>0.47440000000000004</v>
      </c>
      <c r="F2390" s="5">
        <f>(C2407-C2390)/17</f>
        <v>5.5470588235294084E-3</v>
      </c>
    </row>
    <row r="2391" spans="1:6">
      <c r="A2391" s="4">
        <v>38068</v>
      </c>
      <c r="C2391" s="9">
        <f>C2390+F$2390</f>
        <v>0.47994705882352945</v>
      </c>
      <c r="E2391" s="5">
        <f t="shared" si="123"/>
        <v>0.47994705882352945</v>
      </c>
    </row>
    <row r="2392" spans="1:6">
      <c r="A2392" s="4">
        <v>38069</v>
      </c>
      <c r="C2392" s="9">
        <f t="shared" ref="C2392:C2406" si="124">C2391+F$2390</f>
        <v>0.48549411764705885</v>
      </c>
      <c r="E2392" s="5">
        <f t="shared" si="123"/>
        <v>0.48549411764705885</v>
      </c>
    </row>
    <row r="2393" spans="1:6">
      <c r="A2393" s="4">
        <v>38070</v>
      </c>
      <c r="C2393" s="9">
        <f t="shared" si="124"/>
        <v>0.49104117647058826</v>
      </c>
      <c r="E2393" s="5">
        <f t="shared" si="123"/>
        <v>0.49104117647058826</v>
      </c>
    </row>
    <row r="2394" spans="1:6">
      <c r="A2394" s="4">
        <v>38071</v>
      </c>
      <c r="C2394" s="9">
        <f t="shared" si="124"/>
        <v>0.49658823529411766</v>
      </c>
      <c r="E2394" s="5">
        <f t="shared" si="123"/>
        <v>0.49658823529411766</v>
      </c>
    </row>
    <row r="2395" spans="1:6">
      <c r="A2395" s="4">
        <v>38072</v>
      </c>
      <c r="C2395" s="9">
        <f t="shared" si="124"/>
        <v>0.50213529411764712</v>
      </c>
      <c r="E2395" s="5">
        <f t="shared" si="123"/>
        <v>0.50213529411764712</v>
      </c>
    </row>
    <row r="2396" spans="1:6">
      <c r="A2396" s="4">
        <v>38073</v>
      </c>
      <c r="C2396" s="9">
        <f t="shared" si="124"/>
        <v>0.50768235294117658</v>
      </c>
      <c r="E2396" s="5">
        <f t="shared" si="123"/>
        <v>0.50768235294117658</v>
      </c>
    </row>
    <row r="2397" spans="1:6">
      <c r="A2397" s="4">
        <v>38074</v>
      </c>
      <c r="C2397" s="9">
        <f t="shared" si="124"/>
        <v>0.51322941176470604</v>
      </c>
      <c r="E2397" s="5">
        <f t="shared" ref="E2397:E2460" si="125">C2397</f>
        <v>0.51322941176470604</v>
      </c>
    </row>
    <row r="2398" spans="1:6">
      <c r="A2398" s="4">
        <v>38075</v>
      </c>
      <c r="C2398" s="9">
        <f t="shared" si="124"/>
        <v>0.51877647058823551</v>
      </c>
      <c r="E2398" s="5">
        <f t="shared" si="125"/>
        <v>0.51877647058823551</v>
      </c>
    </row>
    <row r="2399" spans="1:6">
      <c r="A2399" s="4">
        <v>38076</v>
      </c>
      <c r="C2399" s="9">
        <f t="shared" si="124"/>
        <v>0.52432352941176497</v>
      </c>
      <c r="E2399" s="5">
        <f t="shared" si="125"/>
        <v>0.52432352941176497</v>
      </c>
    </row>
    <row r="2400" spans="1:6">
      <c r="A2400" s="4">
        <v>38077</v>
      </c>
      <c r="C2400" s="9">
        <f t="shared" si="124"/>
        <v>0.52987058823529443</v>
      </c>
      <c r="E2400" s="5">
        <f t="shared" si="125"/>
        <v>0.52987058823529443</v>
      </c>
    </row>
    <row r="2401" spans="1:6">
      <c r="A2401" s="4">
        <v>38078</v>
      </c>
      <c r="C2401" s="9">
        <f t="shared" si="124"/>
        <v>0.53541764705882389</v>
      </c>
      <c r="E2401" s="5">
        <f t="shared" si="125"/>
        <v>0.53541764705882389</v>
      </c>
    </row>
    <row r="2402" spans="1:6">
      <c r="A2402" s="4">
        <v>38079</v>
      </c>
      <c r="C2402" s="9">
        <f t="shared" si="124"/>
        <v>0.54096470588235335</v>
      </c>
      <c r="E2402" s="5">
        <f t="shared" si="125"/>
        <v>0.54096470588235335</v>
      </c>
    </row>
    <row r="2403" spans="1:6">
      <c r="A2403" s="4">
        <v>38080</v>
      </c>
      <c r="C2403" s="9">
        <f t="shared" si="124"/>
        <v>0.54651176470588281</v>
      </c>
      <c r="E2403" s="5">
        <f t="shared" si="125"/>
        <v>0.54651176470588281</v>
      </c>
    </row>
    <row r="2404" spans="1:6">
      <c r="A2404" s="4">
        <v>38081</v>
      </c>
      <c r="C2404" s="9">
        <f t="shared" si="124"/>
        <v>0.55205882352941227</v>
      </c>
      <c r="E2404" s="5">
        <f t="shared" si="125"/>
        <v>0.55205882352941227</v>
      </c>
    </row>
    <row r="2405" spans="1:6">
      <c r="A2405" s="4">
        <v>38082</v>
      </c>
      <c r="C2405" s="9">
        <f t="shared" si="124"/>
        <v>0.55760588235294173</v>
      </c>
      <c r="E2405" s="5">
        <f t="shared" si="125"/>
        <v>0.55760588235294173</v>
      </c>
    </row>
    <row r="2406" spans="1:6">
      <c r="A2406" s="4">
        <v>38083</v>
      </c>
      <c r="C2406" s="9">
        <f t="shared" si="124"/>
        <v>0.56315294117647119</v>
      </c>
      <c r="E2406" s="5">
        <f t="shared" si="125"/>
        <v>0.56315294117647119</v>
      </c>
    </row>
    <row r="2407" spans="1:6">
      <c r="A2407" s="14">
        <v>38084</v>
      </c>
      <c r="B2407" s="72">
        <v>57373</v>
      </c>
      <c r="C2407" s="73">
        <v>0.56869999999999998</v>
      </c>
      <c r="E2407" s="5">
        <f t="shared" si="125"/>
        <v>0.56869999999999998</v>
      </c>
      <c r="F2407" s="5">
        <f>(C2413-C2407)/6</f>
        <v>-7.7499999999999973E-3</v>
      </c>
    </row>
    <row r="2408" spans="1:6">
      <c r="A2408" s="4">
        <v>38085</v>
      </c>
      <c r="C2408" s="9">
        <f>C2407+F$2407</f>
        <v>0.56094999999999995</v>
      </c>
      <c r="E2408" s="5">
        <f t="shared" si="125"/>
        <v>0.56094999999999995</v>
      </c>
    </row>
    <row r="2409" spans="1:6">
      <c r="A2409" s="4">
        <v>38086</v>
      </c>
      <c r="C2409" s="9">
        <f>C2408+F$2407</f>
        <v>0.55319999999999991</v>
      </c>
      <c r="E2409" s="5">
        <f t="shared" si="125"/>
        <v>0.55319999999999991</v>
      </c>
    </row>
    <row r="2410" spans="1:6">
      <c r="A2410" s="4">
        <v>38087</v>
      </c>
      <c r="B2410" s="72"/>
      <c r="C2410" s="9">
        <f>C2409+F$2407</f>
        <v>0.54544999999999988</v>
      </c>
      <c r="E2410" s="5">
        <f t="shared" si="125"/>
        <v>0.54544999999999988</v>
      </c>
    </row>
    <row r="2411" spans="1:6">
      <c r="A2411" s="4">
        <v>38088</v>
      </c>
      <c r="C2411" s="9">
        <f>C2410+F$2407</f>
        <v>0.53769999999999984</v>
      </c>
      <c r="E2411" s="5">
        <f t="shared" si="125"/>
        <v>0.53769999999999984</v>
      </c>
    </row>
    <row r="2412" spans="1:6">
      <c r="A2412" s="4">
        <v>38089</v>
      </c>
      <c r="C2412" s="9">
        <f>C2411+F$2407</f>
        <v>0.52994999999999981</v>
      </c>
      <c r="E2412" s="5">
        <f t="shared" si="125"/>
        <v>0.52994999999999981</v>
      </c>
    </row>
    <row r="2413" spans="1:6">
      <c r="A2413" s="14">
        <v>38090</v>
      </c>
      <c r="B2413" s="72">
        <v>57380</v>
      </c>
      <c r="C2413" s="73">
        <v>0.5222</v>
      </c>
      <c r="E2413" s="5">
        <f t="shared" si="125"/>
        <v>0.5222</v>
      </c>
      <c r="F2413" s="5">
        <f>(C2427-C2413)/14</f>
        <v>-3.5071428571428554E-3</v>
      </c>
    </row>
    <row r="2414" spans="1:6">
      <c r="A2414" s="4">
        <v>38091</v>
      </c>
      <c r="C2414" s="9">
        <f>C2413+F$2413</f>
        <v>0.51869285714285718</v>
      </c>
      <c r="E2414" s="5">
        <f t="shared" si="125"/>
        <v>0.51869285714285718</v>
      </c>
    </row>
    <row r="2415" spans="1:6">
      <c r="A2415" s="4">
        <v>38092</v>
      </c>
      <c r="C2415" s="9">
        <f t="shared" ref="C2415:C2426" si="126">C2414+F$2413</f>
        <v>0.51518571428571436</v>
      </c>
      <c r="E2415" s="5">
        <f t="shared" si="125"/>
        <v>0.51518571428571436</v>
      </c>
    </row>
    <row r="2416" spans="1:6">
      <c r="A2416" s="4">
        <v>38093</v>
      </c>
      <c r="C2416" s="9">
        <f t="shared" si="126"/>
        <v>0.51167857142857154</v>
      </c>
      <c r="E2416" s="5">
        <f t="shared" si="125"/>
        <v>0.51167857142857154</v>
      </c>
    </row>
    <row r="2417" spans="1:6">
      <c r="A2417" s="4">
        <v>38094</v>
      </c>
      <c r="C2417" s="9">
        <f t="shared" si="126"/>
        <v>0.50817142857142872</v>
      </c>
      <c r="E2417" s="5">
        <f t="shared" si="125"/>
        <v>0.50817142857142872</v>
      </c>
    </row>
    <row r="2418" spans="1:6">
      <c r="A2418" s="4">
        <v>38095</v>
      </c>
      <c r="C2418" s="9">
        <f t="shared" si="126"/>
        <v>0.5046642857142859</v>
      </c>
      <c r="E2418" s="5">
        <f t="shared" si="125"/>
        <v>0.5046642857142859</v>
      </c>
    </row>
    <row r="2419" spans="1:6">
      <c r="A2419" s="4">
        <v>38096</v>
      </c>
      <c r="C2419" s="9">
        <f t="shared" si="126"/>
        <v>0.50115714285714308</v>
      </c>
      <c r="E2419" s="5">
        <f t="shared" si="125"/>
        <v>0.50115714285714308</v>
      </c>
    </row>
    <row r="2420" spans="1:6">
      <c r="A2420" s="4">
        <v>38097</v>
      </c>
      <c r="B2420" s="72"/>
      <c r="C2420" s="9">
        <f t="shared" si="126"/>
        <v>0.4976500000000002</v>
      </c>
      <c r="E2420" s="5">
        <f t="shared" si="125"/>
        <v>0.4976500000000002</v>
      </c>
    </row>
    <row r="2421" spans="1:6">
      <c r="A2421" s="4">
        <v>38098</v>
      </c>
      <c r="C2421" s="9">
        <f t="shared" si="126"/>
        <v>0.49414285714285733</v>
      </c>
      <c r="E2421" s="5">
        <f t="shared" si="125"/>
        <v>0.49414285714285733</v>
      </c>
    </row>
    <row r="2422" spans="1:6">
      <c r="A2422" s="4">
        <v>38099</v>
      </c>
      <c r="C2422" s="9">
        <f t="shared" si="126"/>
        <v>0.49063571428571445</v>
      </c>
      <c r="E2422" s="5">
        <f t="shared" si="125"/>
        <v>0.49063571428571445</v>
      </c>
    </row>
    <row r="2423" spans="1:6">
      <c r="A2423" s="4">
        <v>38100</v>
      </c>
      <c r="C2423" s="9">
        <f t="shared" si="126"/>
        <v>0.48712857142857158</v>
      </c>
      <c r="E2423" s="5">
        <f t="shared" si="125"/>
        <v>0.48712857142857158</v>
      </c>
    </row>
    <row r="2424" spans="1:6">
      <c r="A2424" s="4">
        <v>38101</v>
      </c>
      <c r="C2424" s="9">
        <f t="shared" si="126"/>
        <v>0.4836214285714287</v>
      </c>
      <c r="E2424" s="5">
        <f t="shared" si="125"/>
        <v>0.4836214285714287</v>
      </c>
    </row>
    <row r="2425" spans="1:6">
      <c r="A2425" s="4">
        <v>38102</v>
      </c>
      <c r="C2425" s="9">
        <f t="shared" si="126"/>
        <v>0.48011428571428583</v>
      </c>
      <c r="E2425" s="5">
        <f t="shared" si="125"/>
        <v>0.48011428571428583</v>
      </c>
    </row>
    <row r="2426" spans="1:6">
      <c r="A2426" s="4">
        <v>38103</v>
      </c>
      <c r="C2426" s="9">
        <f t="shared" si="126"/>
        <v>0.47660714285714295</v>
      </c>
      <c r="E2426" s="5">
        <f t="shared" si="125"/>
        <v>0.47660714285714295</v>
      </c>
    </row>
    <row r="2427" spans="1:6">
      <c r="A2427" s="14">
        <v>38104</v>
      </c>
      <c r="B2427" s="72">
        <v>57378</v>
      </c>
      <c r="C2427" s="73">
        <v>0.47310000000000002</v>
      </c>
      <c r="E2427" s="5">
        <f t="shared" si="125"/>
        <v>0.47310000000000002</v>
      </c>
      <c r="F2427" s="5">
        <f>(C2447-C2427)/20</f>
        <v>-9.0500000000000021E-4</v>
      </c>
    </row>
    <row r="2428" spans="1:6">
      <c r="A2428" s="4">
        <v>38105</v>
      </c>
      <c r="C2428" s="9">
        <f>C2427+F$2427</f>
        <v>0.47219500000000003</v>
      </c>
      <c r="E2428" s="5">
        <f t="shared" si="125"/>
        <v>0.47219500000000003</v>
      </c>
    </row>
    <row r="2429" spans="1:6">
      <c r="A2429" s="4">
        <v>38106</v>
      </c>
      <c r="C2429" s="9">
        <f t="shared" ref="C2429:C2446" si="127">C2428+F$2427</f>
        <v>0.47129000000000004</v>
      </c>
      <c r="E2429" s="5">
        <f t="shared" si="125"/>
        <v>0.47129000000000004</v>
      </c>
    </row>
    <row r="2430" spans="1:6">
      <c r="A2430" s="4">
        <v>38107</v>
      </c>
      <c r="B2430" s="72"/>
      <c r="C2430" s="9">
        <f t="shared" si="127"/>
        <v>0.47038500000000005</v>
      </c>
      <c r="E2430" s="5">
        <f t="shared" si="125"/>
        <v>0.47038500000000005</v>
      </c>
    </row>
    <row r="2431" spans="1:6">
      <c r="A2431" s="4">
        <v>38108</v>
      </c>
      <c r="C2431" s="9">
        <f t="shared" si="127"/>
        <v>0.46948000000000006</v>
      </c>
      <c r="E2431" s="5">
        <f t="shared" si="125"/>
        <v>0.46948000000000006</v>
      </c>
    </row>
    <row r="2432" spans="1:6">
      <c r="A2432" s="4">
        <v>38109</v>
      </c>
      <c r="C2432" s="9">
        <f t="shared" si="127"/>
        <v>0.46857500000000007</v>
      </c>
      <c r="E2432" s="5">
        <f t="shared" si="125"/>
        <v>0.46857500000000007</v>
      </c>
    </row>
    <row r="2433" spans="1:6">
      <c r="A2433" s="4">
        <v>38110</v>
      </c>
      <c r="C2433" s="9">
        <f t="shared" si="127"/>
        <v>0.46767000000000009</v>
      </c>
      <c r="E2433" s="5">
        <f t="shared" si="125"/>
        <v>0.46767000000000009</v>
      </c>
    </row>
    <row r="2434" spans="1:6">
      <c r="A2434" s="4">
        <v>38111</v>
      </c>
      <c r="C2434" s="9">
        <f t="shared" si="127"/>
        <v>0.4667650000000001</v>
      </c>
      <c r="E2434" s="5">
        <f t="shared" si="125"/>
        <v>0.4667650000000001</v>
      </c>
    </row>
    <row r="2435" spans="1:6">
      <c r="A2435" s="4">
        <v>38112</v>
      </c>
      <c r="C2435" s="9">
        <f t="shared" si="127"/>
        <v>0.46586000000000011</v>
      </c>
      <c r="E2435" s="5">
        <f t="shared" si="125"/>
        <v>0.46586000000000011</v>
      </c>
    </row>
    <row r="2436" spans="1:6">
      <c r="A2436" s="4">
        <v>38113</v>
      </c>
      <c r="C2436" s="9">
        <f t="shared" si="127"/>
        <v>0.46495500000000012</v>
      </c>
      <c r="E2436" s="5">
        <f t="shared" si="125"/>
        <v>0.46495500000000012</v>
      </c>
    </row>
    <row r="2437" spans="1:6">
      <c r="A2437" s="4">
        <v>38114</v>
      </c>
      <c r="C2437" s="9">
        <f t="shared" si="127"/>
        <v>0.46405000000000013</v>
      </c>
      <c r="E2437" s="5">
        <f t="shared" si="125"/>
        <v>0.46405000000000013</v>
      </c>
    </row>
    <row r="2438" spans="1:6">
      <c r="A2438" s="4">
        <v>38115</v>
      </c>
      <c r="C2438" s="9">
        <f t="shared" si="127"/>
        <v>0.46314500000000014</v>
      </c>
      <c r="E2438" s="5">
        <f t="shared" si="125"/>
        <v>0.46314500000000014</v>
      </c>
    </row>
    <row r="2439" spans="1:6">
      <c r="A2439" s="4">
        <v>38116</v>
      </c>
      <c r="C2439" s="9">
        <f t="shared" si="127"/>
        <v>0.46224000000000015</v>
      </c>
      <c r="E2439" s="5">
        <f t="shared" si="125"/>
        <v>0.46224000000000015</v>
      </c>
    </row>
    <row r="2440" spans="1:6">
      <c r="A2440" s="4">
        <v>38117</v>
      </c>
      <c r="B2440" s="72"/>
      <c r="C2440" s="9">
        <f t="shared" si="127"/>
        <v>0.46133500000000016</v>
      </c>
      <c r="E2440" s="5">
        <f t="shared" si="125"/>
        <v>0.46133500000000016</v>
      </c>
    </row>
    <row r="2441" spans="1:6">
      <c r="A2441" s="4">
        <v>38118</v>
      </c>
      <c r="C2441" s="9">
        <f t="shared" si="127"/>
        <v>0.46043000000000017</v>
      </c>
      <c r="E2441" s="5">
        <f t="shared" si="125"/>
        <v>0.46043000000000017</v>
      </c>
    </row>
    <row r="2442" spans="1:6">
      <c r="A2442" s="4">
        <v>38119</v>
      </c>
      <c r="C2442" s="9">
        <f t="shared" si="127"/>
        <v>0.45952500000000018</v>
      </c>
      <c r="E2442" s="5">
        <f t="shared" si="125"/>
        <v>0.45952500000000018</v>
      </c>
    </row>
    <row r="2443" spans="1:6">
      <c r="A2443" s="4">
        <v>38120</v>
      </c>
      <c r="C2443" s="9">
        <f t="shared" si="127"/>
        <v>0.45862000000000019</v>
      </c>
      <c r="E2443" s="5">
        <f t="shared" si="125"/>
        <v>0.45862000000000019</v>
      </c>
    </row>
    <row r="2444" spans="1:6">
      <c r="A2444" s="4">
        <v>38121</v>
      </c>
      <c r="C2444" s="9">
        <f t="shared" si="127"/>
        <v>0.45771500000000021</v>
      </c>
      <c r="E2444" s="5">
        <f t="shared" si="125"/>
        <v>0.45771500000000021</v>
      </c>
    </row>
    <row r="2445" spans="1:6">
      <c r="A2445" s="4">
        <v>38122</v>
      </c>
      <c r="C2445" s="9">
        <f t="shared" si="127"/>
        <v>0.45681000000000022</v>
      </c>
      <c r="E2445" s="5">
        <f t="shared" si="125"/>
        <v>0.45681000000000022</v>
      </c>
    </row>
    <row r="2446" spans="1:6">
      <c r="A2446" s="4">
        <v>38123</v>
      </c>
      <c r="C2446" s="9">
        <f t="shared" si="127"/>
        <v>0.45590500000000023</v>
      </c>
      <c r="E2446" s="5">
        <f t="shared" si="125"/>
        <v>0.45590500000000023</v>
      </c>
    </row>
    <row r="2447" spans="1:6">
      <c r="A2447" s="14">
        <v>38124</v>
      </c>
      <c r="B2447" s="72">
        <v>57383</v>
      </c>
      <c r="C2447" s="73">
        <v>0.45500000000000002</v>
      </c>
      <c r="E2447" s="5">
        <f t="shared" si="125"/>
        <v>0.45500000000000002</v>
      </c>
      <c r="F2447" s="5">
        <f>(C2459-C2447)/12</f>
        <v>-5.2250000000000031E-3</v>
      </c>
    </row>
    <row r="2448" spans="1:6">
      <c r="A2448" s="4">
        <v>38125</v>
      </c>
      <c r="C2448" s="9">
        <f>C2447+F$2447</f>
        <v>0.44977500000000004</v>
      </c>
      <c r="E2448" s="5">
        <f t="shared" si="125"/>
        <v>0.44977500000000004</v>
      </c>
    </row>
    <row r="2449" spans="1:6">
      <c r="A2449" s="4">
        <v>38126</v>
      </c>
      <c r="C2449" s="9">
        <f t="shared" ref="C2449:C2458" si="128">C2448+F$2447</f>
        <v>0.44455000000000006</v>
      </c>
      <c r="E2449" s="5">
        <f t="shared" si="125"/>
        <v>0.44455000000000006</v>
      </c>
    </row>
    <row r="2450" spans="1:6">
      <c r="A2450" s="4">
        <v>38127</v>
      </c>
      <c r="B2450" s="72"/>
      <c r="C2450" s="9">
        <f t="shared" si="128"/>
        <v>0.43932500000000008</v>
      </c>
      <c r="E2450" s="5">
        <f t="shared" si="125"/>
        <v>0.43932500000000008</v>
      </c>
    </row>
    <row r="2451" spans="1:6">
      <c r="A2451" s="4">
        <v>38128</v>
      </c>
      <c r="C2451" s="9">
        <f t="shared" si="128"/>
        <v>0.4341000000000001</v>
      </c>
      <c r="E2451" s="5">
        <f t="shared" si="125"/>
        <v>0.4341000000000001</v>
      </c>
    </row>
    <row r="2452" spans="1:6">
      <c r="A2452" s="4">
        <v>38129</v>
      </c>
      <c r="C2452" s="9">
        <f t="shared" si="128"/>
        <v>0.42887500000000012</v>
      </c>
      <c r="E2452" s="5">
        <f t="shared" si="125"/>
        <v>0.42887500000000012</v>
      </c>
    </row>
    <row r="2453" spans="1:6">
      <c r="A2453" s="4">
        <v>38130</v>
      </c>
      <c r="C2453" s="9">
        <f t="shared" si="128"/>
        <v>0.42365000000000014</v>
      </c>
      <c r="E2453" s="5">
        <f t="shared" si="125"/>
        <v>0.42365000000000014</v>
      </c>
    </row>
    <row r="2454" spans="1:6">
      <c r="A2454" s="4">
        <v>38131</v>
      </c>
      <c r="C2454" s="9">
        <f t="shared" si="128"/>
        <v>0.41842500000000016</v>
      </c>
      <c r="E2454" s="5">
        <f t="shared" si="125"/>
        <v>0.41842500000000016</v>
      </c>
    </row>
    <row r="2455" spans="1:6">
      <c r="A2455" s="4">
        <v>38132</v>
      </c>
      <c r="C2455" s="9">
        <f t="shared" si="128"/>
        <v>0.41320000000000018</v>
      </c>
      <c r="E2455" s="5">
        <f t="shared" si="125"/>
        <v>0.41320000000000018</v>
      </c>
    </row>
    <row r="2456" spans="1:6">
      <c r="A2456" s="4">
        <v>38133</v>
      </c>
      <c r="C2456" s="9">
        <f t="shared" si="128"/>
        <v>0.4079750000000002</v>
      </c>
      <c r="E2456" s="5">
        <f t="shared" si="125"/>
        <v>0.4079750000000002</v>
      </c>
    </row>
    <row r="2457" spans="1:6">
      <c r="A2457" s="4">
        <v>38134</v>
      </c>
      <c r="C2457" s="9">
        <f t="shared" si="128"/>
        <v>0.40275000000000022</v>
      </c>
      <c r="E2457" s="5">
        <f t="shared" si="125"/>
        <v>0.40275000000000022</v>
      </c>
    </row>
    <row r="2458" spans="1:6">
      <c r="A2458" s="4">
        <v>38135</v>
      </c>
      <c r="C2458" s="9">
        <f t="shared" si="128"/>
        <v>0.39752500000000024</v>
      </c>
      <c r="E2458" s="5">
        <f t="shared" si="125"/>
        <v>0.39752500000000024</v>
      </c>
    </row>
    <row r="2459" spans="1:6">
      <c r="A2459" s="14">
        <v>38136</v>
      </c>
      <c r="B2459" s="72">
        <v>57364</v>
      </c>
      <c r="C2459" s="73">
        <v>0.39229999999999998</v>
      </c>
      <c r="E2459" s="5">
        <f t="shared" si="125"/>
        <v>0.39229999999999998</v>
      </c>
      <c r="F2459" s="5">
        <f>(C2479-C2459)/20</f>
        <v>-1.3299999999999979E-3</v>
      </c>
    </row>
    <row r="2460" spans="1:6">
      <c r="A2460" s="4">
        <v>38137</v>
      </c>
      <c r="B2460" s="72"/>
      <c r="C2460" s="73">
        <f>C2459+F$2459</f>
        <v>0.39096999999999998</v>
      </c>
      <c r="E2460" s="5">
        <f t="shared" si="125"/>
        <v>0.39096999999999998</v>
      </c>
    </row>
    <row r="2461" spans="1:6">
      <c r="A2461" s="4">
        <v>38138</v>
      </c>
      <c r="C2461" s="73">
        <f t="shared" ref="C2461:C2478" si="129">C2460+F$2459</f>
        <v>0.38963999999999999</v>
      </c>
      <c r="E2461" s="5">
        <f t="shared" ref="E2461:E2524" si="130">C2461</f>
        <v>0.38963999999999999</v>
      </c>
    </row>
    <row r="2462" spans="1:6">
      <c r="A2462" s="4">
        <v>38139</v>
      </c>
      <c r="C2462" s="73">
        <f t="shared" si="129"/>
        <v>0.38830999999999999</v>
      </c>
      <c r="E2462" s="5">
        <f t="shared" si="130"/>
        <v>0.38830999999999999</v>
      </c>
    </row>
    <row r="2463" spans="1:6">
      <c r="A2463" s="4">
        <v>38140</v>
      </c>
      <c r="C2463" s="73">
        <f t="shared" si="129"/>
        <v>0.38697999999999999</v>
      </c>
      <c r="E2463" s="5">
        <f t="shared" si="130"/>
        <v>0.38697999999999999</v>
      </c>
    </row>
    <row r="2464" spans="1:6">
      <c r="A2464" s="4">
        <v>38141</v>
      </c>
      <c r="C2464" s="73">
        <f t="shared" si="129"/>
        <v>0.38564999999999999</v>
      </c>
      <c r="E2464" s="5">
        <f t="shared" si="130"/>
        <v>0.38564999999999999</v>
      </c>
    </row>
    <row r="2465" spans="1:6">
      <c r="A2465" s="4">
        <v>38142</v>
      </c>
      <c r="C2465" s="73">
        <f t="shared" si="129"/>
        <v>0.38431999999999999</v>
      </c>
      <c r="E2465" s="5">
        <f t="shared" si="130"/>
        <v>0.38431999999999999</v>
      </c>
    </row>
    <row r="2466" spans="1:6">
      <c r="A2466" s="4">
        <v>38143</v>
      </c>
      <c r="C2466" s="73">
        <f t="shared" si="129"/>
        <v>0.38299</v>
      </c>
      <c r="E2466" s="5">
        <f t="shared" si="130"/>
        <v>0.38299</v>
      </c>
    </row>
    <row r="2467" spans="1:6">
      <c r="A2467" s="4">
        <v>38144</v>
      </c>
      <c r="C2467" s="73">
        <f t="shared" si="129"/>
        <v>0.38166</v>
      </c>
      <c r="E2467" s="5">
        <f t="shared" si="130"/>
        <v>0.38166</v>
      </c>
    </row>
    <row r="2468" spans="1:6">
      <c r="A2468" s="4">
        <v>38145</v>
      </c>
      <c r="C2468" s="73">
        <f t="shared" si="129"/>
        <v>0.38033</v>
      </c>
      <c r="E2468" s="5">
        <f t="shared" si="130"/>
        <v>0.38033</v>
      </c>
    </row>
    <row r="2469" spans="1:6">
      <c r="A2469" s="4">
        <v>38146</v>
      </c>
      <c r="C2469" s="73">
        <f t="shared" si="129"/>
        <v>0.379</v>
      </c>
      <c r="E2469" s="5">
        <f t="shared" si="130"/>
        <v>0.379</v>
      </c>
    </row>
    <row r="2470" spans="1:6">
      <c r="A2470" s="4">
        <v>38147</v>
      </c>
      <c r="C2470" s="73">
        <f t="shared" si="129"/>
        <v>0.37767000000000001</v>
      </c>
      <c r="E2470" s="5">
        <f t="shared" si="130"/>
        <v>0.37767000000000001</v>
      </c>
    </row>
    <row r="2471" spans="1:6">
      <c r="A2471" s="4">
        <v>38148</v>
      </c>
      <c r="B2471" s="72"/>
      <c r="C2471" s="73">
        <f t="shared" si="129"/>
        <v>0.37634000000000001</v>
      </c>
      <c r="E2471" s="5">
        <f t="shared" si="130"/>
        <v>0.37634000000000001</v>
      </c>
    </row>
    <row r="2472" spans="1:6">
      <c r="A2472" s="4">
        <v>38149</v>
      </c>
      <c r="C2472" s="73">
        <f t="shared" si="129"/>
        <v>0.37501000000000001</v>
      </c>
      <c r="E2472" s="5">
        <f t="shared" si="130"/>
        <v>0.37501000000000001</v>
      </c>
    </row>
    <row r="2473" spans="1:6">
      <c r="A2473" s="4">
        <v>38150</v>
      </c>
      <c r="C2473" s="73">
        <f t="shared" si="129"/>
        <v>0.37368000000000001</v>
      </c>
      <c r="E2473" s="5">
        <f t="shared" si="130"/>
        <v>0.37368000000000001</v>
      </c>
    </row>
    <row r="2474" spans="1:6">
      <c r="A2474" s="4">
        <v>38151</v>
      </c>
      <c r="C2474" s="73">
        <f t="shared" si="129"/>
        <v>0.37235000000000001</v>
      </c>
      <c r="E2474" s="5">
        <f t="shared" si="130"/>
        <v>0.37235000000000001</v>
      </c>
    </row>
    <row r="2475" spans="1:6">
      <c r="A2475" s="4">
        <v>38152</v>
      </c>
      <c r="C2475" s="73">
        <f t="shared" si="129"/>
        <v>0.37102000000000002</v>
      </c>
      <c r="E2475" s="5">
        <f t="shared" si="130"/>
        <v>0.37102000000000002</v>
      </c>
    </row>
    <row r="2476" spans="1:6">
      <c r="A2476" s="4">
        <v>38153</v>
      </c>
      <c r="C2476" s="73">
        <f t="shared" si="129"/>
        <v>0.36969000000000002</v>
      </c>
      <c r="E2476" s="5">
        <f t="shared" si="130"/>
        <v>0.36969000000000002</v>
      </c>
    </row>
    <row r="2477" spans="1:6">
      <c r="A2477" s="4">
        <v>38154</v>
      </c>
      <c r="C2477" s="73">
        <f t="shared" si="129"/>
        <v>0.36836000000000002</v>
      </c>
      <c r="E2477" s="5">
        <f t="shared" si="130"/>
        <v>0.36836000000000002</v>
      </c>
    </row>
    <row r="2478" spans="1:6">
      <c r="A2478" s="4">
        <v>38155</v>
      </c>
      <c r="C2478" s="73">
        <f t="shared" si="129"/>
        <v>0.36703000000000002</v>
      </c>
      <c r="E2478" s="5">
        <f t="shared" si="130"/>
        <v>0.36703000000000002</v>
      </c>
    </row>
    <row r="2479" spans="1:6">
      <c r="A2479" s="14">
        <v>38156</v>
      </c>
      <c r="B2479" s="72">
        <v>57337</v>
      </c>
      <c r="C2479" s="73">
        <v>0.36570000000000003</v>
      </c>
      <c r="E2479" s="5">
        <f t="shared" si="130"/>
        <v>0.36570000000000003</v>
      </c>
      <c r="F2479" s="5">
        <f>(C2484-C2479)/5</f>
        <v>-8.8600000000000016E-3</v>
      </c>
    </row>
    <row r="2480" spans="1:6">
      <c r="A2480" s="4">
        <v>38157</v>
      </c>
      <c r="C2480" s="9">
        <f>C2479+F$2479</f>
        <v>0.35684000000000005</v>
      </c>
      <c r="E2480" s="5">
        <f t="shared" si="130"/>
        <v>0.35684000000000005</v>
      </c>
    </row>
    <row r="2481" spans="1:6">
      <c r="A2481" s="4">
        <v>38158</v>
      </c>
      <c r="B2481" s="72"/>
      <c r="C2481" s="9">
        <f>C2480+F$2479</f>
        <v>0.34798000000000007</v>
      </c>
      <c r="E2481" s="5">
        <f t="shared" si="130"/>
        <v>0.34798000000000007</v>
      </c>
    </row>
    <row r="2482" spans="1:6">
      <c r="A2482" s="4">
        <v>38159</v>
      </c>
      <c r="C2482" s="9">
        <f>C2481+F$2479</f>
        <v>0.33912000000000009</v>
      </c>
      <c r="E2482" s="5">
        <f t="shared" si="130"/>
        <v>0.33912000000000009</v>
      </c>
    </row>
    <row r="2483" spans="1:6">
      <c r="A2483" s="4">
        <v>38160</v>
      </c>
      <c r="C2483" s="9">
        <f>C2482+F$2479</f>
        <v>0.33026000000000011</v>
      </c>
      <c r="E2483" s="5">
        <f t="shared" si="130"/>
        <v>0.33026000000000011</v>
      </c>
    </row>
    <row r="2484" spans="1:6">
      <c r="A2484" s="14">
        <v>38161</v>
      </c>
      <c r="B2484" s="72">
        <v>57272</v>
      </c>
      <c r="C2484" s="73">
        <v>0.32140000000000002</v>
      </c>
      <c r="E2484" s="5">
        <f t="shared" si="130"/>
        <v>0.32140000000000002</v>
      </c>
      <c r="F2484" s="5">
        <f>(C2489-C2484)/5</f>
        <v>-3.4399999999999986E-3</v>
      </c>
    </row>
    <row r="2485" spans="1:6">
      <c r="A2485" s="4">
        <v>38162</v>
      </c>
      <c r="C2485" s="9">
        <f>C2484+F$2484</f>
        <v>0.31796000000000002</v>
      </c>
      <c r="E2485" s="5">
        <f t="shared" si="130"/>
        <v>0.31796000000000002</v>
      </c>
    </row>
    <row r="2486" spans="1:6">
      <c r="A2486" s="4">
        <v>38163</v>
      </c>
      <c r="C2486" s="9">
        <f>C2485+F$2484</f>
        <v>0.31452000000000002</v>
      </c>
      <c r="E2486" s="5">
        <f t="shared" si="130"/>
        <v>0.31452000000000002</v>
      </c>
    </row>
    <row r="2487" spans="1:6">
      <c r="A2487" s="4">
        <v>38164</v>
      </c>
      <c r="C2487" s="9">
        <f>C2486+F$2484</f>
        <v>0.31108000000000002</v>
      </c>
      <c r="E2487" s="5">
        <f t="shared" si="130"/>
        <v>0.31108000000000002</v>
      </c>
    </row>
    <row r="2488" spans="1:6">
      <c r="A2488" s="4">
        <v>38165</v>
      </c>
      <c r="C2488" s="9">
        <f>C2487+F$2484</f>
        <v>0.30764000000000002</v>
      </c>
      <c r="E2488" s="5">
        <f t="shared" si="130"/>
        <v>0.30764000000000002</v>
      </c>
    </row>
    <row r="2489" spans="1:6">
      <c r="A2489" s="14">
        <v>38166</v>
      </c>
      <c r="B2489" s="72">
        <v>57344</v>
      </c>
      <c r="C2489" s="73">
        <v>0.30420000000000003</v>
      </c>
      <c r="E2489" s="5">
        <f t="shared" si="130"/>
        <v>0.30420000000000003</v>
      </c>
      <c r="F2489" s="5">
        <f>(C2493-C2489)/4</f>
        <v>-3.8750000000000034E-3</v>
      </c>
    </row>
    <row r="2490" spans="1:6">
      <c r="A2490" s="4">
        <v>38167</v>
      </c>
      <c r="C2490" s="9">
        <f>C2489+F$2489</f>
        <v>0.30032500000000001</v>
      </c>
      <c r="E2490" s="5">
        <f t="shared" si="130"/>
        <v>0.30032500000000001</v>
      </c>
    </row>
    <row r="2491" spans="1:6">
      <c r="A2491" s="4">
        <v>38168</v>
      </c>
      <c r="B2491" s="72"/>
      <c r="C2491" s="9">
        <f>C2490+F$2489</f>
        <v>0.29644999999999999</v>
      </c>
      <c r="E2491" s="5">
        <f t="shared" si="130"/>
        <v>0.29644999999999999</v>
      </c>
    </row>
    <row r="2492" spans="1:6">
      <c r="A2492" s="4">
        <v>38169</v>
      </c>
      <c r="C2492" s="9">
        <f>C2491+F$2489</f>
        <v>0.29257499999999997</v>
      </c>
      <c r="E2492" s="5">
        <f t="shared" si="130"/>
        <v>0.29257499999999997</v>
      </c>
    </row>
    <row r="2493" spans="1:6">
      <c r="A2493" s="14">
        <v>38170</v>
      </c>
      <c r="B2493" s="72">
        <v>57365</v>
      </c>
      <c r="C2493" s="73">
        <v>0.28870000000000001</v>
      </c>
      <c r="E2493" s="5">
        <f t="shared" si="130"/>
        <v>0.28870000000000001</v>
      </c>
      <c r="F2493" s="5">
        <f>(C2495-C2493)/2</f>
        <v>4.0000000000000036E-3</v>
      </c>
    </row>
    <row r="2494" spans="1:6">
      <c r="A2494" s="4">
        <v>38171</v>
      </c>
      <c r="C2494" s="9">
        <f>C2493+F$2493</f>
        <v>0.29270000000000002</v>
      </c>
      <c r="E2494" s="5">
        <f t="shared" si="130"/>
        <v>0.29270000000000002</v>
      </c>
    </row>
    <row r="2495" spans="1:6">
      <c r="A2495" s="14">
        <v>38172</v>
      </c>
      <c r="B2495" s="72">
        <v>57333</v>
      </c>
      <c r="C2495" s="73">
        <v>0.29670000000000002</v>
      </c>
      <c r="E2495" s="5">
        <f t="shared" si="130"/>
        <v>0.29670000000000002</v>
      </c>
      <c r="F2495" s="5">
        <f>(C2500-C2495)/5</f>
        <v>-5.6000000000000051E-3</v>
      </c>
    </row>
    <row r="2496" spans="1:6">
      <c r="A2496" s="4">
        <v>38173</v>
      </c>
      <c r="C2496" s="9">
        <f>C2495+F$2495</f>
        <v>0.29110000000000003</v>
      </c>
      <c r="E2496" s="5">
        <f t="shared" si="130"/>
        <v>0.29110000000000003</v>
      </c>
    </row>
    <row r="2497" spans="1:6">
      <c r="A2497" s="4">
        <v>38174</v>
      </c>
      <c r="C2497" s="9">
        <f>C2496+F$2495</f>
        <v>0.28550000000000003</v>
      </c>
      <c r="E2497" s="5">
        <f t="shared" si="130"/>
        <v>0.28550000000000003</v>
      </c>
    </row>
    <row r="2498" spans="1:6">
      <c r="A2498" s="4">
        <v>38175</v>
      </c>
      <c r="C2498" s="9">
        <f>C2497+F$2495</f>
        <v>0.27990000000000004</v>
      </c>
      <c r="E2498" s="5">
        <f t="shared" si="130"/>
        <v>0.27990000000000004</v>
      </c>
    </row>
    <row r="2499" spans="1:6">
      <c r="A2499" s="4">
        <v>38176</v>
      </c>
      <c r="C2499" s="9">
        <f>C2498+F$2495</f>
        <v>0.27430000000000004</v>
      </c>
      <c r="E2499" s="5">
        <f t="shared" si="130"/>
        <v>0.27430000000000004</v>
      </c>
    </row>
    <row r="2500" spans="1:6">
      <c r="A2500" s="14">
        <v>38177</v>
      </c>
      <c r="B2500" s="72">
        <v>57356</v>
      </c>
      <c r="C2500" s="73">
        <v>0.26869999999999999</v>
      </c>
      <c r="E2500" s="5">
        <f t="shared" si="130"/>
        <v>0.26869999999999999</v>
      </c>
      <c r="F2500" s="5">
        <f>(C2511-C2500)/11</f>
        <v>-1.3636363636363648E-4</v>
      </c>
    </row>
    <row r="2501" spans="1:6">
      <c r="A2501" s="4">
        <v>38178</v>
      </c>
      <c r="B2501" s="72"/>
      <c r="C2501" s="73">
        <f>C2500+F$2500</f>
        <v>0.26856363636363634</v>
      </c>
      <c r="E2501" s="5">
        <f t="shared" si="130"/>
        <v>0.26856363636363634</v>
      </c>
    </row>
    <row r="2502" spans="1:6">
      <c r="A2502" s="4">
        <v>38179</v>
      </c>
      <c r="C2502" s="73">
        <f t="shared" ref="C2502:C2510" si="131">C2501+F$2500</f>
        <v>0.26842727272727268</v>
      </c>
      <c r="E2502" s="5">
        <f t="shared" si="130"/>
        <v>0.26842727272727268</v>
      </c>
    </row>
    <row r="2503" spans="1:6">
      <c r="A2503" s="4">
        <v>38180</v>
      </c>
      <c r="C2503" s="73">
        <f t="shared" si="131"/>
        <v>0.26829090909090902</v>
      </c>
      <c r="E2503" s="5">
        <f t="shared" si="130"/>
        <v>0.26829090909090902</v>
      </c>
    </row>
    <row r="2504" spans="1:6">
      <c r="A2504" s="4">
        <v>38181</v>
      </c>
      <c r="C2504" s="73">
        <f t="shared" si="131"/>
        <v>0.26815454545454537</v>
      </c>
      <c r="E2504" s="5">
        <f t="shared" si="130"/>
        <v>0.26815454545454537</v>
      </c>
    </row>
    <row r="2505" spans="1:6">
      <c r="A2505" s="4">
        <v>38182</v>
      </c>
      <c r="C2505" s="73">
        <f t="shared" si="131"/>
        <v>0.26801818181818171</v>
      </c>
      <c r="E2505" s="5">
        <f t="shared" si="130"/>
        <v>0.26801818181818171</v>
      </c>
    </row>
    <row r="2506" spans="1:6">
      <c r="A2506" s="4">
        <v>38183</v>
      </c>
      <c r="C2506" s="73">
        <f t="shared" si="131"/>
        <v>0.26788181818181805</v>
      </c>
      <c r="E2506" s="5">
        <f t="shared" si="130"/>
        <v>0.26788181818181805</v>
      </c>
    </row>
    <row r="2507" spans="1:6">
      <c r="A2507" s="4">
        <v>38184</v>
      </c>
      <c r="C2507" s="73">
        <f t="shared" si="131"/>
        <v>0.2677454545454544</v>
      </c>
      <c r="E2507" s="5">
        <f t="shared" si="130"/>
        <v>0.2677454545454544</v>
      </c>
    </row>
    <row r="2508" spans="1:6">
      <c r="A2508" s="4">
        <v>38185</v>
      </c>
      <c r="C2508" s="73">
        <f t="shared" si="131"/>
        <v>0.26760909090909074</v>
      </c>
      <c r="E2508" s="5">
        <f t="shared" si="130"/>
        <v>0.26760909090909074</v>
      </c>
    </row>
    <row r="2509" spans="1:6">
      <c r="A2509" s="4">
        <v>38186</v>
      </c>
      <c r="C2509" s="73">
        <f t="shared" si="131"/>
        <v>0.26747272727272708</v>
      </c>
      <c r="E2509" s="5">
        <f t="shared" si="130"/>
        <v>0.26747272727272708</v>
      </c>
    </row>
    <row r="2510" spans="1:6">
      <c r="A2510" s="4">
        <v>38187</v>
      </c>
      <c r="C2510" s="73">
        <f t="shared" si="131"/>
        <v>0.26733636363636343</v>
      </c>
      <c r="E2510" s="5">
        <f t="shared" si="130"/>
        <v>0.26733636363636343</v>
      </c>
    </row>
    <row r="2511" spans="1:6">
      <c r="A2511" s="14">
        <v>38188</v>
      </c>
      <c r="B2511" s="72">
        <v>57381</v>
      </c>
      <c r="C2511" s="73">
        <v>0.26719999999999999</v>
      </c>
      <c r="E2511" s="5">
        <f t="shared" si="130"/>
        <v>0.26719999999999999</v>
      </c>
      <c r="F2511" s="5">
        <f>(C2518-C2511)/7</f>
        <v>-4.2428571428571437E-3</v>
      </c>
    </row>
    <row r="2512" spans="1:6">
      <c r="A2512" s="4">
        <v>38189</v>
      </c>
      <c r="C2512" s="9">
        <f t="shared" ref="C2512:C2517" si="132">C2511+F$2511</f>
        <v>0.26295714285714283</v>
      </c>
      <c r="E2512" s="5">
        <f t="shared" si="130"/>
        <v>0.26295714285714283</v>
      </c>
    </row>
    <row r="2513" spans="1:6">
      <c r="A2513" s="4">
        <v>38190</v>
      </c>
      <c r="C2513" s="9">
        <f t="shared" si="132"/>
        <v>0.25871428571428567</v>
      </c>
      <c r="E2513" s="5">
        <f t="shared" si="130"/>
        <v>0.25871428571428567</v>
      </c>
    </row>
    <row r="2514" spans="1:6">
      <c r="A2514" s="4">
        <v>38191</v>
      </c>
      <c r="C2514" s="9">
        <f t="shared" si="132"/>
        <v>0.25447142857142852</v>
      </c>
      <c r="E2514" s="5">
        <f t="shared" si="130"/>
        <v>0.25447142857142852</v>
      </c>
    </row>
    <row r="2515" spans="1:6">
      <c r="A2515" s="4">
        <v>38192</v>
      </c>
      <c r="C2515" s="9">
        <f t="shared" si="132"/>
        <v>0.25022857142857136</v>
      </c>
      <c r="E2515" s="5">
        <f t="shared" si="130"/>
        <v>0.25022857142857136</v>
      </c>
    </row>
    <row r="2516" spans="1:6">
      <c r="A2516" s="4">
        <v>38193</v>
      </c>
      <c r="C2516" s="9">
        <f t="shared" si="132"/>
        <v>0.24598571428571422</v>
      </c>
      <c r="E2516" s="5">
        <f t="shared" si="130"/>
        <v>0.24598571428571422</v>
      </c>
    </row>
    <row r="2517" spans="1:6">
      <c r="A2517" s="4">
        <v>38194</v>
      </c>
      <c r="C2517" s="9">
        <f t="shared" si="132"/>
        <v>0.24174285714285709</v>
      </c>
      <c r="E2517" s="5">
        <f t="shared" si="130"/>
        <v>0.24174285714285709</v>
      </c>
    </row>
    <row r="2518" spans="1:6">
      <c r="A2518" s="14">
        <v>38195</v>
      </c>
      <c r="B2518" s="72">
        <v>57336</v>
      </c>
      <c r="C2518" s="73">
        <v>0.23749999999999999</v>
      </c>
      <c r="E2518" s="5">
        <f t="shared" si="130"/>
        <v>0.23749999999999999</v>
      </c>
      <c r="F2518" s="5">
        <f>(C2528-C2518)/10</f>
        <v>7.2000000000000124E-4</v>
      </c>
    </row>
    <row r="2519" spans="1:6">
      <c r="A2519" s="4">
        <v>38196</v>
      </c>
      <c r="C2519" s="9">
        <f>C2518+F$2518</f>
        <v>0.23821999999999999</v>
      </c>
      <c r="E2519" s="5">
        <f t="shared" si="130"/>
        <v>0.23821999999999999</v>
      </c>
    </row>
    <row r="2520" spans="1:6">
      <c r="A2520" s="4">
        <v>38197</v>
      </c>
      <c r="C2520" s="9">
        <f t="shared" ref="C2520:C2527" si="133">C2519+F$2518</f>
        <v>0.23893999999999999</v>
      </c>
      <c r="E2520" s="5">
        <f t="shared" si="130"/>
        <v>0.23893999999999999</v>
      </c>
    </row>
    <row r="2521" spans="1:6">
      <c r="A2521" s="4">
        <v>38198</v>
      </c>
      <c r="B2521" s="72"/>
      <c r="C2521" s="9">
        <f t="shared" si="133"/>
        <v>0.23965999999999998</v>
      </c>
      <c r="E2521" s="5">
        <f t="shared" si="130"/>
        <v>0.23965999999999998</v>
      </c>
    </row>
    <row r="2522" spans="1:6">
      <c r="A2522" s="4">
        <v>38199</v>
      </c>
      <c r="C2522" s="9">
        <f t="shared" si="133"/>
        <v>0.24037999999999998</v>
      </c>
      <c r="E2522" s="5">
        <f t="shared" si="130"/>
        <v>0.24037999999999998</v>
      </c>
    </row>
    <row r="2523" spans="1:6">
      <c r="A2523" s="4">
        <v>38200</v>
      </c>
      <c r="C2523" s="9">
        <f t="shared" si="133"/>
        <v>0.24109999999999998</v>
      </c>
      <c r="E2523" s="5">
        <f t="shared" si="130"/>
        <v>0.24109999999999998</v>
      </c>
    </row>
    <row r="2524" spans="1:6">
      <c r="A2524" s="4">
        <v>38201</v>
      </c>
      <c r="C2524" s="9">
        <f t="shared" si="133"/>
        <v>0.24181999999999998</v>
      </c>
      <c r="E2524" s="5">
        <f t="shared" si="130"/>
        <v>0.24181999999999998</v>
      </c>
    </row>
    <row r="2525" spans="1:6">
      <c r="A2525" s="4">
        <v>38202</v>
      </c>
      <c r="C2525" s="9">
        <f t="shared" si="133"/>
        <v>0.24253999999999998</v>
      </c>
      <c r="E2525" s="5">
        <f t="shared" ref="E2525:E2588" si="134">C2525</f>
        <v>0.24253999999999998</v>
      </c>
    </row>
    <row r="2526" spans="1:6">
      <c r="A2526" s="4">
        <v>38203</v>
      </c>
      <c r="C2526" s="9">
        <f t="shared" si="133"/>
        <v>0.24325999999999998</v>
      </c>
      <c r="E2526" s="5">
        <f t="shared" si="134"/>
        <v>0.24325999999999998</v>
      </c>
    </row>
    <row r="2527" spans="1:6">
      <c r="A2527" s="4">
        <v>38204</v>
      </c>
      <c r="C2527" s="9">
        <f t="shared" si="133"/>
        <v>0.24397999999999997</v>
      </c>
      <c r="E2527" s="5">
        <f t="shared" si="134"/>
        <v>0.24397999999999997</v>
      </c>
    </row>
    <row r="2528" spans="1:6">
      <c r="A2528" s="14">
        <v>38205</v>
      </c>
      <c r="B2528" s="72">
        <v>57339</v>
      </c>
      <c r="C2528" s="73">
        <v>0.2447</v>
      </c>
      <c r="E2528" s="5">
        <f t="shared" si="134"/>
        <v>0.2447</v>
      </c>
      <c r="F2528" s="5">
        <f>(C2538-C2528)/10</f>
        <v>1.2599999999999972E-3</v>
      </c>
    </row>
    <row r="2529" spans="1:6">
      <c r="A2529" s="4">
        <v>38206</v>
      </c>
      <c r="C2529" s="9">
        <f>C2528+F$2528</f>
        <v>0.24596000000000001</v>
      </c>
      <c r="E2529" s="5">
        <f t="shared" si="134"/>
        <v>0.24596000000000001</v>
      </c>
    </row>
    <row r="2530" spans="1:6">
      <c r="A2530" s="4">
        <v>38207</v>
      </c>
      <c r="C2530" s="9">
        <f t="shared" ref="C2530:C2537" si="135">C2529+F$2528</f>
        <v>0.24722</v>
      </c>
      <c r="E2530" s="5">
        <f t="shared" si="134"/>
        <v>0.24722</v>
      </c>
    </row>
    <row r="2531" spans="1:6">
      <c r="A2531" s="4">
        <v>38208</v>
      </c>
      <c r="C2531" s="9">
        <f t="shared" si="135"/>
        <v>0.24847999999999998</v>
      </c>
      <c r="E2531" s="5">
        <f t="shared" si="134"/>
        <v>0.24847999999999998</v>
      </c>
    </row>
    <row r="2532" spans="1:6">
      <c r="A2532" s="4">
        <v>38209</v>
      </c>
      <c r="B2532" s="72"/>
      <c r="C2532" s="9">
        <f t="shared" si="135"/>
        <v>0.24973999999999996</v>
      </c>
      <c r="E2532" s="5">
        <f t="shared" si="134"/>
        <v>0.24973999999999996</v>
      </c>
    </row>
    <row r="2533" spans="1:6">
      <c r="A2533" s="4">
        <v>38210</v>
      </c>
      <c r="C2533" s="9">
        <f t="shared" si="135"/>
        <v>0.25099999999999995</v>
      </c>
      <c r="E2533" s="5">
        <f t="shared" si="134"/>
        <v>0.25099999999999995</v>
      </c>
    </row>
    <row r="2534" spans="1:6">
      <c r="A2534" s="4">
        <v>38211</v>
      </c>
      <c r="C2534" s="9">
        <f t="shared" si="135"/>
        <v>0.25225999999999993</v>
      </c>
      <c r="E2534" s="5">
        <f t="shared" si="134"/>
        <v>0.25225999999999993</v>
      </c>
    </row>
    <row r="2535" spans="1:6">
      <c r="A2535" s="4">
        <v>38212</v>
      </c>
      <c r="C2535" s="9">
        <f t="shared" si="135"/>
        <v>0.25351999999999991</v>
      </c>
      <c r="E2535" s="5">
        <f t="shared" si="134"/>
        <v>0.25351999999999991</v>
      </c>
    </row>
    <row r="2536" spans="1:6">
      <c r="A2536" s="4">
        <v>38213</v>
      </c>
      <c r="C2536" s="9">
        <f t="shared" si="135"/>
        <v>0.2547799999999999</v>
      </c>
      <c r="E2536" s="5">
        <f t="shared" si="134"/>
        <v>0.2547799999999999</v>
      </c>
    </row>
    <row r="2537" spans="1:6">
      <c r="A2537" s="4">
        <v>38214</v>
      </c>
      <c r="C2537" s="9">
        <f t="shared" si="135"/>
        <v>0.25603999999999988</v>
      </c>
      <c r="E2537" s="5">
        <f t="shared" si="134"/>
        <v>0.25603999999999988</v>
      </c>
    </row>
    <row r="2538" spans="1:6">
      <c r="A2538" s="14">
        <v>38215</v>
      </c>
      <c r="B2538" s="72">
        <v>57375</v>
      </c>
      <c r="C2538" s="73">
        <v>0.25729999999999997</v>
      </c>
      <c r="E2538" s="5">
        <f t="shared" si="134"/>
        <v>0.25729999999999997</v>
      </c>
      <c r="F2538" s="5">
        <f>(C2546-C2538)/8</f>
        <v>-6.6249999999999955E-3</v>
      </c>
    </row>
    <row r="2539" spans="1:6">
      <c r="A2539" s="4">
        <v>38216</v>
      </c>
      <c r="C2539" s="9">
        <f>C2538+F$2538</f>
        <v>0.25067499999999998</v>
      </c>
      <c r="E2539" s="5">
        <f t="shared" si="134"/>
        <v>0.25067499999999998</v>
      </c>
    </row>
    <row r="2540" spans="1:6">
      <c r="A2540" s="4">
        <v>38217</v>
      </c>
      <c r="C2540" s="9">
        <f t="shared" ref="C2540:C2545" si="136">C2539+F$2538</f>
        <v>0.24404999999999999</v>
      </c>
      <c r="E2540" s="5">
        <f t="shared" si="134"/>
        <v>0.24404999999999999</v>
      </c>
    </row>
    <row r="2541" spans="1:6">
      <c r="A2541" s="4">
        <v>38218</v>
      </c>
      <c r="C2541" s="9">
        <f t="shared" si="136"/>
        <v>0.237425</v>
      </c>
      <c r="E2541" s="5">
        <f t="shared" si="134"/>
        <v>0.237425</v>
      </c>
    </row>
    <row r="2542" spans="1:6">
      <c r="A2542" s="4">
        <v>38219</v>
      </c>
      <c r="B2542" s="72"/>
      <c r="C2542" s="9">
        <f t="shared" si="136"/>
        <v>0.23080000000000001</v>
      </c>
      <c r="E2542" s="5">
        <f t="shared" si="134"/>
        <v>0.23080000000000001</v>
      </c>
    </row>
    <row r="2543" spans="1:6">
      <c r="A2543" s="4">
        <v>38220</v>
      </c>
      <c r="C2543" s="9">
        <f t="shared" si="136"/>
        <v>0.22417500000000001</v>
      </c>
      <c r="E2543" s="5">
        <f t="shared" si="134"/>
        <v>0.22417500000000001</v>
      </c>
    </row>
    <row r="2544" spans="1:6">
      <c r="A2544" s="4">
        <v>38221</v>
      </c>
      <c r="C2544" s="9">
        <f t="shared" si="136"/>
        <v>0.21755000000000002</v>
      </c>
      <c r="E2544" s="5">
        <f t="shared" si="134"/>
        <v>0.21755000000000002</v>
      </c>
    </row>
    <row r="2545" spans="1:6">
      <c r="A2545" s="4">
        <v>38222</v>
      </c>
      <c r="C2545" s="9">
        <f t="shared" si="136"/>
        <v>0.21092500000000003</v>
      </c>
      <c r="E2545" s="5">
        <f t="shared" si="134"/>
        <v>0.21092500000000003</v>
      </c>
    </row>
    <row r="2546" spans="1:6">
      <c r="A2546" s="14">
        <v>38223</v>
      </c>
      <c r="B2546" s="72">
        <v>57332</v>
      </c>
      <c r="C2546" s="73">
        <v>0.20430000000000001</v>
      </c>
      <c r="E2546" s="5">
        <f t="shared" si="134"/>
        <v>0.20430000000000001</v>
      </c>
      <c r="F2546" s="5">
        <f>(C2573-C2546)/27</f>
        <v>1.0370370370370359E-4</v>
      </c>
    </row>
    <row r="2547" spans="1:6">
      <c r="A2547" s="4">
        <v>38224</v>
      </c>
      <c r="C2547" s="9">
        <f>C2546+F$2546</f>
        <v>0.20440370370370373</v>
      </c>
      <c r="E2547" s="5">
        <f t="shared" si="134"/>
        <v>0.20440370370370373</v>
      </c>
    </row>
    <row r="2548" spans="1:6">
      <c r="A2548" s="4">
        <v>38225</v>
      </c>
      <c r="C2548" s="9">
        <f t="shared" ref="C2548:C2572" si="137">C2547+F$2546</f>
        <v>0.20450740740740744</v>
      </c>
      <c r="E2548" s="5">
        <f t="shared" si="134"/>
        <v>0.20450740740740744</v>
      </c>
    </row>
    <row r="2549" spans="1:6">
      <c r="A2549" s="4">
        <v>38226</v>
      </c>
      <c r="C2549" s="9">
        <f t="shared" si="137"/>
        <v>0.20461111111111116</v>
      </c>
      <c r="E2549" s="5">
        <f t="shared" si="134"/>
        <v>0.20461111111111116</v>
      </c>
    </row>
    <row r="2550" spans="1:6">
      <c r="A2550" s="4">
        <v>38227</v>
      </c>
      <c r="C2550" s="9">
        <f t="shared" si="137"/>
        <v>0.20471481481481488</v>
      </c>
      <c r="E2550" s="5">
        <f t="shared" si="134"/>
        <v>0.20471481481481488</v>
      </c>
    </row>
    <row r="2551" spans="1:6">
      <c r="A2551" s="4">
        <v>38228</v>
      </c>
      <c r="C2551" s="9">
        <f t="shared" si="137"/>
        <v>0.20481851851851859</v>
      </c>
      <c r="E2551" s="5">
        <f t="shared" si="134"/>
        <v>0.20481851851851859</v>
      </c>
    </row>
    <row r="2552" spans="1:6">
      <c r="A2552" s="4">
        <v>38229</v>
      </c>
      <c r="B2552" s="72"/>
      <c r="C2552" s="9">
        <f t="shared" si="137"/>
        <v>0.20492222222222231</v>
      </c>
      <c r="E2552" s="5">
        <f t="shared" si="134"/>
        <v>0.20492222222222231</v>
      </c>
    </row>
    <row r="2553" spans="1:6">
      <c r="A2553" s="4">
        <v>38230</v>
      </c>
      <c r="C2553" s="9">
        <f t="shared" si="137"/>
        <v>0.20502592592592603</v>
      </c>
      <c r="E2553" s="5">
        <f t="shared" si="134"/>
        <v>0.20502592592592603</v>
      </c>
    </row>
    <row r="2554" spans="1:6">
      <c r="A2554" s="4">
        <v>38231</v>
      </c>
      <c r="C2554" s="9">
        <f t="shared" si="137"/>
        <v>0.20512962962962975</v>
      </c>
      <c r="E2554" s="5">
        <f t="shared" si="134"/>
        <v>0.20512962962962975</v>
      </c>
    </row>
    <row r="2555" spans="1:6">
      <c r="A2555" s="4">
        <v>38232</v>
      </c>
      <c r="C2555" s="9">
        <f t="shared" si="137"/>
        <v>0.20523333333333346</v>
      </c>
      <c r="E2555" s="5">
        <f t="shared" si="134"/>
        <v>0.20523333333333346</v>
      </c>
    </row>
    <row r="2556" spans="1:6">
      <c r="A2556" s="4">
        <v>38233</v>
      </c>
      <c r="C2556" s="9">
        <f t="shared" si="137"/>
        <v>0.20533703703703718</v>
      </c>
      <c r="E2556" s="5">
        <f t="shared" si="134"/>
        <v>0.20533703703703718</v>
      </c>
    </row>
    <row r="2557" spans="1:6">
      <c r="A2557" s="4">
        <v>38234</v>
      </c>
      <c r="C2557" s="9">
        <f t="shared" si="137"/>
        <v>0.2054407407407409</v>
      </c>
      <c r="E2557" s="5">
        <f t="shared" si="134"/>
        <v>0.2054407407407409</v>
      </c>
    </row>
    <row r="2558" spans="1:6">
      <c r="A2558" s="4">
        <v>38235</v>
      </c>
      <c r="C2558" s="9">
        <f t="shared" si="137"/>
        <v>0.20554444444444461</v>
      </c>
      <c r="E2558" s="5">
        <f t="shared" si="134"/>
        <v>0.20554444444444461</v>
      </c>
    </row>
    <row r="2559" spans="1:6">
      <c r="A2559" s="4">
        <v>38236</v>
      </c>
      <c r="C2559" s="9">
        <f t="shared" si="137"/>
        <v>0.20564814814814833</v>
      </c>
      <c r="E2559" s="5">
        <f t="shared" si="134"/>
        <v>0.20564814814814833</v>
      </c>
    </row>
    <row r="2560" spans="1:6">
      <c r="A2560" s="4">
        <v>38237</v>
      </c>
      <c r="C2560" s="9">
        <f t="shared" si="137"/>
        <v>0.20575185185185205</v>
      </c>
      <c r="E2560" s="5">
        <f t="shared" si="134"/>
        <v>0.20575185185185205</v>
      </c>
    </row>
    <row r="2561" spans="1:6">
      <c r="A2561" s="4">
        <v>38238</v>
      </c>
      <c r="C2561" s="9">
        <f t="shared" si="137"/>
        <v>0.20585555555555576</v>
      </c>
      <c r="E2561" s="5">
        <f t="shared" si="134"/>
        <v>0.20585555555555576</v>
      </c>
    </row>
    <row r="2562" spans="1:6">
      <c r="A2562" s="4">
        <v>38239</v>
      </c>
      <c r="C2562" s="9">
        <f t="shared" si="137"/>
        <v>0.20595925925925948</v>
      </c>
      <c r="E2562" s="5">
        <f t="shared" si="134"/>
        <v>0.20595925925925948</v>
      </c>
    </row>
    <row r="2563" spans="1:6">
      <c r="A2563" s="4">
        <v>38240</v>
      </c>
      <c r="B2563" s="72"/>
      <c r="C2563" s="9">
        <f t="shared" si="137"/>
        <v>0.2060629629629632</v>
      </c>
      <c r="E2563" s="5">
        <f t="shared" si="134"/>
        <v>0.2060629629629632</v>
      </c>
    </row>
    <row r="2564" spans="1:6">
      <c r="A2564" s="4">
        <v>38241</v>
      </c>
      <c r="C2564" s="9">
        <f t="shared" si="137"/>
        <v>0.20616666666666691</v>
      </c>
      <c r="E2564" s="5">
        <f t="shared" si="134"/>
        <v>0.20616666666666691</v>
      </c>
    </row>
    <row r="2565" spans="1:6">
      <c r="A2565" s="4">
        <v>38242</v>
      </c>
      <c r="C2565" s="9">
        <f t="shared" si="137"/>
        <v>0.20627037037037063</v>
      </c>
      <c r="E2565" s="5">
        <f t="shared" si="134"/>
        <v>0.20627037037037063</v>
      </c>
    </row>
    <row r="2566" spans="1:6">
      <c r="A2566" s="4">
        <v>38243</v>
      </c>
      <c r="C2566" s="9">
        <f t="shared" si="137"/>
        <v>0.20637407407407435</v>
      </c>
      <c r="E2566" s="5">
        <f t="shared" si="134"/>
        <v>0.20637407407407435</v>
      </c>
    </row>
    <row r="2567" spans="1:6">
      <c r="A2567" s="4">
        <v>38244</v>
      </c>
      <c r="C2567" s="9">
        <f t="shared" si="137"/>
        <v>0.20647777777777807</v>
      </c>
      <c r="E2567" s="5">
        <f t="shared" si="134"/>
        <v>0.20647777777777807</v>
      </c>
    </row>
    <row r="2568" spans="1:6">
      <c r="A2568" s="4">
        <v>38245</v>
      </c>
      <c r="C2568" s="9">
        <f t="shared" si="137"/>
        <v>0.20658148148148178</v>
      </c>
      <c r="E2568" s="5">
        <f t="shared" si="134"/>
        <v>0.20658148148148178</v>
      </c>
    </row>
    <row r="2569" spans="1:6">
      <c r="A2569" s="4">
        <v>38246</v>
      </c>
      <c r="C2569" s="9">
        <f t="shared" si="137"/>
        <v>0.2066851851851855</v>
      </c>
      <c r="E2569" s="5">
        <f t="shared" si="134"/>
        <v>0.2066851851851855</v>
      </c>
    </row>
    <row r="2570" spans="1:6">
      <c r="A2570" s="4">
        <v>38247</v>
      </c>
      <c r="C2570" s="9">
        <f t="shared" si="137"/>
        <v>0.20678888888888922</v>
      </c>
      <c r="E2570" s="5">
        <f t="shared" si="134"/>
        <v>0.20678888888888922</v>
      </c>
    </row>
    <row r="2571" spans="1:6">
      <c r="A2571" s="4">
        <v>38248</v>
      </c>
      <c r="C2571" s="9">
        <f t="shared" si="137"/>
        <v>0.20689259259259293</v>
      </c>
      <c r="E2571" s="5">
        <f t="shared" si="134"/>
        <v>0.20689259259259293</v>
      </c>
    </row>
    <row r="2572" spans="1:6">
      <c r="A2572" s="4">
        <v>38249</v>
      </c>
      <c r="C2572" s="9">
        <f t="shared" si="137"/>
        <v>0.20699629629629665</v>
      </c>
      <c r="E2572" s="5">
        <f t="shared" si="134"/>
        <v>0.20699629629629665</v>
      </c>
    </row>
    <row r="2573" spans="1:6">
      <c r="A2573" s="14">
        <v>38250</v>
      </c>
      <c r="B2573" s="72">
        <v>57387</v>
      </c>
      <c r="C2573" s="73">
        <v>0.20710000000000001</v>
      </c>
      <c r="E2573" s="5">
        <f t="shared" si="134"/>
        <v>0.20710000000000001</v>
      </c>
      <c r="F2573" s="5">
        <f>(C2575-C2573)/2</f>
        <v>-3.1000000000000055E-3</v>
      </c>
    </row>
    <row r="2574" spans="1:6">
      <c r="A2574" s="4">
        <v>38251</v>
      </c>
      <c r="C2574" s="9">
        <f>C2573+F$2573</f>
        <v>0.20400000000000001</v>
      </c>
      <c r="E2574" s="5">
        <f t="shared" si="134"/>
        <v>0.20400000000000001</v>
      </c>
    </row>
    <row r="2575" spans="1:6">
      <c r="A2575" s="14">
        <v>38252</v>
      </c>
      <c r="B2575" s="72">
        <v>57387</v>
      </c>
      <c r="C2575" s="73">
        <v>0.2009</v>
      </c>
      <c r="E2575" s="5">
        <f t="shared" si="134"/>
        <v>0.2009</v>
      </c>
      <c r="F2575" s="5">
        <f>(C2580-C2575)/5</f>
        <v>8.4000000000000188E-4</v>
      </c>
    </row>
    <row r="2576" spans="1:6">
      <c r="A2576" s="4">
        <v>38253</v>
      </c>
      <c r="C2576" s="9">
        <f>C2575+F$2575</f>
        <v>0.20174</v>
      </c>
      <c r="E2576" s="5">
        <f t="shared" si="134"/>
        <v>0.20174</v>
      </c>
    </row>
    <row r="2577" spans="1:6">
      <c r="A2577" s="4">
        <v>38254</v>
      </c>
      <c r="C2577" s="9">
        <f>C2576+F$2575</f>
        <v>0.20258000000000001</v>
      </c>
      <c r="E2577" s="5">
        <f t="shared" si="134"/>
        <v>0.20258000000000001</v>
      </c>
    </row>
    <row r="2578" spans="1:6">
      <c r="A2578" s="4">
        <v>38255</v>
      </c>
      <c r="C2578" s="9">
        <f>C2577+F$2575</f>
        <v>0.20342000000000002</v>
      </c>
      <c r="E2578" s="5">
        <f t="shared" si="134"/>
        <v>0.20342000000000002</v>
      </c>
    </row>
    <row r="2579" spans="1:6">
      <c r="A2579" s="4">
        <v>38256</v>
      </c>
      <c r="C2579" s="9">
        <f>C2578+F$2575</f>
        <v>0.20426000000000002</v>
      </c>
      <c r="E2579" s="5">
        <f t="shared" si="134"/>
        <v>0.20426000000000002</v>
      </c>
    </row>
    <row r="2580" spans="1:6">
      <c r="A2580" s="14">
        <v>38257</v>
      </c>
      <c r="B2580" s="72">
        <v>57387</v>
      </c>
      <c r="C2580" s="73">
        <v>0.2051</v>
      </c>
      <c r="E2580" s="5">
        <f t="shared" si="134"/>
        <v>0.2051</v>
      </c>
      <c r="F2580" s="5">
        <f>(C2582-C2580)/2</f>
        <v>-2.1000000000000046E-3</v>
      </c>
    </row>
    <row r="2581" spans="1:6">
      <c r="A2581" s="4">
        <v>38258</v>
      </c>
      <c r="C2581" s="9">
        <f>C2580+F$2580</f>
        <v>0.20300000000000001</v>
      </c>
      <c r="E2581" s="5">
        <f t="shared" si="134"/>
        <v>0.20300000000000001</v>
      </c>
    </row>
    <row r="2582" spans="1:6">
      <c r="A2582" s="14">
        <v>38259</v>
      </c>
      <c r="B2582" s="72">
        <v>57387</v>
      </c>
      <c r="C2582" s="73">
        <v>0.2009</v>
      </c>
      <c r="E2582" s="5">
        <f t="shared" si="134"/>
        <v>0.2009</v>
      </c>
      <c r="F2582" s="5">
        <f>(C2681-C2582)/99</f>
        <v>7.8383838383838417E-4</v>
      </c>
    </row>
    <row r="2583" spans="1:6">
      <c r="A2583" s="4">
        <v>38260</v>
      </c>
      <c r="B2583" s="72"/>
      <c r="C2583" s="73">
        <f>C2582+F$2582</f>
        <v>0.20168383838383838</v>
      </c>
      <c r="E2583" s="5">
        <f t="shared" si="134"/>
        <v>0.20168383838383838</v>
      </c>
    </row>
    <row r="2584" spans="1:6">
      <c r="A2584" s="4">
        <v>38261</v>
      </c>
      <c r="C2584" s="73">
        <f t="shared" ref="C2584:C2647" si="138">C2583+F$2582</f>
        <v>0.20246767676767677</v>
      </c>
      <c r="E2584" s="5">
        <f t="shared" si="134"/>
        <v>0.20246767676767677</v>
      </c>
    </row>
    <row r="2585" spans="1:6">
      <c r="A2585" s="4">
        <v>38262</v>
      </c>
      <c r="C2585" s="73">
        <f t="shared" si="138"/>
        <v>0.20325151515151516</v>
      </c>
      <c r="E2585" s="5">
        <f t="shared" si="134"/>
        <v>0.20325151515151516</v>
      </c>
    </row>
    <row r="2586" spans="1:6">
      <c r="A2586" s="4">
        <v>38263</v>
      </c>
      <c r="C2586" s="73">
        <f t="shared" si="138"/>
        <v>0.20403535353535354</v>
      </c>
      <c r="E2586" s="5">
        <f t="shared" si="134"/>
        <v>0.20403535353535354</v>
      </c>
    </row>
    <row r="2587" spans="1:6">
      <c r="A2587" s="4">
        <v>38264</v>
      </c>
      <c r="C2587" s="73">
        <f t="shared" si="138"/>
        <v>0.20481919191919193</v>
      </c>
      <c r="E2587" s="5">
        <f t="shared" si="134"/>
        <v>0.20481919191919193</v>
      </c>
    </row>
    <row r="2588" spans="1:6">
      <c r="A2588" s="4">
        <v>38265</v>
      </c>
      <c r="C2588" s="73">
        <f t="shared" si="138"/>
        <v>0.20560303030303032</v>
      </c>
      <c r="E2588" s="5">
        <f t="shared" si="134"/>
        <v>0.20560303030303032</v>
      </c>
    </row>
    <row r="2589" spans="1:6">
      <c r="A2589" s="4">
        <v>38266</v>
      </c>
      <c r="C2589" s="73">
        <f t="shared" si="138"/>
        <v>0.2063868686868687</v>
      </c>
      <c r="E2589" s="5">
        <f t="shared" ref="E2589:E2652" si="139">C2589</f>
        <v>0.2063868686868687</v>
      </c>
    </row>
    <row r="2590" spans="1:6">
      <c r="A2590" s="4">
        <v>38267</v>
      </c>
      <c r="C2590" s="73">
        <f t="shared" si="138"/>
        <v>0.20717070707070709</v>
      </c>
      <c r="E2590" s="5">
        <f t="shared" si="139"/>
        <v>0.20717070707070709</v>
      </c>
    </row>
    <row r="2591" spans="1:6">
      <c r="A2591" s="4">
        <v>38268</v>
      </c>
      <c r="C2591" s="73">
        <f t="shared" si="138"/>
        <v>0.20795454545454548</v>
      </c>
      <c r="E2591" s="5">
        <f t="shared" si="139"/>
        <v>0.20795454545454548</v>
      </c>
    </row>
    <row r="2592" spans="1:6">
      <c r="A2592" s="4">
        <v>38269</v>
      </c>
      <c r="C2592" s="73">
        <f t="shared" si="138"/>
        <v>0.20873838383838386</v>
      </c>
      <c r="E2592" s="5">
        <f t="shared" si="139"/>
        <v>0.20873838383838386</v>
      </c>
    </row>
    <row r="2593" spans="1:5">
      <c r="A2593" s="4">
        <v>38270</v>
      </c>
      <c r="C2593" s="73">
        <f t="shared" si="138"/>
        <v>0.20952222222222225</v>
      </c>
      <c r="E2593" s="5">
        <f t="shared" si="139"/>
        <v>0.20952222222222225</v>
      </c>
    </row>
    <row r="2594" spans="1:5">
      <c r="A2594" s="4">
        <v>38271</v>
      </c>
      <c r="C2594" s="73">
        <f t="shared" si="138"/>
        <v>0.21030606060606064</v>
      </c>
      <c r="E2594" s="5">
        <f t="shared" si="139"/>
        <v>0.21030606060606064</v>
      </c>
    </row>
    <row r="2595" spans="1:5">
      <c r="A2595" s="4">
        <v>38272</v>
      </c>
      <c r="C2595" s="73">
        <f t="shared" si="138"/>
        <v>0.21108989898989902</v>
      </c>
      <c r="E2595" s="5">
        <f t="shared" si="139"/>
        <v>0.21108989898989902</v>
      </c>
    </row>
    <row r="2596" spans="1:5">
      <c r="A2596" s="4">
        <v>38273</v>
      </c>
      <c r="C2596" s="73">
        <f t="shared" si="138"/>
        <v>0.21187373737373741</v>
      </c>
      <c r="E2596" s="5">
        <f t="shared" si="139"/>
        <v>0.21187373737373741</v>
      </c>
    </row>
    <row r="2597" spans="1:5">
      <c r="A2597" s="4">
        <v>38274</v>
      </c>
      <c r="C2597" s="73">
        <f t="shared" si="138"/>
        <v>0.2126575757575758</v>
      </c>
      <c r="E2597" s="5">
        <f t="shared" si="139"/>
        <v>0.2126575757575758</v>
      </c>
    </row>
    <row r="2598" spans="1:5">
      <c r="A2598" s="4">
        <v>38275</v>
      </c>
      <c r="C2598" s="73">
        <f t="shared" si="138"/>
        <v>0.21344141414141418</v>
      </c>
      <c r="E2598" s="5">
        <f t="shared" si="139"/>
        <v>0.21344141414141418</v>
      </c>
    </row>
    <row r="2599" spans="1:5">
      <c r="A2599" s="4">
        <v>38276</v>
      </c>
      <c r="C2599" s="73">
        <f t="shared" si="138"/>
        <v>0.21422525252525257</v>
      </c>
      <c r="E2599" s="5">
        <f t="shared" si="139"/>
        <v>0.21422525252525257</v>
      </c>
    </row>
    <row r="2600" spans="1:5">
      <c r="A2600" s="4">
        <v>38277</v>
      </c>
      <c r="C2600" s="73">
        <f t="shared" si="138"/>
        <v>0.21500909090909096</v>
      </c>
      <c r="E2600" s="5">
        <f t="shared" si="139"/>
        <v>0.21500909090909096</v>
      </c>
    </row>
    <row r="2601" spans="1:5">
      <c r="A2601" s="4">
        <v>38278</v>
      </c>
      <c r="C2601" s="73">
        <f t="shared" si="138"/>
        <v>0.21579292929292934</v>
      </c>
      <c r="E2601" s="5">
        <f t="shared" si="139"/>
        <v>0.21579292929292934</v>
      </c>
    </row>
    <row r="2602" spans="1:5">
      <c r="A2602" s="4">
        <v>38279</v>
      </c>
      <c r="C2602" s="73">
        <f t="shared" si="138"/>
        <v>0.21657676767676773</v>
      </c>
      <c r="E2602" s="5">
        <f t="shared" si="139"/>
        <v>0.21657676767676773</v>
      </c>
    </row>
    <row r="2603" spans="1:5">
      <c r="A2603" s="4">
        <v>38280</v>
      </c>
      <c r="C2603" s="73">
        <f t="shared" si="138"/>
        <v>0.21736060606060612</v>
      </c>
      <c r="E2603" s="5">
        <f t="shared" si="139"/>
        <v>0.21736060606060612</v>
      </c>
    </row>
    <row r="2604" spans="1:5">
      <c r="A2604" s="4">
        <v>38281</v>
      </c>
      <c r="C2604" s="73">
        <f t="shared" si="138"/>
        <v>0.2181444444444445</v>
      </c>
      <c r="E2604" s="5">
        <f t="shared" si="139"/>
        <v>0.2181444444444445</v>
      </c>
    </row>
    <row r="2605" spans="1:5">
      <c r="A2605" s="4">
        <v>38282</v>
      </c>
      <c r="C2605" s="73">
        <f t="shared" si="138"/>
        <v>0.21892828282828289</v>
      </c>
      <c r="E2605" s="5">
        <f t="shared" si="139"/>
        <v>0.21892828282828289</v>
      </c>
    </row>
    <row r="2606" spans="1:5">
      <c r="A2606" s="4">
        <v>38283</v>
      </c>
      <c r="C2606" s="73">
        <f t="shared" si="138"/>
        <v>0.21971212121212128</v>
      </c>
      <c r="E2606" s="5">
        <f t="shared" si="139"/>
        <v>0.21971212121212128</v>
      </c>
    </row>
    <row r="2607" spans="1:5">
      <c r="A2607" s="4">
        <v>38284</v>
      </c>
      <c r="C2607" s="73">
        <f t="shared" si="138"/>
        <v>0.22049595959595966</v>
      </c>
      <c r="E2607" s="5">
        <f t="shared" si="139"/>
        <v>0.22049595959595966</v>
      </c>
    </row>
    <row r="2608" spans="1:5">
      <c r="A2608" s="4">
        <v>38285</v>
      </c>
      <c r="C2608" s="73">
        <f t="shared" si="138"/>
        <v>0.22127979797979805</v>
      </c>
      <c r="E2608" s="5">
        <f t="shared" si="139"/>
        <v>0.22127979797979805</v>
      </c>
    </row>
    <row r="2609" spans="1:5">
      <c r="A2609" s="4">
        <v>38286</v>
      </c>
      <c r="C2609" s="73">
        <f t="shared" si="138"/>
        <v>0.22206363636363644</v>
      </c>
      <c r="E2609" s="5">
        <f t="shared" si="139"/>
        <v>0.22206363636363644</v>
      </c>
    </row>
    <row r="2610" spans="1:5">
      <c r="A2610" s="4">
        <v>38287</v>
      </c>
      <c r="C2610" s="73">
        <f t="shared" si="138"/>
        <v>0.22284747474747482</v>
      </c>
      <c r="E2610" s="5">
        <f t="shared" si="139"/>
        <v>0.22284747474747482</v>
      </c>
    </row>
    <row r="2611" spans="1:5">
      <c r="A2611" s="4">
        <v>38288</v>
      </c>
      <c r="C2611" s="73">
        <f t="shared" si="138"/>
        <v>0.22363131313131321</v>
      </c>
      <c r="E2611" s="5">
        <f t="shared" si="139"/>
        <v>0.22363131313131321</v>
      </c>
    </row>
    <row r="2612" spans="1:5">
      <c r="A2612" s="4">
        <v>38289</v>
      </c>
      <c r="C2612" s="73">
        <f t="shared" si="138"/>
        <v>0.2244151515151516</v>
      </c>
      <c r="E2612" s="5">
        <f t="shared" si="139"/>
        <v>0.2244151515151516</v>
      </c>
    </row>
    <row r="2613" spans="1:5">
      <c r="A2613" s="4">
        <v>38290</v>
      </c>
      <c r="C2613" s="73">
        <f t="shared" si="138"/>
        <v>0.22519898989898998</v>
      </c>
      <c r="E2613" s="5">
        <f t="shared" si="139"/>
        <v>0.22519898989898998</v>
      </c>
    </row>
    <row r="2614" spans="1:5">
      <c r="A2614" s="4">
        <v>38291</v>
      </c>
      <c r="C2614" s="73">
        <f t="shared" si="138"/>
        <v>0.22598282828282837</v>
      </c>
      <c r="E2614" s="5">
        <f t="shared" si="139"/>
        <v>0.22598282828282837</v>
      </c>
    </row>
    <row r="2615" spans="1:5">
      <c r="A2615" s="4">
        <v>38292</v>
      </c>
      <c r="C2615" s="73">
        <f t="shared" si="138"/>
        <v>0.22676666666666676</v>
      </c>
      <c r="E2615" s="5">
        <f t="shared" si="139"/>
        <v>0.22676666666666676</v>
      </c>
    </row>
    <row r="2616" spans="1:5">
      <c r="A2616" s="4">
        <v>38293</v>
      </c>
      <c r="C2616" s="73">
        <f t="shared" si="138"/>
        <v>0.22755050505050514</v>
      </c>
      <c r="E2616" s="5">
        <f t="shared" si="139"/>
        <v>0.22755050505050514</v>
      </c>
    </row>
    <row r="2617" spans="1:5">
      <c r="A2617" s="4">
        <v>38294</v>
      </c>
      <c r="C2617" s="73">
        <f t="shared" si="138"/>
        <v>0.22833434343434353</v>
      </c>
      <c r="E2617" s="5">
        <f t="shared" si="139"/>
        <v>0.22833434343434353</v>
      </c>
    </row>
    <row r="2618" spans="1:5">
      <c r="A2618" s="4">
        <v>38295</v>
      </c>
      <c r="C2618" s="73">
        <f t="shared" si="138"/>
        <v>0.22911818181818192</v>
      </c>
      <c r="E2618" s="5">
        <f t="shared" si="139"/>
        <v>0.22911818181818192</v>
      </c>
    </row>
    <row r="2619" spans="1:5">
      <c r="A2619" s="4">
        <v>38296</v>
      </c>
      <c r="C2619" s="73">
        <f t="shared" si="138"/>
        <v>0.2299020202020203</v>
      </c>
      <c r="E2619" s="5">
        <f t="shared" si="139"/>
        <v>0.2299020202020203</v>
      </c>
    </row>
    <row r="2620" spans="1:5">
      <c r="A2620" s="4">
        <v>38297</v>
      </c>
      <c r="C2620" s="73">
        <f t="shared" si="138"/>
        <v>0.23068585858585869</v>
      </c>
      <c r="E2620" s="5">
        <f t="shared" si="139"/>
        <v>0.23068585858585869</v>
      </c>
    </row>
    <row r="2621" spans="1:5">
      <c r="A2621" s="4">
        <v>38298</v>
      </c>
      <c r="C2621" s="73">
        <f t="shared" si="138"/>
        <v>0.23146969696969708</v>
      </c>
      <c r="E2621" s="5">
        <f t="shared" si="139"/>
        <v>0.23146969696969708</v>
      </c>
    </row>
    <row r="2622" spans="1:5">
      <c r="A2622" s="4">
        <v>38299</v>
      </c>
      <c r="C2622" s="73">
        <f t="shared" si="138"/>
        <v>0.23225353535353546</v>
      </c>
      <c r="E2622" s="5">
        <f t="shared" si="139"/>
        <v>0.23225353535353546</v>
      </c>
    </row>
    <row r="2623" spans="1:5">
      <c r="A2623" s="4">
        <v>38300</v>
      </c>
      <c r="C2623" s="73">
        <f t="shared" si="138"/>
        <v>0.23303737373737385</v>
      </c>
      <c r="E2623" s="5">
        <f t="shared" si="139"/>
        <v>0.23303737373737385</v>
      </c>
    </row>
    <row r="2624" spans="1:5">
      <c r="A2624" s="4">
        <v>38301</v>
      </c>
      <c r="C2624" s="73">
        <f t="shared" si="138"/>
        <v>0.23382121212121224</v>
      </c>
      <c r="E2624" s="5">
        <f t="shared" si="139"/>
        <v>0.23382121212121224</v>
      </c>
    </row>
    <row r="2625" spans="1:5">
      <c r="A2625" s="4">
        <v>38302</v>
      </c>
      <c r="C2625" s="73">
        <f t="shared" si="138"/>
        <v>0.23460505050505062</v>
      </c>
      <c r="E2625" s="5">
        <f t="shared" si="139"/>
        <v>0.23460505050505062</v>
      </c>
    </row>
    <row r="2626" spans="1:5">
      <c r="A2626" s="4">
        <v>38303</v>
      </c>
      <c r="C2626" s="73">
        <f t="shared" si="138"/>
        <v>0.23538888888888901</v>
      </c>
      <c r="E2626" s="5">
        <f t="shared" si="139"/>
        <v>0.23538888888888901</v>
      </c>
    </row>
    <row r="2627" spans="1:5">
      <c r="A2627" s="4">
        <v>38304</v>
      </c>
      <c r="C2627" s="73">
        <f t="shared" si="138"/>
        <v>0.2361727272727274</v>
      </c>
      <c r="E2627" s="5">
        <f t="shared" si="139"/>
        <v>0.2361727272727274</v>
      </c>
    </row>
    <row r="2628" spans="1:5">
      <c r="A2628" s="4">
        <v>38305</v>
      </c>
      <c r="C2628" s="73">
        <f t="shared" si="138"/>
        <v>0.23695656565656578</v>
      </c>
      <c r="E2628" s="5">
        <f t="shared" si="139"/>
        <v>0.23695656565656578</v>
      </c>
    </row>
    <row r="2629" spans="1:5">
      <c r="A2629" s="4">
        <v>38306</v>
      </c>
      <c r="C2629" s="73">
        <f t="shared" si="138"/>
        <v>0.23774040404040417</v>
      </c>
      <c r="E2629" s="5">
        <f t="shared" si="139"/>
        <v>0.23774040404040417</v>
      </c>
    </row>
    <row r="2630" spans="1:5">
      <c r="A2630" s="4">
        <v>38307</v>
      </c>
      <c r="C2630" s="73">
        <f t="shared" si="138"/>
        <v>0.23852424242424256</v>
      </c>
      <c r="E2630" s="5">
        <f t="shared" si="139"/>
        <v>0.23852424242424256</v>
      </c>
    </row>
    <row r="2631" spans="1:5">
      <c r="A2631" s="4">
        <v>38308</v>
      </c>
      <c r="C2631" s="73">
        <f t="shared" si="138"/>
        <v>0.23930808080808094</v>
      </c>
      <c r="E2631" s="5">
        <f t="shared" si="139"/>
        <v>0.23930808080808094</v>
      </c>
    </row>
    <row r="2632" spans="1:5">
      <c r="A2632" s="4">
        <v>38309</v>
      </c>
      <c r="C2632" s="73">
        <f t="shared" si="138"/>
        <v>0.24009191919191933</v>
      </c>
      <c r="E2632" s="5">
        <f t="shared" si="139"/>
        <v>0.24009191919191933</v>
      </c>
    </row>
    <row r="2633" spans="1:5">
      <c r="A2633" s="4">
        <v>38310</v>
      </c>
      <c r="C2633" s="73">
        <f t="shared" si="138"/>
        <v>0.24087575757575772</v>
      </c>
      <c r="E2633" s="5">
        <f t="shared" si="139"/>
        <v>0.24087575757575772</v>
      </c>
    </row>
    <row r="2634" spans="1:5">
      <c r="A2634" s="4">
        <v>38311</v>
      </c>
      <c r="C2634" s="73">
        <f t="shared" si="138"/>
        <v>0.2416595959595961</v>
      </c>
      <c r="E2634" s="5">
        <f t="shared" si="139"/>
        <v>0.2416595959595961</v>
      </c>
    </row>
    <row r="2635" spans="1:5">
      <c r="A2635" s="4">
        <v>38312</v>
      </c>
      <c r="C2635" s="73">
        <f t="shared" si="138"/>
        <v>0.24244343434343449</v>
      </c>
      <c r="E2635" s="5">
        <f t="shared" si="139"/>
        <v>0.24244343434343449</v>
      </c>
    </row>
    <row r="2636" spans="1:5">
      <c r="A2636" s="4">
        <v>38313</v>
      </c>
      <c r="C2636" s="73">
        <f t="shared" si="138"/>
        <v>0.24322727272727288</v>
      </c>
      <c r="E2636" s="5">
        <f t="shared" si="139"/>
        <v>0.24322727272727288</v>
      </c>
    </row>
    <row r="2637" spans="1:5">
      <c r="A2637" s="4">
        <v>38314</v>
      </c>
      <c r="C2637" s="73">
        <f t="shared" si="138"/>
        <v>0.24401111111111126</v>
      </c>
      <c r="E2637" s="5">
        <f t="shared" si="139"/>
        <v>0.24401111111111126</v>
      </c>
    </row>
    <row r="2638" spans="1:5">
      <c r="A2638" s="4">
        <v>38315</v>
      </c>
      <c r="C2638" s="73">
        <f t="shared" si="138"/>
        <v>0.24479494949494965</v>
      </c>
      <c r="E2638" s="5">
        <f t="shared" si="139"/>
        <v>0.24479494949494965</v>
      </c>
    </row>
    <row r="2639" spans="1:5">
      <c r="A2639" s="4">
        <v>38316</v>
      </c>
      <c r="C2639" s="73">
        <f t="shared" si="138"/>
        <v>0.24557878787878804</v>
      </c>
      <c r="E2639" s="5">
        <f t="shared" si="139"/>
        <v>0.24557878787878804</v>
      </c>
    </row>
    <row r="2640" spans="1:5">
      <c r="A2640" s="4">
        <v>38317</v>
      </c>
      <c r="C2640" s="73">
        <f t="shared" si="138"/>
        <v>0.24636262626262642</v>
      </c>
      <c r="E2640" s="5">
        <f t="shared" si="139"/>
        <v>0.24636262626262642</v>
      </c>
    </row>
    <row r="2641" spans="1:5">
      <c r="A2641" s="4">
        <v>38318</v>
      </c>
      <c r="C2641" s="73">
        <f t="shared" si="138"/>
        <v>0.24714646464646481</v>
      </c>
      <c r="E2641" s="5">
        <f t="shared" si="139"/>
        <v>0.24714646464646481</v>
      </c>
    </row>
    <row r="2642" spans="1:5">
      <c r="A2642" s="4">
        <v>38319</v>
      </c>
      <c r="C2642" s="73">
        <f t="shared" si="138"/>
        <v>0.2479303030303032</v>
      </c>
      <c r="E2642" s="5">
        <f t="shared" si="139"/>
        <v>0.2479303030303032</v>
      </c>
    </row>
    <row r="2643" spans="1:5">
      <c r="A2643" s="4">
        <v>38320</v>
      </c>
      <c r="C2643" s="73">
        <f t="shared" si="138"/>
        <v>0.24871414141414158</v>
      </c>
      <c r="E2643" s="5">
        <f t="shared" si="139"/>
        <v>0.24871414141414158</v>
      </c>
    </row>
    <row r="2644" spans="1:5">
      <c r="A2644" s="4">
        <v>38321</v>
      </c>
      <c r="C2644" s="73">
        <f t="shared" si="138"/>
        <v>0.24949797979797997</v>
      </c>
      <c r="E2644" s="5">
        <f t="shared" si="139"/>
        <v>0.24949797979797997</v>
      </c>
    </row>
    <row r="2645" spans="1:5">
      <c r="A2645" s="4">
        <v>38322</v>
      </c>
      <c r="C2645" s="73">
        <f t="shared" si="138"/>
        <v>0.25028181818181833</v>
      </c>
      <c r="E2645" s="5">
        <f t="shared" si="139"/>
        <v>0.25028181818181833</v>
      </c>
    </row>
    <row r="2646" spans="1:5">
      <c r="A2646" s="4">
        <v>38323</v>
      </c>
      <c r="C2646" s="73">
        <f t="shared" si="138"/>
        <v>0.25106565656565671</v>
      </c>
      <c r="E2646" s="5">
        <f t="shared" si="139"/>
        <v>0.25106565656565671</v>
      </c>
    </row>
    <row r="2647" spans="1:5">
      <c r="A2647" s="4">
        <v>38324</v>
      </c>
      <c r="C2647" s="73">
        <f t="shared" si="138"/>
        <v>0.2518494949494951</v>
      </c>
      <c r="E2647" s="5">
        <f t="shared" si="139"/>
        <v>0.2518494949494951</v>
      </c>
    </row>
    <row r="2648" spans="1:5">
      <c r="A2648" s="4">
        <v>38325</v>
      </c>
      <c r="C2648" s="73">
        <f t="shared" ref="C2648:C2680" si="140">C2647+F$2582</f>
        <v>0.25263333333333349</v>
      </c>
      <c r="E2648" s="5">
        <f t="shared" si="139"/>
        <v>0.25263333333333349</v>
      </c>
    </row>
    <row r="2649" spans="1:5">
      <c r="A2649" s="4">
        <v>38326</v>
      </c>
      <c r="C2649" s="73">
        <f t="shared" si="140"/>
        <v>0.25341717171717187</v>
      </c>
      <c r="E2649" s="5">
        <f t="shared" si="139"/>
        <v>0.25341717171717187</v>
      </c>
    </row>
    <row r="2650" spans="1:5">
      <c r="A2650" s="4">
        <v>38327</v>
      </c>
      <c r="C2650" s="73">
        <f t="shared" si="140"/>
        <v>0.25420101010101026</v>
      </c>
      <c r="E2650" s="5">
        <f t="shared" si="139"/>
        <v>0.25420101010101026</v>
      </c>
    </row>
    <row r="2651" spans="1:5">
      <c r="A2651" s="4">
        <v>38328</v>
      </c>
      <c r="C2651" s="73">
        <f t="shared" si="140"/>
        <v>0.25498484848484865</v>
      </c>
      <c r="E2651" s="5">
        <f t="shared" si="139"/>
        <v>0.25498484848484865</v>
      </c>
    </row>
    <row r="2652" spans="1:5">
      <c r="A2652" s="4">
        <v>38329</v>
      </c>
      <c r="C2652" s="73">
        <f t="shared" si="140"/>
        <v>0.25576868686868703</v>
      </c>
      <c r="E2652" s="5">
        <f t="shared" si="139"/>
        <v>0.25576868686868703</v>
      </c>
    </row>
    <row r="2653" spans="1:5">
      <c r="A2653" s="4">
        <v>38330</v>
      </c>
      <c r="C2653" s="73">
        <f t="shared" si="140"/>
        <v>0.25655252525252542</v>
      </c>
      <c r="E2653" s="5">
        <f t="shared" ref="E2653:E2716" si="141">C2653</f>
        <v>0.25655252525252542</v>
      </c>
    </row>
    <row r="2654" spans="1:5">
      <c r="A2654" s="4">
        <v>38331</v>
      </c>
      <c r="C2654" s="73">
        <f t="shared" si="140"/>
        <v>0.25733636363636381</v>
      </c>
      <c r="E2654" s="5">
        <f t="shared" si="141"/>
        <v>0.25733636363636381</v>
      </c>
    </row>
    <row r="2655" spans="1:5">
      <c r="A2655" s="4">
        <v>38332</v>
      </c>
      <c r="C2655" s="73">
        <f t="shared" si="140"/>
        <v>0.25812020202020219</v>
      </c>
      <c r="E2655" s="5">
        <f t="shared" si="141"/>
        <v>0.25812020202020219</v>
      </c>
    </row>
    <row r="2656" spans="1:5">
      <c r="A2656" s="4">
        <v>38333</v>
      </c>
      <c r="C2656" s="73">
        <f t="shared" si="140"/>
        <v>0.25890404040404058</v>
      </c>
      <c r="E2656" s="5">
        <f t="shared" si="141"/>
        <v>0.25890404040404058</v>
      </c>
    </row>
    <row r="2657" spans="1:8">
      <c r="A2657" s="4">
        <v>38334</v>
      </c>
      <c r="C2657" s="73">
        <f t="shared" si="140"/>
        <v>0.25968787878787897</v>
      </c>
      <c r="E2657" s="5">
        <f t="shared" si="141"/>
        <v>0.25968787878787897</v>
      </c>
    </row>
    <row r="2658" spans="1:8">
      <c r="A2658" s="4">
        <v>38335</v>
      </c>
      <c r="C2658" s="73">
        <f t="shared" si="140"/>
        <v>0.26047171717171735</v>
      </c>
      <c r="E2658" s="5">
        <f t="shared" si="141"/>
        <v>0.26047171717171735</v>
      </c>
    </row>
    <row r="2659" spans="1:8">
      <c r="A2659" s="4">
        <v>38336</v>
      </c>
      <c r="C2659" s="73">
        <f t="shared" si="140"/>
        <v>0.26125555555555574</v>
      </c>
      <c r="E2659" s="5">
        <f t="shared" si="141"/>
        <v>0.26125555555555574</v>
      </c>
      <c r="F2659" s="74">
        <f>SUM(E2659:E2887)/229</f>
        <v>0.28008241145075224</v>
      </c>
      <c r="G2659" s="74">
        <f>SUM(E2659:E2887)</f>
        <v>64.138872222222261</v>
      </c>
      <c r="H2659" s="74">
        <f>MAX(E2659:E2887)</f>
        <v>0.3579</v>
      </c>
    </row>
    <row r="2660" spans="1:8">
      <c r="A2660" s="4">
        <v>38337</v>
      </c>
      <c r="C2660" s="73">
        <f t="shared" si="140"/>
        <v>0.26203939393939413</v>
      </c>
      <c r="E2660" s="5">
        <f t="shared" si="141"/>
        <v>0.26203939393939413</v>
      </c>
    </row>
    <row r="2661" spans="1:8">
      <c r="A2661" s="4">
        <v>38338</v>
      </c>
      <c r="C2661" s="73">
        <f t="shared" si="140"/>
        <v>0.26282323232323251</v>
      </c>
      <c r="E2661" s="5">
        <f t="shared" si="141"/>
        <v>0.26282323232323251</v>
      </c>
    </row>
    <row r="2662" spans="1:8">
      <c r="A2662" s="4">
        <v>38339</v>
      </c>
      <c r="C2662" s="73">
        <f t="shared" si="140"/>
        <v>0.2636070707070709</v>
      </c>
      <c r="E2662" s="5">
        <f t="shared" si="141"/>
        <v>0.2636070707070709</v>
      </c>
    </row>
    <row r="2663" spans="1:8">
      <c r="A2663" s="4">
        <v>38340</v>
      </c>
      <c r="C2663" s="73">
        <f t="shared" si="140"/>
        <v>0.26439090909090929</v>
      </c>
      <c r="E2663" s="5">
        <f t="shared" si="141"/>
        <v>0.26439090909090929</v>
      </c>
    </row>
    <row r="2664" spans="1:8">
      <c r="A2664" s="4">
        <v>38341</v>
      </c>
      <c r="C2664" s="73">
        <f t="shared" si="140"/>
        <v>0.26517474747474767</v>
      </c>
      <c r="E2664" s="5">
        <f t="shared" si="141"/>
        <v>0.26517474747474767</v>
      </c>
    </row>
    <row r="2665" spans="1:8">
      <c r="A2665" s="4">
        <v>38342</v>
      </c>
      <c r="C2665" s="73">
        <f t="shared" si="140"/>
        <v>0.26595858585858606</v>
      </c>
      <c r="E2665" s="5">
        <f t="shared" si="141"/>
        <v>0.26595858585858606</v>
      </c>
    </row>
    <row r="2666" spans="1:8">
      <c r="A2666" s="4">
        <v>38343</v>
      </c>
      <c r="C2666" s="73">
        <f t="shared" si="140"/>
        <v>0.26674242424242445</v>
      </c>
      <c r="E2666" s="5">
        <f t="shared" si="141"/>
        <v>0.26674242424242445</v>
      </c>
    </row>
    <row r="2667" spans="1:8">
      <c r="A2667" s="4">
        <v>38344</v>
      </c>
      <c r="C2667" s="73">
        <f t="shared" si="140"/>
        <v>0.26752626262626283</v>
      </c>
      <c r="E2667" s="5">
        <f t="shared" si="141"/>
        <v>0.26752626262626283</v>
      </c>
    </row>
    <row r="2668" spans="1:8">
      <c r="A2668" s="4">
        <v>38345</v>
      </c>
      <c r="C2668" s="73">
        <f t="shared" si="140"/>
        <v>0.26831010101010122</v>
      </c>
      <c r="E2668" s="5">
        <f t="shared" si="141"/>
        <v>0.26831010101010122</v>
      </c>
    </row>
    <row r="2669" spans="1:8">
      <c r="A2669" s="4">
        <v>38346</v>
      </c>
      <c r="C2669" s="73">
        <f t="shared" si="140"/>
        <v>0.26909393939393961</v>
      </c>
      <c r="E2669" s="5">
        <f t="shared" si="141"/>
        <v>0.26909393939393961</v>
      </c>
    </row>
    <row r="2670" spans="1:8">
      <c r="A2670" s="4">
        <v>38347</v>
      </c>
      <c r="C2670" s="73">
        <f t="shared" si="140"/>
        <v>0.26987777777777799</v>
      </c>
      <c r="E2670" s="5">
        <f t="shared" si="141"/>
        <v>0.26987777777777799</v>
      </c>
    </row>
    <row r="2671" spans="1:8">
      <c r="A2671" s="4">
        <v>38348</v>
      </c>
      <c r="C2671" s="73">
        <f t="shared" si="140"/>
        <v>0.27066161616161638</v>
      </c>
      <c r="E2671" s="5">
        <f t="shared" si="141"/>
        <v>0.27066161616161638</v>
      </c>
    </row>
    <row r="2672" spans="1:8">
      <c r="A2672" s="4">
        <v>38349</v>
      </c>
      <c r="C2672" s="73">
        <f t="shared" si="140"/>
        <v>0.27144545454545477</v>
      </c>
      <c r="E2672" s="5">
        <f t="shared" si="141"/>
        <v>0.27144545454545477</v>
      </c>
    </row>
    <row r="2673" spans="1:6">
      <c r="A2673" s="4">
        <v>38350</v>
      </c>
      <c r="C2673" s="73">
        <f t="shared" si="140"/>
        <v>0.27222929292929315</v>
      </c>
      <c r="E2673" s="5">
        <f t="shared" si="141"/>
        <v>0.27222929292929315</v>
      </c>
    </row>
    <row r="2674" spans="1:6">
      <c r="A2674" s="4">
        <v>38351</v>
      </c>
      <c r="C2674" s="73">
        <f t="shared" si="140"/>
        <v>0.27301313131313154</v>
      </c>
      <c r="E2674" s="5">
        <f t="shared" si="141"/>
        <v>0.27301313131313154</v>
      </c>
    </row>
    <row r="2675" spans="1:6">
      <c r="A2675" s="4">
        <v>38352</v>
      </c>
      <c r="C2675" s="73">
        <f t="shared" si="140"/>
        <v>0.27379696969696993</v>
      </c>
      <c r="E2675" s="5">
        <f t="shared" si="141"/>
        <v>0.27379696969696993</v>
      </c>
    </row>
    <row r="2676" spans="1:6">
      <c r="A2676" s="4">
        <v>38353</v>
      </c>
      <c r="C2676" s="73">
        <f t="shared" si="140"/>
        <v>0.27458080808080831</v>
      </c>
      <c r="E2676" s="5">
        <f t="shared" si="141"/>
        <v>0.27458080808080831</v>
      </c>
    </row>
    <row r="2677" spans="1:6">
      <c r="A2677" s="4">
        <v>38354</v>
      </c>
      <c r="C2677" s="73">
        <f t="shared" si="140"/>
        <v>0.2753646464646467</v>
      </c>
      <c r="E2677" s="5">
        <f t="shared" si="141"/>
        <v>0.2753646464646467</v>
      </c>
    </row>
    <row r="2678" spans="1:6">
      <c r="A2678" s="4">
        <v>38355</v>
      </c>
      <c r="C2678" s="73">
        <f t="shared" si="140"/>
        <v>0.27614848484848509</v>
      </c>
      <c r="E2678" s="5">
        <f t="shared" si="141"/>
        <v>0.27614848484848509</v>
      </c>
    </row>
    <row r="2679" spans="1:6">
      <c r="A2679" s="4">
        <v>38356</v>
      </c>
      <c r="C2679" s="73">
        <f t="shared" si="140"/>
        <v>0.27693232323232347</v>
      </c>
      <c r="E2679" s="5">
        <f t="shared" si="141"/>
        <v>0.27693232323232347</v>
      </c>
    </row>
    <row r="2680" spans="1:6">
      <c r="A2680" s="4">
        <v>38357</v>
      </c>
      <c r="C2680" s="73">
        <f t="shared" si="140"/>
        <v>0.27771616161616186</v>
      </c>
      <c r="E2680" s="5">
        <f t="shared" si="141"/>
        <v>0.27771616161616186</v>
      </c>
    </row>
    <row r="2681" spans="1:6">
      <c r="A2681" s="14">
        <v>38358</v>
      </c>
      <c r="B2681" s="72">
        <v>57356</v>
      </c>
      <c r="C2681" s="73">
        <v>0.27850000000000003</v>
      </c>
      <c r="E2681" s="5">
        <f t="shared" si="141"/>
        <v>0.27850000000000003</v>
      </c>
      <c r="F2681" s="5">
        <f>(C2686-C2681)/5</f>
        <v>-3.6000000000000034E-3</v>
      </c>
    </row>
    <row r="2682" spans="1:6">
      <c r="A2682" s="4">
        <v>38359</v>
      </c>
      <c r="C2682" s="9">
        <f>C2681+F$2681</f>
        <v>0.27490000000000003</v>
      </c>
      <c r="E2682" s="5">
        <f t="shared" si="141"/>
        <v>0.27490000000000003</v>
      </c>
    </row>
    <row r="2683" spans="1:6">
      <c r="A2683" s="4">
        <v>38360</v>
      </c>
      <c r="C2683" s="9">
        <f>C2682+F$2681</f>
        <v>0.27130000000000004</v>
      </c>
      <c r="E2683" s="5">
        <f t="shared" si="141"/>
        <v>0.27130000000000004</v>
      </c>
    </row>
    <row r="2684" spans="1:6">
      <c r="A2684" s="4">
        <v>38361</v>
      </c>
      <c r="C2684" s="9">
        <f>C2683+F$2681</f>
        <v>0.26770000000000005</v>
      </c>
      <c r="E2684" s="5">
        <f t="shared" si="141"/>
        <v>0.26770000000000005</v>
      </c>
    </row>
    <row r="2685" spans="1:6">
      <c r="A2685" s="4">
        <v>38362</v>
      </c>
      <c r="C2685" s="9">
        <f>C2684+F$2681</f>
        <v>0.26410000000000006</v>
      </c>
      <c r="E2685" s="5">
        <f t="shared" si="141"/>
        <v>0.26410000000000006</v>
      </c>
    </row>
    <row r="2686" spans="1:6">
      <c r="A2686" s="14">
        <v>38363</v>
      </c>
      <c r="B2686" s="72">
        <v>57387</v>
      </c>
      <c r="C2686" s="73">
        <v>0.26050000000000001</v>
      </c>
      <c r="E2686" s="5">
        <f t="shared" si="141"/>
        <v>0.26050000000000001</v>
      </c>
      <c r="F2686" s="5">
        <f>(C2700-C2686)/14</f>
        <v>6.9571428571428562E-3</v>
      </c>
    </row>
    <row r="2687" spans="1:6">
      <c r="A2687" s="4">
        <v>38364</v>
      </c>
      <c r="C2687" s="9">
        <f>C2686+F$2686</f>
        <v>0.26745714285714284</v>
      </c>
      <c r="E2687" s="5">
        <f t="shared" si="141"/>
        <v>0.26745714285714284</v>
      </c>
    </row>
    <row r="2688" spans="1:6">
      <c r="A2688" s="4">
        <v>38365</v>
      </c>
      <c r="C2688" s="9">
        <f t="shared" ref="C2688:C2699" si="142">C2687+F$2686</f>
        <v>0.27441428571428572</v>
      </c>
      <c r="E2688" s="5">
        <f t="shared" si="141"/>
        <v>0.27441428571428572</v>
      </c>
    </row>
    <row r="2689" spans="1:6">
      <c r="A2689" s="4">
        <v>38366</v>
      </c>
      <c r="C2689" s="9">
        <f t="shared" si="142"/>
        <v>0.28137142857142861</v>
      </c>
      <c r="E2689" s="5">
        <f t="shared" si="141"/>
        <v>0.28137142857142861</v>
      </c>
    </row>
    <row r="2690" spans="1:6">
      <c r="A2690" s="4">
        <v>38367</v>
      </c>
      <c r="C2690" s="9">
        <f t="shared" si="142"/>
        <v>0.28832857142857149</v>
      </c>
      <c r="E2690" s="5">
        <f t="shared" si="141"/>
        <v>0.28832857142857149</v>
      </c>
    </row>
    <row r="2691" spans="1:6">
      <c r="A2691" s="4">
        <v>38368</v>
      </c>
      <c r="C2691" s="9">
        <f t="shared" si="142"/>
        <v>0.29528571428571437</v>
      </c>
      <c r="E2691" s="5">
        <f t="shared" si="141"/>
        <v>0.29528571428571437</v>
      </c>
    </row>
    <row r="2692" spans="1:6">
      <c r="A2692" s="4">
        <v>38369</v>
      </c>
      <c r="C2692" s="9">
        <f t="shared" si="142"/>
        <v>0.30224285714285726</v>
      </c>
      <c r="E2692" s="5">
        <f t="shared" si="141"/>
        <v>0.30224285714285726</v>
      </c>
    </row>
    <row r="2693" spans="1:6">
      <c r="A2693" s="4">
        <v>38370</v>
      </c>
      <c r="C2693" s="9">
        <f t="shared" si="142"/>
        <v>0.30920000000000014</v>
      </c>
      <c r="E2693" s="5">
        <f t="shared" si="141"/>
        <v>0.30920000000000014</v>
      </c>
    </row>
    <row r="2694" spans="1:6">
      <c r="A2694" s="4">
        <v>38371</v>
      </c>
      <c r="C2694" s="9">
        <f t="shared" si="142"/>
        <v>0.31615714285714303</v>
      </c>
      <c r="E2694" s="5">
        <f t="shared" si="141"/>
        <v>0.31615714285714303</v>
      </c>
    </row>
    <row r="2695" spans="1:6">
      <c r="A2695" s="4">
        <v>38372</v>
      </c>
      <c r="C2695" s="9">
        <f t="shared" si="142"/>
        <v>0.32311428571428591</v>
      </c>
      <c r="E2695" s="5">
        <f t="shared" si="141"/>
        <v>0.32311428571428591</v>
      </c>
    </row>
    <row r="2696" spans="1:6">
      <c r="A2696" s="4">
        <v>38373</v>
      </c>
      <c r="C2696" s="9">
        <f t="shared" si="142"/>
        <v>0.33007142857142879</v>
      </c>
      <c r="E2696" s="5">
        <f t="shared" si="141"/>
        <v>0.33007142857142879</v>
      </c>
    </row>
    <row r="2697" spans="1:6">
      <c r="A2697" s="4">
        <v>38374</v>
      </c>
      <c r="C2697" s="9">
        <f t="shared" si="142"/>
        <v>0.33702857142857168</v>
      </c>
      <c r="E2697" s="5">
        <f t="shared" si="141"/>
        <v>0.33702857142857168</v>
      </c>
    </row>
    <row r="2698" spans="1:6">
      <c r="A2698" s="4">
        <v>38375</v>
      </c>
      <c r="C2698" s="9">
        <f t="shared" si="142"/>
        <v>0.34398571428571456</v>
      </c>
      <c r="E2698" s="5">
        <f t="shared" si="141"/>
        <v>0.34398571428571456</v>
      </c>
    </row>
    <row r="2699" spans="1:6">
      <c r="A2699" s="4">
        <v>38376</v>
      </c>
      <c r="C2699" s="9">
        <f t="shared" si="142"/>
        <v>0.35094285714285745</v>
      </c>
      <c r="E2699" s="5">
        <f t="shared" si="141"/>
        <v>0.35094285714285745</v>
      </c>
    </row>
    <row r="2700" spans="1:6">
      <c r="A2700" s="14">
        <v>38377</v>
      </c>
      <c r="B2700" s="72">
        <v>57387</v>
      </c>
      <c r="C2700" s="73">
        <v>0.3579</v>
      </c>
      <c r="E2700" s="5">
        <f t="shared" si="141"/>
        <v>0.3579</v>
      </c>
      <c r="F2700" s="5">
        <f>(C2708-C2700)/8</f>
        <v>-8.7874999999999967E-3</v>
      </c>
    </row>
    <row r="2701" spans="1:6">
      <c r="A2701" s="4">
        <v>38378</v>
      </c>
      <c r="C2701" s="9">
        <f>C2700+F$2700</f>
        <v>0.34911249999999999</v>
      </c>
      <c r="E2701" s="5">
        <f t="shared" si="141"/>
        <v>0.34911249999999999</v>
      </c>
    </row>
    <row r="2702" spans="1:6">
      <c r="A2702" s="4">
        <v>38379</v>
      </c>
      <c r="C2702" s="9">
        <f t="shared" ref="C2702:C2707" si="143">C2701+F$2700</f>
        <v>0.34032499999999999</v>
      </c>
      <c r="E2702" s="5">
        <f t="shared" si="141"/>
        <v>0.34032499999999999</v>
      </c>
    </row>
    <row r="2703" spans="1:6">
      <c r="A2703" s="4">
        <v>38380</v>
      </c>
      <c r="C2703" s="9">
        <f t="shared" si="143"/>
        <v>0.33153749999999998</v>
      </c>
      <c r="E2703" s="5">
        <f t="shared" si="141"/>
        <v>0.33153749999999998</v>
      </c>
    </row>
    <row r="2704" spans="1:6">
      <c r="A2704" s="4">
        <v>38381</v>
      </c>
      <c r="C2704" s="9">
        <f t="shared" si="143"/>
        <v>0.32274999999999998</v>
      </c>
      <c r="E2704" s="5">
        <f t="shared" si="141"/>
        <v>0.32274999999999998</v>
      </c>
    </row>
    <row r="2705" spans="1:6">
      <c r="A2705" s="4">
        <v>38382</v>
      </c>
      <c r="C2705" s="9">
        <f t="shared" si="143"/>
        <v>0.31396249999999998</v>
      </c>
      <c r="E2705" s="5">
        <f t="shared" si="141"/>
        <v>0.31396249999999998</v>
      </c>
    </row>
    <row r="2706" spans="1:6">
      <c r="A2706" s="4">
        <v>38383</v>
      </c>
      <c r="C2706" s="9">
        <f t="shared" si="143"/>
        <v>0.30517499999999997</v>
      </c>
      <c r="E2706" s="5">
        <f t="shared" si="141"/>
        <v>0.30517499999999997</v>
      </c>
    </row>
    <row r="2707" spans="1:6">
      <c r="A2707" s="4">
        <v>38384</v>
      </c>
      <c r="C2707" s="9">
        <f t="shared" si="143"/>
        <v>0.29638749999999997</v>
      </c>
      <c r="E2707" s="5">
        <f t="shared" si="141"/>
        <v>0.29638749999999997</v>
      </c>
    </row>
    <row r="2708" spans="1:6">
      <c r="A2708" s="14">
        <v>38385</v>
      </c>
      <c r="B2708" s="72">
        <v>57062</v>
      </c>
      <c r="C2708" s="73">
        <v>0.28760000000000002</v>
      </c>
      <c r="E2708" s="5">
        <f t="shared" si="141"/>
        <v>0.28760000000000002</v>
      </c>
      <c r="F2708" s="5">
        <f>(C2725-C2708)/17</f>
        <v>9.5882352941176359E-4</v>
      </c>
    </row>
    <row r="2709" spans="1:6">
      <c r="A2709" s="4">
        <v>38386</v>
      </c>
      <c r="C2709" s="9">
        <f>C2708+F$2708</f>
        <v>0.28855882352941181</v>
      </c>
      <c r="E2709" s="5">
        <f t="shared" si="141"/>
        <v>0.28855882352941181</v>
      </c>
    </row>
    <row r="2710" spans="1:6">
      <c r="A2710" s="4">
        <v>38387</v>
      </c>
      <c r="C2710" s="9">
        <f t="shared" ref="C2710:C2724" si="144">C2709+F$2708</f>
        <v>0.2895176470588236</v>
      </c>
      <c r="E2710" s="5">
        <f t="shared" si="141"/>
        <v>0.2895176470588236</v>
      </c>
    </row>
    <row r="2711" spans="1:6">
      <c r="A2711" s="4">
        <v>38388</v>
      </c>
      <c r="C2711" s="9">
        <f t="shared" si="144"/>
        <v>0.29047647058823539</v>
      </c>
      <c r="E2711" s="5">
        <f t="shared" si="141"/>
        <v>0.29047647058823539</v>
      </c>
    </row>
    <row r="2712" spans="1:6">
      <c r="A2712" s="4">
        <v>38389</v>
      </c>
      <c r="C2712" s="9">
        <f t="shared" si="144"/>
        <v>0.29143529411764718</v>
      </c>
      <c r="E2712" s="5">
        <f t="shared" si="141"/>
        <v>0.29143529411764718</v>
      </c>
    </row>
    <row r="2713" spans="1:6">
      <c r="A2713" s="4">
        <v>38390</v>
      </c>
      <c r="C2713" s="9">
        <f t="shared" si="144"/>
        <v>0.29239411764705897</v>
      </c>
      <c r="E2713" s="5">
        <f t="shared" si="141"/>
        <v>0.29239411764705897</v>
      </c>
    </row>
    <row r="2714" spans="1:6">
      <c r="A2714" s="4">
        <v>38391</v>
      </c>
      <c r="C2714" s="9">
        <f t="shared" si="144"/>
        <v>0.29335294117647076</v>
      </c>
      <c r="E2714" s="5">
        <f t="shared" si="141"/>
        <v>0.29335294117647076</v>
      </c>
    </row>
    <row r="2715" spans="1:6">
      <c r="A2715" s="4">
        <v>38392</v>
      </c>
      <c r="C2715" s="9">
        <f t="shared" si="144"/>
        <v>0.29431176470588255</v>
      </c>
      <c r="E2715" s="5">
        <f t="shared" si="141"/>
        <v>0.29431176470588255</v>
      </c>
    </row>
    <row r="2716" spans="1:6">
      <c r="A2716" s="4">
        <v>38393</v>
      </c>
      <c r="C2716" s="9">
        <f t="shared" si="144"/>
        <v>0.29527058823529434</v>
      </c>
      <c r="E2716" s="5">
        <f t="shared" si="141"/>
        <v>0.29527058823529434</v>
      </c>
    </row>
    <row r="2717" spans="1:6">
      <c r="A2717" s="4">
        <v>38394</v>
      </c>
      <c r="C2717" s="9">
        <f t="shared" si="144"/>
        <v>0.29622941176470613</v>
      </c>
      <c r="E2717" s="5">
        <f t="shared" ref="E2717:E2780" si="145">C2717</f>
        <v>0.29622941176470613</v>
      </c>
    </row>
    <row r="2718" spans="1:6">
      <c r="A2718" s="4">
        <v>38395</v>
      </c>
      <c r="C2718" s="9">
        <f t="shared" si="144"/>
        <v>0.29718823529411792</v>
      </c>
      <c r="E2718" s="5">
        <f t="shared" si="145"/>
        <v>0.29718823529411792</v>
      </c>
    </row>
    <row r="2719" spans="1:6">
      <c r="A2719" s="4">
        <v>38396</v>
      </c>
      <c r="C2719" s="9">
        <f t="shared" si="144"/>
        <v>0.29814705882352971</v>
      </c>
      <c r="E2719" s="5">
        <f t="shared" si="145"/>
        <v>0.29814705882352971</v>
      </c>
    </row>
    <row r="2720" spans="1:6">
      <c r="A2720" s="4">
        <v>38397</v>
      </c>
      <c r="C2720" s="9">
        <f t="shared" si="144"/>
        <v>0.2991058823529415</v>
      </c>
      <c r="E2720" s="5">
        <f t="shared" si="145"/>
        <v>0.2991058823529415</v>
      </c>
    </row>
    <row r="2721" spans="1:6">
      <c r="A2721" s="4">
        <v>38398</v>
      </c>
      <c r="C2721" s="9">
        <f t="shared" si="144"/>
        <v>0.30006470588235329</v>
      </c>
      <c r="E2721" s="5">
        <f t="shared" si="145"/>
        <v>0.30006470588235329</v>
      </c>
    </row>
    <row r="2722" spans="1:6">
      <c r="A2722" s="4">
        <v>38399</v>
      </c>
      <c r="C2722" s="9">
        <f t="shared" si="144"/>
        <v>0.30102352941176508</v>
      </c>
      <c r="E2722" s="5">
        <f t="shared" si="145"/>
        <v>0.30102352941176508</v>
      </c>
    </row>
    <row r="2723" spans="1:6">
      <c r="A2723" s="4">
        <v>38400</v>
      </c>
      <c r="C2723" s="9">
        <f t="shared" si="144"/>
        <v>0.30198235294117687</v>
      </c>
      <c r="E2723" s="5">
        <f t="shared" si="145"/>
        <v>0.30198235294117687</v>
      </c>
    </row>
    <row r="2724" spans="1:6">
      <c r="A2724" s="4">
        <v>38401</v>
      </c>
      <c r="C2724" s="9">
        <f t="shared" si="144"/>
        <v>0.30294117647058866</v>
      </c>
      <c r="E2724" s="5">
        <f t="shared" si="145"/>
        <v>0.30294117647058866</v>
      </c>
    </row>
    <row r="2725" spans="1:6">
      <c r="A2725" s="14">
        <v>38402</v>
      </c>
      <c r="B2725" s="72">
        <v>57387</v>
      </c>
      <c r="C2725" s="73">
        <v>0.3039</v>
      </c>
      <c r="E2725" s="5">
        <f t="shared" si="145"/>
        <v>0.3039</v>
      </c>
      <c r="F2725" s="5">
        <f>(C2751-C2725)/26</f>
        <v>1.3307692307692315E-3</v>
      </c>
    </row>
    <row r="2726" spans="1:6">
      <c r="A2726" s="4">
        <v>38403</v>
      </c>
      <c r="C2726" s="9">
        <f>C2725+F$2725</f>
        <v>0.30523076923076925</v>
      </c>
      <c r="E2726" s="5">
        <f t="shared" si="145"/>
        <v>0.30523076923076925</v>
      </c>
    </row>
    <row r="2727" spans="1:6">
      <c r="A2727" s="4">
        <v>38404</v>
      </c>
      <c r="C2727" s="9">
        <f t="shared" ref="C2727:C2750" si="146">C2726+F$2725</f>
        <v>0.3065615384615385</v>
      </c>
      <c r="E2727" s="5">
        <f t="shared" si="145"/>
        <v>0.3065615384615385</v>
      </c>
    </row>
    <row r="2728" spans="1:6">
      <c r="A2728" s="4">
        <v>38405</v>
      </c>
      <c r="C2728" s="9">
        <f t="shared" si="146"/>
        <v>0.30789230769230774</v>
      </c>
      <c r="E2728" s="5">
        <f t="shared" si="145"/>
        <v>0.30789230769230774</v>
      </c>
    </row>
    <row r="2729" spans="1:6">
      <c r="A2729" s="4">
        <v>38406</v>
      </c>
      <c r="C2729" s="9">
        <f t="shared" si="146"/>
        <v>0.30922307692307699</v>
      </c>
      <c r="E2729" s="5">
        <f t="shared" si="145"/>
        <v>0.30922307692307699</v>
      </c>
    </row>
    <row r="2730" spans="1:6">
      <c r="A2730" s="4">
        <v>38407</v>
      </c>
      <c r="C2730" s="9">
        <f t="shared" si="146"/>
        <v>0.31055384615384624</v>
      </c>
      <c r="E2730" s="5">
        <f t="shared" si="145"/>
        <v>0.31055384615384624</v>
      </c>
    </row>
    <row r="2731" spans="1:6">
      <c r="A2731" s="4">
        <v>38408</v>
      </c>
      <c r="C2731" s="9">
        <f t="shared" si="146"/>
        <v>0.31188461538461548</v>
      </c>
      <c r="E2731" s="5">
        <f t="shared" si="145"/>
        <v>0.31188461538461548</v>
      </c>
    </row>
    <row r="2732" spans="1:6">
      <c r="A2732" s="4">
        <v>38409</v>
      </c>
      <c r="C2732" s="9">
        <f t="shared" si="146"/>
        <v>0.31321538461538473</v>
      </c>
      <c r="E2732" s="5">
        <f t="shared" si="145"/>
        <v>0.31321538461538473</v>
      </c>
    </row>
    <row r="2733" spans="1:6">
      <c r="A2733" s="4">
        <v>38410</v>
      </c>
      <c r="C2733" s="9">
        <f t="shared" si="146"/>
        <v>0.31454615384615398</v>
      </c>
      <c r="E2733" s="5">
        <f t="shared" si="145"/>
        <v>0.31454615384615398</v>
      </c>
    </row>
    <row r="2734" spans="1:6">
      <c r="A2734" s="4">
        <v>38411</v>
      </c>
      <c r="C2734" s="9">
        <f t="shared" si="146"/>
        <v>0.31587692307692322</v>
      </c>
      <c r="E2734" s="5">
        <f t="shared" si="145"/>
        <v>0.31587692307692322</v>
      </c>
    </row>
    <row r="2735" spans="1:6">
      <c r="A2735" s="4">
        <v>38412</v>
      </c>
      <c r="C2735" s="9">
        <f t="shared" si="146"/>
        <v>0.31720769230769247</v>
      </c>
      <c r="E2735" s="5">
        <f t="shared" si="145"/>
        <v>0.31720769230769247</v>
      </c>
    </row>
    <row r="2736" spans="1:6">
      <c r="A2736" s="4">
        <v>38413</v>
      </c>
      <c r="C2736" s="9">
        <f t="shared" si="146"/>
        <v>0.31853846153846171</v>
      </c>
      <c r="E2736" s="5">
        <f t="shared" si="145"/>
        <v>0.31853846153846171</v>
      </c>
    </row>
    <row r="2737" spans="1:6">
      <c r="A2737" s="4">
        <v>38414</v>
      </c>
      <c r="C2737" s="9">
        <f t="shared" si="146"/>
        <v>0.31986923076923096</v>
      </c>
      <c r="E2737" s="5">
        <f t="shared" si="145"/>
        <v>0.31986923076923096</v>
      </c>
    </row>
    <row r="2738" spans="1:6">
      <c r="A2738" s="4">
        <v>38415</v>
      </c>
      <c r="C2738" s="9">
        <f t="shared" si="146"/>
        <v>0.32120000000000021</v>
      </c>
      <c r="E2738" s="5">
        <f t="shared" si="145"/>
        <v>0.32120000000000021</v>
      </c>
    </row>
    <row r="2739" spans="1:6">
      <c r="A2739" s="4">
        <v>38416</v>
      </c>
      <c r="C2739" s="9">
        <f t="shared" si="146"/>
        <v>0.32253076923076945</v>
      </c>
      <c r="E2739" s="5">
        <f t="shared" si="145"/>
        <v>0.32253076923076945</v>
      </c>
    </row>
    <row r="2740" spans="1:6">
      <c r="A2740" s="4">
        <v>38417</v>
      </c>
      <c r="C2740" s="9">
        <f t="shared" si="146"/>
        <v>0.3238615384615387</v>
      </c>
      <c r="E2740" s="5">
        <f t="shared" si="145"/>
        <v>0.3238615384615387</v>
      </c>
    </row>
    <row r="2741" spans="1:6">
      <c r="A2741" s="4">
        <v>38418</v>
      </c>
      <c r="C2741" s="9">
        <f t="shared" si="146"/>
        <v>0.32519230769230795</v>
      </c>
      <c r="E2741" s="5">
        <f t="shared" si="145"/>
        <v>0.32519230769230795</v>
      </c>
    </row>
    <row r="2742" spans="1:6">
      <c r="A2742" s="4">
        <v>38419</v>
      </c>
      <c r="C2742" s="9">
        <f t="shared" si="146"/>
        <v>0.32652307692307719</v>
      </c>
      <c r="E2742" s="5">
        <f t="shared" si="145"/>
        <v>0.32652307692307719</v>
      </c>
    </row>
    <row r="2743" spans="1:6">
      <c r="A2743" s="4">
        <v>38420</v>
      </c>
      <c r="C2743" s="9">
        <f t="shared" si="146"/>
        <v>0.32785384615384644</v>
      </c>
      <c r="E2743" s="5">
        <f t="shared" si="145"/>
        <v>0.32785384615384644</v>
      </c>
    </row>
    <row r="2744" spans="1:6">
      <c r="A2744" s="4">
        <v>38421</v>
      </c>
      <c r="C2744" s="9">
        <f t="shared" si="146"/>
        <v>0.32918461538461569</v>
      </c>
      <c r="E2744" s="5">
        <f t="shared" si="145"/>
        <v>0.32918461538461569</v>
      </c>
    </row>
    <row r="2745" spans="1:6">
      <c r="A2745" s="4">
        <v>38422</v>
      </c>
      <c r="C2745" s="9">
        <f t="shared" si="146"/>
        <v>0.33051538461538493</v>
      </c>
      <c r="E2745" s="5">
        <f t="shared" si="145"/>
        <v>0.33051538461538493</v>
      </c>
    </row>
    <row r="2746" spans="1:6">
      <c r="A2746" s="4">
        <v>38423</v>
      </c>
      <c r="C2746" s="9">
        <f t="shared" si="146"/>
        <v>0.33184615384615418</v>
      </c>
      <c r="E2746" s="5">
        <f t="shared" si="145"/>
        <v>0.33184615384615418</v>
      </c>
    </row>
    <row r="2747" spans="1:6">
      <c r="A2747" s="4">
        <v>38424</v>
      </c>
      <c r="C2747" s="9">
        <f t="shared" si="146"/>
        <v>0.33317692307692343</v>
      </c>
      <c r="E2747" s="5">
        <f t="shared" si="145"/>
        <v>0.33317692307692343</v>
      </c>
    </row>
    <row r="2748" spans="1:6">
      <c r="A2748" s="4">
        <v>38425</v>
      </c>
      <c r="C2748" s="9">
        <f t="shared" si="146"/>
        <v>0.33450769230769267</v>
      </c>
      <c r="E2748" s="5">
        <f t="shared" si="145"/>
        <v>0.33450769230769267</v>
      </c>
    </row>
    <row r="2749" spans="1:6">
      <c r="A2749" s="4">
        <v>38426</v>
      </c>
      <c r="C2749" s="9">
        <f t="shared" si="146"/>
        <v>0.33583846153846192</v>
      </c>
      <c r="E2749" s="5">
        <f t="shared" si="145"/>
        <v>0.33583846153846192</v>
      </c>
    </row>
    <row r="2750" spans="1:6">
      <c r="A2750" s="4">
        <v>38427</v>
      </c>
      <c r="C2750" s="9">
        <f t="shared" si="146"/>
        <v>0.33716923076923117</v>
      </c>
      <c r="E2750" s="5">
        <f t="shared" si="145"/>
        <v>0.33716923076923117</v>
      </c>
    </row>
    <row r="2751" spans="1:6">
      <c r="A2751" s="14">
        <v>38428</v>
      </c>
      <c r="B2751" s="72">
        <v>57086</v>
      </c>
      <c r="C2751" s="73">
        <v>0.33850000000000002</v>
      </c>
      <c r="E2751" s="5">
        <f t="shared" si="145"/>
        <v>0.33850000000000002</v>
      </c>
      <c r="F2751" s="5">
        <f>(C2801-C2751)/50</f>
        <v>-4.6000000000000039E-4</v>
      </c>
    </row>
    <row r="2752" spans="1:6">
      <c r="A2752" s="4">
        <v>38429</v>
      </c>
      <c r="C2752" s="9">
        <f>C2751+F$2751</f>
        <v>0.33804000000000001</v>
      </c>
      <c r="E2752" s="5">
        <f t="shared" si="145"/>
        <v>0.33804000000000001</v>
      </c>
    </row>
    <row r="2753" spans="1:5">
      <c r="A2753" s="4">
        <v>38430</v>
      </c>
      <c r="C2753" s="9">
        <f t="shared" ref="C2753:C2800" si="147">C2752+F$2751</f>
        <v>0.33757999999999999</v>
      </c>
      <c r="E2753" s="5">
        <f t="shared" si="145"/>
        <v>0.33757999999999999</v>
      </c>
    </row>
    <row r="2754" spans="1:5">
      <c r="A2754" s="4">
        <v>38431</v>
      </c>
      <c r="C2754" s="9">
        <f t="shared" si="147"/>
        <v>0.33711999999999998</v>
      </c>
      <c r="E2754" s="5">
        <f t="shared" si="145"/>
        <v>0.33711999999999998</v>
      </c>
    </row>
    <row r="2755" spans="1:5">
      <c r="A2755" s="4">
        <v>38432</v>
      </c>
      <c r="C2755" s="9">
        <f t="shared" si="147"/>
        <v>0.33665999999999996</v>
      </c>
      <c r="E2755" s="5">
        <f t="shared" si="145"/>
        <v>0.33665999999999996</v>
      </c>
    </row>
    <row r="2756" spans="1:5">
      <c r="A2756" s="4">
        <v>38433</v>
      </c>
      <c r="C2756" s="9">
        <f t="shared" si="147"/>
        <v>0.33619999999999994</v>
      </c>
      <c r="E2756" s="5">
        <f t="shared" si="145"/>
        <v>0.33619999999999994</v>
      </c>
    </row>
    <row r="2757" spans="1:5">
      <c r="A2757" s="4">
        <v>38434</v>
      </c>
      <c r="C2757" s="9">
        <f t="shared" si="147"/>
        <v>0.33573999999999993</v>
      </c>
      <c r="E2757" s="5">
        <f t="shared" si="145"/>
        <v>0.33573999999999993</v>
      </c>
    </row>
    <row r="2758" spans="1:5">
      <c r="A2758" s="4">
        <v>38435</v>
      </c>
      <c r="C2758" s="9">
        <f t="shared" si="147"/>
        <v>0.33527999999999991</v>
      </c>
      <c r="E2758" s="5">
        <f t="shared" si="145"/>
        <v>0.33527999999999991</v>
      </c>
    </row>
    <row r="2759" spans="1:5">
      <c r="A2759" s="4">
        <v>38436</v>
      </c>
      <c r="C2759" s="9">
        <f t="shared" si="147"/>
        <v>0.3348199999999999</v>
      </c>
      <c r="E2759" s="5">
        <f t="shared" si="145"/>
        <v>0.3348199999999999</v>
      </c>
    </row>
    <row r="2760" spans="1:5">
      <c r="A2760" s="4">
        <v>38437</v>
      </c>
      <c r="C2760" s="9">
        <f t="shared" si="147"/>
        <v>0.33435999999999988</v>
      </c>
      <c r="E2760" s="5">
        <f t="shared" si="145"/>
        <v>0.33435999999999988</v>
      </c>
    </row>
    <row r="2761" spans="1:5">
      <c r="A2761" s="4">
        <v>38438</v>
      </c>
      <c r="C2761" s="9">
        <f t="shared" si="147"/>
        <v>0.33389999999999986</v>
      </c>
      <c r="E2761" s="5">
        <f t="shared" si="145"/>
        <v>0.33389999999999986</v>
      </c>
    </row>
    <row r="2762" spans="1:5">
      <c r="A2762" s="4">
        <v>38439</v>
      </c>
      <c r="C2762" s="9">
        <f t="shared" si="147"/>
        <v>0.33343999999999985</v>
      </c>
      <c r="E2762" s="5">
        <f t="shared" si="145"/>
        <v>0.33343999999999985</v>
      </c>
    </row>
    <row r="2763" spans="1:5">
      <c r="A2763" s="4">
        <v>38440</v>
      </c>
      <c r="C2763" s="9">
        <f t="shared" si="147"/>
        <v>0.33297999999999983</v>
      </c>
      <c r="E2763" s="5">
        <f t="shared" si="145"/>
        <v>0.33297999999999983</v>
      </c>
    </row>
    <row r="2764" spans="1:5">
      <c r="A2764" s="4">
        <v>38441</v>
      </c>
      <c r="C2764" s="9">
        <f t="shared" si="147"/>
        <v>0.33251999999999982</v>
      </c>
      <c r="E2764" s="5">
        <f t="shared" si="145"/>
        <v>0.33251999999999982</v>
      </c>
    </row>
    <row r="2765" spans="1:5">
      <c r="A2765" s="4">
        <v>38442</v>
      </c>
      <c r="C2765" s="9">
        <f t="shared" si="147"/>
        <v>0.3320599999999998</v>
      </c>
      <c r="E2765" s="5">
        <f t="shared" si="145"/>
        <v>0.3320599999999998</v>
      </c>
    </row>
    <row r="2766" spans="1:5">
      <c r="A2766" s="4">
        <v>38443</v>
      </c>
      <c r="C2766" s="9">
        <f t="shared" si="147"/>
        <v>0.33159999999999978</v>
      </c>
      <c r="E2766" s="5">
        <f t="shared" si="145"/>
        <v>0.33159999999999978</v>
      </c>
    </row>
    <row r="2767" spans="1:5">
      <c r="A2767" s="4">
        <v>38444</v>
      </c>
      <c r="C2767" s="9">
        <f t="shared" si="147"/>
        <v>0.33113999999999977</v>
      </c>
      <c r="E2767" s="5">
        <f t="shared" si="145"/>
        <v>0.33113999999999977</v>
      </c>
    </row>
    <row r="2768" spans="1:5">
      <c r="A2768" s="4">
        <v>38445</v>
      </c>
      <c r="C2768" s="9">
        <f t="shared" si="147"/>
        <v>0.33067999999999975</v>
      </c>
      <c r="E2768" s="5">
        <f t="shared" si="145"/>
        <v>0.33067999999999975</v>
      </c>
    </row>
    <row r="2769" spans="1:5">
      <c r="A2769" s="4">
        <v>38446</v>
      </c>
      <c r="C2769" s="9">
        <f t="shared" si="147"/>
        <v>0.33021999999999974</v>
      </c>
      <c r="E2769" s="5">
        <f t="shared" si="145"/>
        <v>0.33021999999999974</v>
      </c>
    </row>
    <row r="2770" spans="1:5">
      <c r="A2770" s="4">
        <v>38447</v>
      </c>
      <c r="C2770" s="9">
        <f t="shared" si="147"/>
        <v>0.32975999999999972</v>
      </c>
      <c r="E2770" s="5">
        <f t="shared" si="145"/>
        <v>0.32975999999999972</v>
      </c>
    </row>
    <row r="2771" spans="1:5">
      <c r="A2771" s="4">
        <v>38448</v>
      </c>
      <c r="C2771" s="9">
        <f t="shared" si="147"/>
        <v>0.3292999999999997</v>
      </c>
      <c r="E2771" s="5">
        <f t="shared" si="145"/>
        <v>0.3292999999999997</v>
      </c>
    </row>
    <row r="2772" spans="1:5">
      <c r="A2772" s="4">
        <v>38449</v>
      </c>
      <c r="C2772" s="9">
        <f t="shared" si="147"/>
        <v>0.32883999999999969</v>
      </c>
      <c r="E2772" s="5">
        <f t="shared" si="145"/>
        <v>0.32883999999999969</v>
      </c>
    </row>
    <row r="2773" spans="1:5">
      <c r="A2773" s="4">
        <v>38450</v>
      </c>
      <c r="C2773" s="9">
        <f t="shared" si="147"/>
        <v>0.32837999999999967</v>
      </c>
      <c r="E2773" s="5">
        <f t="shared" si="145"/>
        <v>0.32837999999999967</v>
      </c>
    </row>
    <row r="2774" spans="1:5">
      <c r="A2774" s="4">
        <v>38451</v>
      </c>
      <c r="C2774" s="9">
        <f t="shared" si="147"/>
        <v>0.32791999999999966</v>
      </c>
      <c r="E2774" s="5">
        <f t="shared" si="145"/>
        <v>0.32791999999999966</v>
      </c>
    </row>
    <row r="2775" spans="1:5">
      <c r="A2775" s="4">
        <v>38452</v>
      </c>
      <c r="C2775" s="9">
        <f t="shared" si="147"/>
        <v>0.32745999999999964</v>
      </c>
      <c r="E2775" s="5">
        <f t="shared" si="145"/>
        <v>0.32745999999999964</v>
      </c>
    </row>
    <row r="2776" spans="1:5">
      <c r="A2776" s="4">
        <v>38453</v>
      </c>
      <c r="C2776" s="9">
        <f t="shared" si="147"/>
        <v>0.32699999999999962</v>
      </c>
      <c r="E2776" s="5">
        <f t="shared" si="145"/>
        <v>0.32699999999999962</v>
      </c>
    </row>
    <row r="2777" spans="1:5">
      <c r="A2777" s="4">
        <v>38454</v>
      </c>
      <c r="C2777" s="9">
        <f t="shared" si="147"/>
        <v>0.32653999999999961</v>
      </c>
      <c r="E2777" s="5">
        <f t="shared" si="145"/>
        <v>0.32653999999999961</v>
      </c>
    </row>
    <row r="2778" spans="1:5">
      <c r="A2778" s="4">
        <v>38455</v>
      </c>
      <c r="C2778" s="9">
        <f t="shared" si="147"/>
        <v>0.32607999999999959</v>
      </c>
      <c r="E2778" s="5">
        <f t="shared" si="145"/>
        <v>0.32607999999999959</v>
      </c>
    </row>
    <row r="2779" spans="1:5">
      <c r="A2779" s="4">
        <v>38456</v>
      </c>
      <c r="C2779" s="9">
        <f t="shared" si="147"/>
        <v>0.32561999999999958</v>
      </c>
      <c r="E2779" s="5">
        <f t="shared" si="145"/>
        <v>0.32561999999999958</v>
      </c>
    </row>
    <row r="2780" spans="1:5">
      <c r="A2780" s="4">
        <v>38457</v>
      </c>
      <c r="C2780" s="9">
        <f t="shared" si="147"/>
        <v>0.32515999999999956</v>
      </c>
      <c r="E2780" s="5">
        <f t="shared" si="145"/>
        <v>0.32515999999999956</v>
      </c>
    </row>
    <row r="2781" spans="1:5">
      <c r="A2781" s="4">
        <v>38458</v>
      </c>
      <c r="C2781" s="9">
        <f t="shared" si="147"/>
        <v>0.32469999999999954</v>
      </c>
      <c r="E2781" s="5">
        <f t="shared" ref="E2781:E2844" si="148">C2781</f>
        <v>0.32469999999999954</v>
      </c>
    </row>
    <row r="2782" spans="1:5">
      <c r="A2782" s="4">
        <v>38459</v>
      </c>
      <c r="C2782" s="9">
        <f t="shared" si="147"/>
        <v>0.32423999999999953</v>
      </c>
      <c r="E2782" s="5">
        <f t="shared" si="148"/>
        <v>0.32423999999999953</v>
      </c>
    </row>
    <row r="2783" spans="1:5">
      <c r="A2783" s="4">
        <v>38460</v>
      </c>
      <c r="C2783" s="9">
        <f t="shared" si="147"/>
        <v>0.32377999999999951</v>
      </c>
      <c r="E2783" s="5">
        <f t="shared" si="148"/>
        <v>0.32377999999999951</v>
      </c>
    </row>
    <row r="2784" spans="1:5">
      <c r="A2784" s="4">
        <v>38461</v>
      </c>
      <c r="C2784" s="9">
        <f t="shared" si="147"/>
        <v>0.3233199999999995</v>
      </c>
      <c r="E2784" s="5">
        <f t="shared" si="148"/>
        <v>0.3233199999999995</v>
      </c>
    </row>
    <row r="2785" spans="1:5">
      <c r="A2785" s="4">
        <v>38462</v>
      </c>
      <c r="C2785" s="9">
        <f t="shared" si="147"/>
        <v>0.32285999999999948</v>
      </c>
      <c r="E2785" s="5">
        <f t="shared" si="148"/>
        <v>0.32285999999999948</v>
      </c>
    </row>
    <row r="2786" spans="1:5">
      <c r="A2786" s="4">
        <v>38463</v>
      </c>
      <c r="C2786" s="9">
        <f t="shared" si="147"/>
        <v>0.32239999999999946</v>
      </c>
      <c r="E2786" s="5">
        <f t="shared" si="148"/>
        <v>0.32239999999999946</v>
      </c>
    </row>
    <row r="2787" spans="1:5">
      <c r="A2787" s="4">
        <v>38464</v>
      </c>
      <c r="C2787" s="9">
        <f t="shared" si="147"/>
        <v>0.32193999999999945</v>
      </c>
      <c r="E2787" s="5">
        <f t="shared" si="148"/>
        <v>0.32193999999999945</v>
      </c>
    </row>
    <row r="2788" spans="1:5">
      <c r="A2788" s="4">
        <v>38465</v>
      </c>
      <c r="C2788" s="9">
        <f t="shared" si="147"/>
        <v>0.32147999999999943</v>
      </c>
      <c r="E2788" s="5">
        <f t="shared" si="148"/>
        <v>0.32147999999999943</v>
      </c>
    </row>
    <row r="2789" spans="1:5">
      <c r="A2789" s="4">
        <v>38466</v>
      </c>
      <c r="C2789" s="9">
        <f t="shared" si="147"/>
        <v>0.32101999999999942</v>
      </c>
      <c r="E2789" s="5">
        <f t="shared" si="148"/>
        <v>0.32101999999999942</v>
      </c>
    </row>
    <row r="2790" spans="1:5">
      <c r="A2790" s="4">
        <v>38467</v>
      </c>
      <c r="C2790" s="9">
        <f t="shared" si="147"/>
        <v>0.3205599999999994</v>
      </c>
      <c r="E2790" s="5">
        <f t="shared" si="148"/>
        <v>0.3205599999999994</v>
      </c>
    </row>
    <row r="2791" spans="1:5">
      <c r="A2791" s="4">
        <v>38468</v>
      </c>
      <c r="C2791" s="9">
        <f t="shared" si="147"/>
        <v>0.32009999999999939</v>
      </c>
      <c r="E2791" s="5">
        <f t="shared" si="148"/>
        <v>0.32009999999999939</v>
      </c>
    </row>
    <row r="2792" spans="1:5">
      <c r="A2792" s="4">
        <v>38469</v>
      </c>
      <c r="C2792" s="9">
        <f t="shared" si="147"/>
        <v>0.31963999999999937</v>
      </c>
      <c r="E2792" s="5">
        <f t="shared" si="148"/>
        <v>0.31963999999999937</v>
      </c>
    </row>
    <row r="2793" spans="1:5">
      <c r="A2793" s="4">
        <v>38470</v>
      </c>
      <c r="C2793" s="9">
        <f t="shared" si="147"/>
        <v>0.31917999999999935</v>
      </c>
      <c r="E2793" s="5">
        <f t="shared" si="148"/>
        <v>0.31917999999999935</v>
      </c>
    </row>
    <row r="2794" spans="1:5">
      <c r="A2794" s="4">
        <v>38471</v>
      </c>
      <c r="C2794" s="9">
        <f t="shared" si="147"/>
        <v>0.31871999999999934</v>
      </c>
      <c r="E2794" s="5">
        <f t="shared" si="148"/>
        <v>0.31871999999999934</v>
      </c>
    </row>
    <row r="2795" spans="1:5">
      <c r="A2795" s="4">
        <v>38472</v>
      </c>
      <c r="C2795" s="9">
        <f t="shared" si="147"/>
        <v>0.31825999999999932</v>
      </c>
      <c r="E2795" s="5">
        <f t="shared" si="148"/>
        <v>0.31825999999999932</v>
      </c>
    </row>
    <row r="2796" spans="1:5">
      <c r="A2796" s="4">
        <v>38473</v>
      </c>
      <c r="C2796" s="9">
        <f t="shared" si="147"/>
        <v>0.31779999999999931</v>
      </c>
      <c r="E2796" s="5">
        <f t="shared" si="148"/>
        <v>0.31779999999999931</v>
      </c>
    </row>
    <row r="2797" spans="1:5">
      <c r="A2797" s="4">
        <v>38474</v>
      </c>
      <c r="C2797" s="9">
        <f t="shared" si="147"/>
        <v>0.31733999999999929</v>
      </c>
      <c r="E2797" s="5">
        <f t="shared" si="148"/>
        <v>0.31733999999999929</v>
      </c>
    </row>
    <row r="2798" spans="1:5">
      <c r="A2798" s="4">
        <v>38475</v>
      </c>
      <c r="C2798" s="9">
        <f t="shared" si="147"/>
        <v>0.31687999999999927</v>
      </c>
      <c r="E2798" s="5">
        <f t="shared" si="148"/>
        <v>0.31687999999999927</v>
      </c>
    </row>
    <row r="2799" spans="1:5">
      <c r="A2799" s="4">
        <v>38476</v>
      </c>
      <c r="C2799" s="9">
        <f t="shared" si="147"/>
        <v>0.31641999999999926</v>
      </c>
      <c r="E2799" s="5">
        <f t="shared" si="148"/>
        <v>0.31641999999999926</v>
      </c>
    </row>
    <row r="2800" spans="1:5">
      <c r="A2800" s="4">
        <v>38477</v>
      </c>
      <c r="C2800" s="9">
        <f t="shared" si="147"/>
        <v>0.31595999999999924</v>
      </c>
      <c r="E2800" s="5">
        <f t="shared" si="148"/>
        <v>0.31595999999999924</v>
      </c>
    </row>
    <row r="2801" spans="1:6">
      <c r="A2801" s="14">
        <v>38478</v>
      </c>
      <c r="B2801" s="72">
        <v>56254</v>
      </c>
      <c r="C2801" s="73">
        <v>0.3155</v>
      </c>
      <c r="E2801" s="5">
        <f t="shared" si="148"/>
        <v>0.3155</v>
      </c>
      <c r="F2801" s="5">
        <f>(C2809-C2801)/8</f>
        <v>-2.3000000000000034E-3</v>
      </c>
    </row>
    <row r="2802" spans="1:6">
      <c r="A2802" s="4">
        <v>38479</v>
      </c>
      <c r="C2802" s="9">
        <f>C2801+F$2801</f>
        <v>0.31319999999999998</v>
      </c>
      <c r="E2802" s="5">
        <f t="shared" si="148"/>
        <v>0.31319999999999998</v>
      </c>
    </row>
    <row r="2803" spans="1:6">
      <c r="A2803" s="4">
        <v>38480</v>
      </c>
      <c r="C2803" s="9">
        <f t="shared" ref="C2803:C2808" si="149">C2802+F$2801</f>
        <v>0.31089999999999995</v>
      </c>
      <c r="E2803" s="5">
        <f t="shared" si="148"/>
        <v>0.31089999999999995</v>
      </c>
    </row>
    <row r="2804" spans="1:6">
      <c r="A2804" s="4">
        <v>38481</v>
      </c>
      <c r="C2804" s="9">
        <f t="shared" si="149"/>
        <v>0.30859999999999993</v>
      </c>
      <c r="E2804" s="5">
        <f t="shared" si="148"/>
        <v>0.30859999999999993</v>
      </c>
    </row>
    <row r="2805" spans="1:6">
      <c r="A2805" s="4">
        <v>38482</v>
      </c>
      <c r="C2805" s="9">
        <f t="shared" si="149"/>
        <v>0.30629999999999991</v>
      </c>
      <c r="E2805" s="5">
        <f t="shared" si="148"/>
        <v>0.30629999999999991</v>
      </c>
    </row>
    <row r="2806" spans="1:6">
      <c r="A2806" s="4">
        <v>38483</v>
      </c>
      <c r="C2806" s="9">
        <f t="shared" si="149"/>
        <v>0.30399999999999988</v>
      </c>
      <c r="E2806" s="5">
        <f t="shared" si="148"/>
        <v>0.30399999999999988</v>
      </c>
    </row>
    <row r="2807" spans="1:6">
      <c r="A2807" s="4">
        <v>38484</v>
      </c>
      <c r="C2807" s="9">
        <f t="shared" si="149"/>
        <v>0.30169999999999986</v>
      </c>
      <c r="E2807" s="5">
        <f t="shared" si="148"/>
        <v>0.30169999999999986</v>
      </c>
    </row>
    <row r="2808" spans="1:6">
      <c r="A2808" s="4">
        <v>38485</v>
      </c>
      <c r="C2808" s="9">
        <f t="shared" si="149"/>
        <v>0.29939999999999983</v>
      </c>
      <c r="E2808" s="5">
        <f t="shared" si="148"/>
        <v>0.29939999999999983</v>
      </c>
    </row>
    <row r="2809" spans="1:6">
      <c r="A2809" s="14">
        <v>38486</v>
      </c>
      <c r="B2809" s="72">
        <v>57376</v>
      </c>
      <c r="C2809" s="73">
        <v>0.29709999999999998</v>
      </c>
      <c r="E2809" s="5">
        <f t="shared" si="148"/>
        <v>0.29709999999999998</v>
      </c>
      <c r="F2809" s="5">
        <f>(C2813-C2809)/4</f>
        <v>-5.7749999999999885E-3</v>
      </c>
    </row>
    <row r="2810" spans="1:6">
      <c r="A2810" s="4">
        <v>38487</v>
      </c>
      <c r="C2810" s="5">
        <f>C2809+F$2809</f>
        <v>0.291325</v>
      </c>
      <c r="E2810" s="5">
        <f t="shared" si="148"/>
        <v>0.291325</v>
      </c>
    </row>
    <row r="2811" spans="1:6">
      <c r="A2811" s="4">
        <v>38488</v>
      </c>
      <c r="C2811" s="5">
        <f>C2810+F$2809</f>
        <v>0.28555000000000003</v>
      </c>
      <c r="E2811" s="5">
        <f t="shared" si="148"/>
        <v>0.28555000000000003</v>
      </c>
    </row>
    <row r="2812" spans="1:6">
      <c r="A2812" s="4">
        <v>38489</v>
      </c>
      <c r="C2812" s="5">
        <f>C2811+F$2809</f>
        <v>0.27977500000000005</v>
      </c>
      <c r="E2812" s="5">
        <f t="shared" si="148"/>
        <v>0.27977500000000005</v>
      </c>
    </row>
    <row r="2813" spans="1:6">
      <c r="A2813" s="14">
        <v>38490</v>
      </c>
      <c r="B2813" s="72">
        <v>57387</v>
      </c>
      <c r="C2813" s="73">
        <v>0.27400000000000002</v>
      </c>
      <c r="E2813" s="5">
        <f t="shared" si="148"/>
        <v>0.27400000000000002</v>
      </c>
      <c r="F2813" s="5">
        <f>(C2818-C2813)/5</f>
        <v>-2.5600000000000067E-3</v>
      </c>
    </row>
    <row r="2814" spans="1:6">
      <c r="A2814" s="4">
        <v>38491</v>
      </c>
      <c r="C2814" s="5">
        <f>C2813+F$2813</f>
        <v>0.27144000000000001</v>
      </c>
      <c r="E2814" s="5">
        <f t="shared" si="148"/>
        <v>0.27144000000000001</v>
      </c>
    </row>
    <row r="2815" spans="1:6">
      <c r="A2815" s="4">
        <v>38492</v>
      </c>
      <c r="C2815" s="5">
        <f>C2814+F$2813</f>
        <v>0.26888000000000001</v>
      </c>
      <c r="E2815" s="5">
        <f t="shared" si="148"/>
        <v>0.26888000000000001</v>
      </c>
    </row>
    <row r="2816" spans="1:6">
      <c r="A2816" s="4">
        <v>38493</v>
      </c>
      <c r="C2816" s="5">
        <f>C2815+F$2813</f>
        <v>0.26632</v>
      </c>
      <c r="E2816" s="5">
        <f t="shared" si="148"/>
        <v>0.26632</v>
      </c>
    </row>
    <row r="2817" spans="1:6">
      <c r="A2817" s="4">
        <v>38494</v>
      </c>
      <c r="C2817" s="5">
        <f>C2816+F$2813</f>
        <v>0.26375999999999999</v>
      </c>
      <c r="E2817" s="5">
        <f t="shared" si="148"/>
        <v>0.26375999999999999</v>
      </c>
    </row>
    <row r="2818" spans="1:6">
      <c r="A2818" s="14">
        <v>38495</v>
      </c>
      <c r="B2818" s="72">
        <v>57387</v>
      </c>
      <c r="C2818" s="73">
        <v>0.26119999999999999</v>
      </c>
      <c r="E2818" s="5">
        <f t="shared" si="148"/>
        <v>0.26119999999999999</v>
      </c>
      <c r="F2818" s="5">
        <f>(C2833-C2818)/15</f>
        <v>-8.1333333333333258E-4</v>
      </c>
    </row>
    <row r="2819" spans="1:6">
      <c r="A2819" s="4">
        <v>38496</v>
      </c>
      <c r="C2819" s="5">
        <f>C2818+F$2818</f>
        <v>0.26038666666666666</v>
      </c>
      <c r="E2819" s="5">
        <f t="shared" si="148"/>
        <v>0.26038666666666666</v>
      </c>
    </row>
    <row r="2820" spans="1:6">
      <c r="A2820" s="4">
        <v>38497</v>
      </c>
      <c r="C2820" s="5">
        <f t="shared" ref="C2820:C2832" si="150">C2819+F$2818</f>
        <v>0.25957333333333332</v>
      </c>
      <c r="E2820" s="5">
        <f t="shared" si="148"/>
        <v>0.25957333333333332</v>
      </c>
    </row>
    <row r="2821" spans="1:6">
      <c r="A2821" s="4">
        <v>38498</v>
      </c>
      <c r="C2821" s="5">
        <f t="shared" si="150"/>
        <v>0.25875999999999999</v>
      </c>
      <c r="E2821" s="5">
        <f t="shared" si="148"/>
        <v>0.25875999999999999</v>
      </c>
    </row>
    <row r="2822" spans="1:6">
      <c r="A2822" s="4">
        <v>38499</v>
      </c>
      <c r="C2822" s="5">
        <f t="shared" si="150"/>
        <v>0.25794666666666666</v>
      </c>
      <c r="E2822" s="5">
        <f t="shared" si="148"/>
        <v>0.25794666666666666</v>
      </c>
    </row>
    <row r="2823" spans="1:6">
      <c r="A2823" s="4">
        <v>38500</v>
      </c>
      <c r="C2823" s="5">
        <f t="shared" si="150"/>
        <v>0.25713333333333332</v>
      </c>
      <c r="E2823" s="5">
        <f t="shared" si="148"/>
        <v>0.25713333333333332</v>
      </c>
    </row>
    <row r="2824" spans="1:6">
      <c r="A2824" s="4">
        <v>38501</v>
      </c>
      <c r="C2824" s="5">
        <f t="shared" si="150"/>
        <v>0.25631999999999999</v>
      </c>
      <c r="E2824" s="5">
        <f t="shared" si="148"/>
        <v>0.25631999999999999</v>
      </c>
    </row>
    <row r="2825" spans="1:6">
      <c r="A2825" s="4">
        <v>38502</v>
      </c>
      <c r="C2825" s="5">
        <f t="shared" si="150"/>
        <v>0.25550666666666666</v>
      </c>
      <c r="E2825" s="5">
        <f t="shared" si="148"/>
        <v>0.25550666666666666</v>
      </c>
    </row>
    <row r="2826" spans="1:6">
      <c r="A2826" s="4">
        <v>38503</v>
      </c>
      <c r="C2826" s="5">
        <f t="shared" si="150"/>
        <v>0.25469333333333333</v>
      </c>
      <c r="E2826" s="5">
        <f t="shared" si="148"/>
        <v>0.25469333333333333</v>
      </c>
    </row>
    <row r="2827" spans="1:6">
      <c r="A2827" s="4">
        <v>38504</v>
      </c>
      <c r="C2827" s="5">
        <f t="shared" si="150"/>
        <v>0.25387999999999999</v>
      </c>
      <c r="E2827" s="5">
        <f t="shared" si="148"/>
        <v>0.25387999999999999</v>
      </c>
    </row>
    <row r="2828" spans="1:6">
      <c r="A2828" s="4">
        <v>38505</v>
      </c>
      <c r="C2828" s="5">
        <f t="shared" si="150"/>
        <v>0.25306666666666666</v>
      </c>
      <c r="E2828" s="5">
        <f t="shared" si="148"/>
        <v>0.25306666666666666</v>
      </c>
    </row>
    <row r="2829" spans="1:6">
      <c r="A2829" s="4">
        <v>38506</v>
      </c>
      <c r="C2829" s="5">
        <f t="shared" si="150"/>
        <v>0.25225333333333333</v>
      </c>
      <c r="E2829" s="5">
        <f t="shared" si="148"/>
        <v>0.25225333333333333</v>
      </c>
    </row>
    <row r="2830" spans="1:6">
      <c r="A2830" s="4">
        <v>38507</v>
      </c>
      <c r="C2830" s="5">
        <f t="shared" si="150"/>
        <v>0.25144</v>
      </c>
      <c r="E2830" s="5">
        <f t="shared" si="148"/>
        <v>0.25144</v>
      </c>
    </row>
    <row r="2831" spans="1:6">
      <c r="A2831" s="4">
        <v>38508</v>
      </c>
      <c r="C2831" s="5">
        <f t="shared" si="150"/>
        <v>0.25062666666666666</v>
      </c>
      <c r="E2831" s="5">
        <f t="shared" si="148"/>
        <v>0.25062666666666666</v>
      </c>
    </row>
    <row r="2832" spans="1:6">
      <c r="A2832" s="4">
        <v>38509</v>
      </c>
      <c r="C2832" s="5">
        <f t="shared" si="150"/>
        <v>0.24981333333333333</v>
      </c>
      <c r="E2832" s="5">
        <f t="shared" si="148"/>
        <v>0.24981333333333333</v>
      </c>
    </row>
    <row r="2833" spans="1:6">
      <c r="A2833" s="14">
        <v>38510</v>
      </c>
      <c r="B2833" s="72">
        <v>57387</v>
      </c>
      <c r="C2833" s="73">
        <v>0.249</v>
      </c>
      <c r="E2833" s="5">
        <f t="shared" si="148"/>
        <v>0.249</v>
      </c>
      <c r="F2833" s="5">
        <f>(C2841-C2833)/8</f>
        <v>-2.5375000000000016E-3</v>
      </c>
    </row>
    <row r="2834" spans="1:6">
      <c r="A2834" s="4">
        <v>38511</v>
      </c>
      <c r="C2834" s="5">
        <f>C2833+F$2833</f>
        <v>0.2464625</v>
      </c>
      <c r="E2834" s="5">
        <f t="shared" si="148"/>
        <v>0.2464625</v>
      </c>
    </row>
    <row r="2835" spans="1:6">
      <c r="A2835" s="4">
        <v>38512</v>
      </c>
      <c r="C2835" s="5">
        <f t="shared" ref="C2835:C2840" si="151">C2834+F$2833</f>
        <v>0.243925</v>
      </c>
      <c r="E2835" s="5">
        <f t="shared" si="148"/>
        <v>0.243925</v>
      </c>
    </row>
    <row r="2836" spans="1:6">
      <c r="A2836" s="4">
        <v>38513</v>
      </c>
      <c r="C2836" s="5">
        <f t="shared" si="151"/>
        <v>0.2413875</v>
      </c>
      <c r="E2836" s="5">
        <f t="shared" si="148"/>
        <v>0.2413875</v>
      </c>
    </row>
    <row r="2837" spans="1:6">
      <c r="A2837" s="4">
        <v>38514</v>
      </c>
      <c r="C2837" s="5">
        <f t="shared" si="151"/>
        <v>0.23885000000000001</v>
      </c>
      <c r="E2837" s="5">
        <f t="shared" si="148"/>
        <v>0.23885000000000001</v>
      </c>
    </row>
    <row r="2838" spans="1:6">
      <c r="A2838" s="4">
        <v>38515</v>
      </c>
      <c r="C2838" s="5">
        <f t="shared" si="151"/>
        <v>0.23631250000000001</v>
      </c>
      <c r="E2838" s="5">
        <f t="shared" si="148"/>
        <v>0.23631250000000001</v>
      </c>
    </row>
    <row r="2839" spans="1:6">
      <c r="A2839" s="4">
        <v>38516</v>
      </c>
      <c r="C2839" s="5">
        <f t="shared" si="151"/>
        <v>0.23377500000000001</v>
      </c>
      <c r="E2839" s="5">
        <f t="shared" si="148"/>
        <v>0.23377500000000001</v>
      </c>
    </row>
    <row r="2840" spans="1:6">
      <c r="A2840" s="4">
        <v>38517</v>
      </c>
      <c r="C2840" s="5">
        <f t="shared" si="151"/>
        <v>0.23123750000000001</v>
      </c>
      <c r="E2840" s="5">
        <f t="shared" si="148"/>
        <v>0.23123750000000001</v>
      </c>
    </row>
    <row r="2841" spans="1:6">
      <c r="A2841" s="14">
        <v>38518</v>
      </c>
      <c r="B2841" s="72">
        <v>57384</v>
      </c>
      <c r="C2841" s="73">
        <v>0.22869999999999999</v>
      </c>
      <c r="E2841" s="5">
        <f t="shared" si="148"/>
        <v>0.22869999999999999</v>
      </c>
      <c r="F2841" s="5">
        <f>(C2856-C2841)/15</f>
        <v>-1.5333333333333309E-4</v>
      </c>
    </row>
    <row r="2842" spans="1:6">
      <c r="A2842" s="4">
        <v>38519</v>
      </c>
      <c r="C2842" s="5">
        <f>C2841+F$2841</f>
        <v>0.22854666666666665</v>
      </c>
      <c r="E2842" s="5">
        <f t="shared" si="148"/>
        <v>0.22854666666666665</v>
      </c>
    </row>
    <row r="2843" spans="1:6">
      <c r="A2843" s="4">
        <v>38520</v>
      </c>
      <c r="C2843" s="5">
        <f t="shared" ref="C2843:C2855" si="152">C2842+F$2841</f>
        <v>0.22839333333333331</v>
      </c>
      <c r="E2843" s="5">
        <f t="shared" si="148"/>
        <v>0.22839333333333331</v>
      </c>
    </row>
    <row r="2844" spans="1:6">
      <c r="A2844" s="4">
        <v>38521</v>
      </c>
      <c r="C2844" s="5">
        <f t="shared" si="152"/>
        <v>0.22823999999999997</v>
      </c>
      <c r="E2844" s="5">
        <f t="shared" si="148"/>
        <v>0.22823999999999997</v>
      </c>
    </row>
    <row r="2845" spans="1:6">
      <c r="A2845" s="4">
        <v>38522</v>
      </c>
      <c r="C2845" s="5">
        <f t="shared" si="152"/>
        <v>0.22808666666666663</v>
      </c>
      <c r="E2845" s="5">
        <f t="shared" ref="E2845:E2908" si="153">C2845</f>
        <v>0.22808666666666663</v>
      </c>
    </row>
    <row r="2846" spans="1:6">
      <c r="A2846" s="4">
        <v>38523</v>
      </c>
      <c r="C2846" s="5">
        <f t="shared" si="152"/>
        <v>0.22793333333333329</v>
      </c>
      <c r="E2846" s="5">
        <f t="shared" si="153"/>
        <v>0.22793333333333329</v>
      </c>
    </row>
    <row r="2847" spans="1:6">
      <c r="A2847" s="4">
        <v>38524</v>
      </c>
      <c r="C2847" s="5">
        <f t="shared" si="152"/>
        <v>0.22777999999999995</v>
      </c>
      <c r="E2847" s="5">
        <f t="shared" si="153"/>
        <v>0.22777999999999995</v>
      </c>
    </row>
    <row r="2848" spans="1:6">
      <c r="A2848" s="4">
        <v>38525</v>
      </c>
      <c r="C2848" s="5">
        <f t="shared" si="152"/>
        <v>0.22762666666666662</v>
      </c>
      <c r="E2848" s="5">
        <f t="shared" si="153"/>
        <v>0.22762666666666662</v>
      </c>
    </row>
    <row r="2849" spans="1:6">
      <c r="A2849" s="4">
        <v>38526</v>
      </c>
      <c r="C2849" s="5">
        <f t="shared" si="152"/>
        <v>0.22747333333333328</v>
      </c>
      <c r="E2849" s="5">
        <f t="shared" si="153"/>
        <v>0.22747333333333328</v>
      </c>
    </row>
    <row r="2850" spans="1:6">
      <c r="A2850" s="4">
        <v>38527</v>
      </c>
      <c r="C2850" s="5">
        <f t="shared" si="152"/>
        <v>0.22731999999999994</v>
      </c>
      <c r="E2850" s="5">
        <f t="shared" si="153"/>
        <v>0.22731999999999994</v>
      </c>
    </row>
    <row r="2851" spans="1:6">
      <c r="A2851" s="4">
        <v>38528</v>
      </c>
      <c r="C2851" s="5">
        <f t="shared" si="152"/>
        <v>0.2271666666666666</v>
      </c>
      <c r="E2851" s="5">
        <f t="shared" si="153"/>
        <v>0.2271666666666666</v>
      </c>
    </row>
    <row r="2852" spans="1:6">
      <c r="A2852" s="4">
        <v>38529</v>
      </c>
      <c r="C2852" s="5">
        <f t="shared" si="152"/>
        <v>0.22701333333333326</v>
      </c>
      <c r="E2852" s="5">
        <f t="shared" si="153"/>
        <v>0.22701333333333326</v>
      </c>
    </row>
    <row r="2853" spans="1:6">
      <c r="A2853" s="4">
        <v>38530</v>
      </c>
      <c r="C2853" s="5">
        <f t="shared" si="152"/>
        <v>0.22685999999999992</v>
      </c>
      <c r="E2853" s="5">
        <f t="shared" si="153"/>
        <v>0.22685999999999992</v>
      </c>
    </row>
    <row r="2854" spans="1:6">
      <c r="A2854" s="4">
        <v>38531</v>
      </c>
      <c r="C2854" s="5">
        <f t="shared" si="152"/>
        <v>0.22670666666666658</v>
      </c>
      <c r="E2854" s="5">
        <f t="shared" si="153"/>
        <v>0.22670666666666658</v>
      </c>
    </row>
    <row r="2855" spans="1:6">
      <c r="A2855" s="4">
        <v>38532</v>
      </c>
      <c r="C2855" s="5">
        <f t="shared" si="152"/>
        <v>0.22655333333333325</v>
      </c>
      <c r="E2855" s="5">
        <f t="shared" si="153"/>
        <v>0.22655333333333325</v>
      </c>
    </row>
    <row r="2856" spans="1:6">
      <c r="A2856" s="14">
        <v>38533</v>
      </c>
      <c r="B2856" s="72">
        <v>57387</v>
      </c>
      <c r="C2856" s="73">
        <v>0.22639999999999999</v>
      </c>
      <c r="E2856" s="5">
        <f t="shared" si="153"/>
        <v>0.22639999999999999</v>
      </c>
      <c r="F2856" s="5">
        <f>(C2859-C2856)/3</f>
        <v>-1.0933333333333331E-2</v>
      </c>
    </row>
    <row r="2857" spans="1:6">
      <c r="A2857" s="4">
        <v>38534</v>
      </c>
      <c r="C2857" s="5">
        <f>C2856+F$2856</f>
        <v>0.21546666666666667</v>
      </c>
      <c r="E2857" s="5">
        <f t="shared" si="153"/>
        <v>0.21546666666666667</v>
      </c>
    </row>
    <row r="2858" spans="1:6">
      <c r="A2858" s="4">
        <v>38535</v>
      </c>
      <c r="C2858" s="5">
        <f>C2857+F$2856</f>
        <v>0.20453333333333334</v>
      </c>
      <c r="E2858" s="5">
        <f t="shared" si="153"/>
        <v>0.20453333333333334</v>
      </c>
    </row>
    <row r="2859" spans="1:6">
      <c r="A2859" s="14">
        <v>38536</v>
      </c>
      <c r="B2859" s="72">
        <v>57387</v>
      </c>
      <c r="C2859" s="73">
        <v>0.19359999999999999</v>
      </c>
      <c r="E2859" s="5">
        <f t="shared" si="153"/>
        <v>0.19359999999999999</v>
      </c>
      <c r="F2859" s="5">
        <f>(C2870-C2859)/11</f>
        <v>-2.0909090909090877E-4</v>
      </c>
    </row>
    <row r="2860" spans="1:6">
      <c r="A2860" s="4">
        <v>38537</v>
      </c>
      <c r="C2860" s="5">
        <f>C2859+F$2859</f>
        <v>0.19339090909090909</v>
      </c>
      <c r="E2860" s="5">
        <f t="shared" si="153"/>
        <v>0.19339090909090909</v>
      </c>
    </row>
    <row r="2861" spans="1:6">
      <c r="A2861" s="4">
        <v>38538</v>
      </c>
      <c r="C2861" s="5">
        <f t="shared" ref="C2861:C2869" si="154">C2860+F$2859</f>
        <v>0.19318181818181818</v>
      </c>
      <c r="E2861" s="5">
        <f t="shared" si="153"/>
        <v>0.19318181818181818</v>
      </c>
    </row>
    <row r="2862" spans="1:6">
      <c r="A2862" s="4">
        <v>38539</v>
      </c>
      <c r="C2862" s="5">
        <f t="shared" si="154"/>
        <v>0.19297272727272727</v>
      </c>
      <c r="E2862" s="5">
        <f t="shared" si="153"/>
        <v>0.19297272727272727</v>
      </c>
    </row>
    <row r="2863" spans="1:6">
      <c r="A2863" s="4">
        <v>38540</v>
      </c>
      <c r="C2863" s="5">
        <f t="shared" si="154"/>
        <v>0.19276363636363636</v>
      </c>
      <c r="E2863" s="5">
        <f t="shared" si="153"/>
        <v>0.19276363636363636</v>
      </c>
    </row>
    <row r="2864" spans="1:6">
      <c r="A2864" s="4">
        <v>38541</v>
      </c>
      <c r="C2864" s="5">
        <f t="shared" si="154"/>
        <v>0.19255454545454545</v>
      </c>
      <c r="E2864" s="5">
        <f t="shared" si="153"/>
        <v>0.19255454545454545</v>
      </c>
    </row>
    <row r="2865" spans="1:6">
      <c r="A2865" s="4">
        <v>38542</v>
      </c>
      <c r="C2865" s="5">
        <f t="shared" si="154"/>
        <v>0.19234545454545454</v>
      </c>
      <c r="E2865" s="5">
        <f t="shared" si="153"/>
        <v>0.19234545454545454</v>
      </c>
    </row>
    <row r="2866" spans="1:6">
      <c r="A2866" s="4">
        <v>38543</v>
      </c>
      <c r="C2866" s="5">
        <f t="shared" si="154"/>
        <v>0.19213636363636363</v>
      </c>
      <c r="E2866" s="5">
        <f t="shared" si="153"/>
        <v>0.19213636363636363</v>
      </c>
    </row>
    <row r="2867" spans="1:6">
      <c r="A2867" s="4">
        <v>38544</v>
      </c>
      <c r="C2867" s="5">
        <f t="shared" si="154"/>
        <v>0.19192727272727272</v>
      </c>
      <c r="E2867" s="5">
        <f t="shared" si="153"/>
        <v>0.19192727272727272</v>
      </c>
    </row>
    <row r="2868" spans="1:6">
      <c r="A2868" s="4">
        <v>38545</v>
      </c>
      <c r="C2868" s="5">
        <f t="shared" si="154"/>
        <v>0.19171818181818182</v>
      </c>
      <c r="E2868" s="5">
        <f t="shared" si="153"/>
        <v>0.19171818181818182</v>
      </c>
    </row>
    <row r="2869" spans="1:6">
      <c r="A2869" s="4">
        <v>38546</v>
      </c>
      <c r="C2869" s="5">
        <f t="shared" si="154"/>
        <v>0.19150909090909091</v>
      </c>
      <c r="E2869" s="5">
        <f t="shared" si="153"/>
        <v>0.19150909090909091</v>
      </c>
    </row>
    <row r="2870" spans="1:6">
      <c r="A2870" s="14">
        <v>38547</v>
      </c>
      <c r="B2870" s="72">
        <v>54360</v>
      </c>
      <c r="C2870" s="73">
        <v>0.1913</v>
      </c>
      <c r="E2870" s="5">
        <f t="shared" si="153"/>
        <v>0.1913</v>
      </c>
      <c r="F2870" s="5">
        <f>(C2875-C2870)/5</f>
        <v>-6.7999999999999723E-4</v>
      </c>
    </row>
    <row r="2871" spans="1:6">
      <c r="A2871" s="4">
        <v>38548</v>
      </c>
      <c r="C2871" s="5">
        <f>C2870+F$2870</f>
        <v>0.19062000000000001</v>
      </c>
      <c r="E2871" s="5">
        <f t="shared" si="153"/>
        <v>0.19062000000000001</v>
      </c>
    </row>
    <row r="2872" spans="1:6">
      <c r="A2872" s="4">
        <v>38549</v>
      </c>
      <c r="C2872" s="5">
        <f>C2871+F$2870</f>
        <v>0.18994000000000003</v>
      </c>
      <c r="E2872" s="5">
        <f t="shared" si="153"/>
        <v>0.18994000000000003</v>
      </c>
    </row>
    <row r="2873" spans="1:6">
      <c r="A2873" s="4">
        <v>38550</v>
      </c>
      <c r="C2873" s="5">
        <f>C2872+F$2870</f>
        <v>0.18926000000000004</v>
      </c>
      <c r="E2873" s="5">
        <f t="shared" si="153"/>
        <v>0.18926000000000004</v>
      </c>
    </row>
    <row r="2874" spans="1:6">
      <c r="A2874" s="4">
        <v>38551</v>
      </c>
      <c r="C2874" s="5">
        <f>C2873+F$2870</f>
        <v>0.18858000000000005</v>
      </c>
      <c r="E2874" s="5">
        <f t="shared" si="153"/>
        <v>0.18858000000000005</v>
      </c>
    </row>
    <row r="2875" spans="1:6">
      <c r="A2875" s="14">
        <v>38552</v>
      </c>
      <c r="B2875" s="72">
        <v>57387</v>
      </c>
      <c r="C2875" s="73">
        <v>0.18790000000000001</v>
      </c>
      <c r="E2875" s="5">
        <f t="shared" si="153"/>
        <v>0.18790000000000001</v>
      </c>
      <c r="F2875" s="5">
        <f>(C2893-C2875)/18</f>
        <v>-5.2777777777777827E-4</v>
      </c>
    </row>
    <row r="2876" spans="1:6">
      <c r="A2876" s="4">
        <v>38553</v>
      </c>
      <c r="C2876" s="5">
        <f>C2875+F$2875</f>
        <v>0.18737222222222225</v>
      </c>
      <c r="E2876" s="5">
        <f t="shared" si="153"/>
        <v>0.18737222222222225</v>
      </c>
    </row>
    <row r="2877" spans="1:6">
      <c r="A2877" s="4">
        <v>38554</v>
      </c>
      <c r="C2877" s="5">
        <f t="shared" ref="C2877:C2892" si="155">C2876+F$2875</f>
        <v>0.18684444444444448</v>
      </c>
      <c r="E2877" s="5">
        <f t="shared" si="153"/>
        <v>0.18684444444444448</v>
      </c>
    </row>
    <row r="2878" spans="1:6">
      <c r="A2878" s="4">
        <v>38555</v>
      </c>
      <c r="C2878" s="5">
        <f t="shared" si="155"/>
        <v>0.18631666666666671</v>
      </c>
      <c r="E2878" s="5">
        <f t="shared" si="153"/>
        <v>0.18631666666666671</v>
      </c>
    </row>
    <row r="2879" spans="1:6">
      <c r="A2879" s="4">
        <v>38556</v>
      </c>
      <c r="C2879" s="5">
        <f t="shared" si="155"/>
        <v>0.18578888888888895</v>
      </c>
      <c r="E2879" s="5">
        <f t="shared" si="153"/>
        <v>0.18578888888888895</v>
      </c>
    </row>
    <row r="2880" spans="1:6">
      <c r="A2880" s="4">
        <v>38557</v>
      </c>
      <c r="C2880" s="5">
        <f t="shared" si="155"/>
        <v>0.18526111111111118</v>
      </c>
      <c r="E2880" s="5">
        <f t="shared" si="153"/>
        <v>0.18526111111111118</v>
      </c>
    </row>
    <row r="2881" spans="1:6">
      <c r="A2881" s="4">
        <v>38558</v>
      </c>
      <c r="C2881" s="5">
        <f t="shared" si="155"/>
        <v>0.18473333333333342</v>
      </c>
      <c r="E2881" s="5">
        <f t="shared" si="153"/>
        <v>0.18473333333333342</v>
      </c>
    </row>
    <row r="2882" spans="1:6">
      <c r="A2882" s="4">
        <v>38559</v>
      </c>
      <c r="C2882" s="5">
        <f t="shared" si="155"/>
        <v>0.18420555555555565</v>
      </c>
      <c r="E2882" s="5">
        <f t="shared" si="153"/>
        <v>0.18420555555555565</v>
      </c>
    </row>
    <row r="2883" spans="1:6">
      <c r="A2883" s="4">
        <v>38560</v>
      </c>
      <c r="C2883" s="5">
        <f t="shared" si="155"/>
        <v>0.18367777777777788</v>
      </c>
      <c r="E2883" s="5">
        <f t="shared" si="153"/>
        <v>0.18367777777777788</v>
      </c>
    </row>
    <row r="2884" spans="1:6">
      <c r="A2884" s="4">
        <v>38561</v>
      </c>
      <c r="C2884" s="5">
        <f t="shared" si="155"/>
        <v>0.18315000000000012</v>
      </c>
      <c r="E2884" s="5">
        <f t="shared" si="153"/>
        <v>0.18315000000000012</v>
      </c>
    </row>
    <row r="2885" spans="1:6">
      <c r="A2885" s="4">
        <v>38562</v>
      </c>
      <c r="C2885" s="5">
        <f t="shared" si="155"/>
        <v>0.18262222222222235</v>
      </c>
      <c r="E2885" s="5">
        <f t="shared" si="153"/>
        <v>0.18262222222222235</v>
      </c>
    </row>
    <row r="2886" spans="1:6">
      <c r="A2886" s="4">
        <v>38563</v>
      </c>
      <c r="C2886" s="5">
        <f t="shared" si="155"/>
        <v>0.18209444444444459</v>
      </c>
      <c r="E2886" s="5">
        <f t="shared" si="153"/>
        <v>0.18209444444444459</v>
      </c>
    </row>
    <row r="2887" spans="1:6">
      <c r="A2887" s="4">
        <v>38564</v>
      </c>
      <c r="C2887" s="5">
        <f t="shared" si="155"/>
        <v>0.18156666666666682</v>
      </c>
      <c r="E2887" s="5">
        <f t="shared" si="153"/>
        <v>0.18156666666666682</v>
      </c>
    </row>
    <row r="2888" spans="1:6">
      <c r="A2888" s="4">
        <v>38565</v>
      </c>
      <c r="C2888" s="5">
        <f t="shared" si="155"/>
        <v>0.18103888888888905</v>
      </c>
      <c r="E2888" s="5">
        <f t="shared" si="153"/>
        <v>0.18103888888888905</v>
      </c>
    </row>
    <row r="2889" spans="1:6">
      <c r="A2889" s="4">
        <v>38566</v>
      </c>
      <c r="C2889" s="5">
        <f t="shared" si="155"/>
        <v>0.18051111111111129</v>
      </c>
      <c r="E2889" s="5">
        <f t="shared" si="153"/>
        <v>0.18051111111111129</v>
      </c>
    </row>
    <row r="2890" spans="1:6">
      <c r="A2890" s="4">
        <v>38567</v>
      </c>
      <c r="C2890" s="5">
        <f t="shared" si="155"/>
        <v>0.17998333333333352</v>
      </c>
      <c r="E2890" s="5">
        <f t="shared" si="153"/>
        <v>0.17998333333333352</v>
      </c>
    </row>
    <row r="2891" spans="1:6">
      <c r="A2891" s="4">
        <v>38568</v>
      </c>
      <c r="C2891" s="5">
        <f t="shared" si="155"/>
        <v>0.17945555555555576</v>
      </c>
      <c r="E2891" s="5">
        <f t="shared" si="153"/>
        <v>0.17945555555555576</v>
      </c>
    </row>
    <row r="2892" spans="1:6">
      <c r="A2892" s="4">
        <v>38569</v>
      </c>
      <c r="C2892" s="5">
        <f t="shared" si="155"/>
        <v>0.17892777777777799</v>
      </c>
      <c r="E2892" s="5">
        <f t="shared" si="153"/>
        <v>0.17892777777777799</v>
      </c>
    </row>
    <row r="2893" spans="1:6">
      <c r="A2893" s="14">
        <v>38570</v>
      </c>
      <c r="B2893" s="72">
        <v>57387</v>
      </c>
      <c r="C2893" s="73">
        <v>0.1784</v>
      </c>
      <c r="E2893" s="5">
        <f t="shared" si="153"/>
        <v>0.1784</v>
      </c>
      <c r="F2893" s="5">
        <f>(C2900-C2893)/7</f>
        <v>1.2428571428571408E-3</v>
      </c>
    </row>
    <row r="2894" spans="1:6">
      <c r="A2894" s="4">
        <v>38571</v>
      </c>
      <c r="C2894" s="5">
        <f t="shared" ref="C2894:C2899" si="156">C2893+F$2893</f>
        <v>0.17964285714285713</v>
      </c>
      <c r="E2894" s="5">
        <f t="shared" si="153"/>
        <v>0.17964285714285713</v>
      </c>
    </row>
    <row r="2895" spans="1:6">
      <c r="A2895" s="4">
        <v>38572</v>
      </c>
      <c r="C2895" s="5">
        <f t="shared" si="156"/>
        <v>0.18088571428571426</v>
      </c>
      <c r="E2895" s="5">
        <f t="shared" si="153"/>
        <v>0.18088571428571426</v>
      </c>
    </row>
    <row r="2896" spans="1:6">
      <c r="A2896" s="4">
        <v>38573</v>
      </c>
      <c r="C2896" s="5">
        <f t="shared" si="156"/>
        <v>0.18212857142857139</v>
      </c>
      <c r="E2896" s="5">
        <f t="shared" si="153"/>
        <v>0.18212857142857139</v>
      </c>
    </row>
    <row r="2897" spans="1:6">
      <c r="A2897" s="4">
        <v>38574</v>
      </c>
      <c r="C2897" s="5">
        <f t="shared" si="156"/>
        <v>0.18337142857142852</v>
      </c>
      <c r="E2897" s="5">
        <f t="shared" si="153"/>
        <v>0.18337142857142852</v>
      </c>
    </row>
    <row r="2898" spans="1:6">
      <c r="A2898" s="4">
        <v>38575</v>
      </c>
      <c r="C2898" s="5">
        <f t="shared" si="156"/>
        <v>0.18461428571428565</v>
      </c>
      <c r="E2898" s="5">
        <f t="shared" si="153"/>
        <v>0.18461428571428565</v>
      </c>
    </row>
    <row r="2899" spans="1:6">
      <c r="A2899" s="4">
        <v>38576</v>
      </c>
      <c r="C2899" s="5">
        <f t="shared" si="156"/>
        <v>0.18585714285714278</v>
      </c>
      <c r="E2899" s="5">
        <f t="shared" si="153"/>
        <v>0.18585714285714278</v>
      </c>
    </row>
    <row r="2900" spans="1:6">
      <c r="A2900" s="14">
        <v>38577</v>
      </c>
      <c r="B2900" s="72">
        <v>57387</v>
      </c>
      <c r="C2900" s="73">
        <v>0.18709999999999999</v>
      </c>
      <c r="E2900" s="5">
        <f t="shared" si="153"/>
        <v>0.18709999999999999</v>
      </c>
      <c r="F2900" s="5">
        <f>(C2905-C2900)/5</f>
        <v>1.5400000000000025E-3</v>
      </c>
    </row>
    <row r="2901" spans="1:6">
      <c r="A2901" s="4">
        <v>38578</v>
      </c>
      <c r="C2901" s="5">
        <f>C2900+F$2900</f>
        <v>0.18864</v>
      </c>
      <c r="E2901" s="5">
        <f t="shared" si="153"/>
        <v>0.18864</v>
      </c>
    </row>
    <row r="2902" spans="1:6">
      <c r="A2902" s="4">
        <v>38579</v>
      </c>
      <c r="C2902" s="5">
        <f>C2901+F$2900</f>
        <v>0.19018000000000002</v>
      </c>
      <c r="E2902" s="5">
        <f t="shared" si="153"/>
        <v>0.19018000000000002</v>
      </c>
    </row>
    <row r="2903" spans="1:6">
      <c r="A2903" s="4">
        <v>38580</v>
      </c>
      <c r="C2903" s="5">
        <f>C2902+F$2900</f>
        <v>0.19172000000000003</v>
      </c>
      <c r="E2903" s="5">
        <f t="shared" si="153"/>
        <v>0.19172000000000003</v>
      </c>
    </row>
    <row r="2904" spans="1:6">
      <c r="A2904" s="4">
        <v>38581</v>
      </c>
      <c r="C2904" s="5">
        <f>C2903+F$2900</f>
        <v>0.19326000000000004</v>
      </c>
      <c r="E2904" s="5">
        <f t="shared" si="153"/>
        <v>0.19326000000000004</v>
      </c>
    </row>
    <row r="2905" spans="1:6">
      <c r="A2905" s="14">
        <v>38582</v>
      </c>
      <c r="B2905" s="72">
        <v>57387</v>
      </c>
      <c r="C2905" s="73">
        <v>0.1948</v>
      </c>
      <c r="E2905" s="5">
        <f t="shared" si="153"/>
        <v>0.1948</v>
      </c>
      <c r="F2905" s="5">
        <f>(C2913-C2905)/8</f>
        <v>1.125000000000001E-3</v>
      </c>
    </row>
    <row r="2906" spans="1:6">
      <c r="A2906" s="4">
        <v>38583</v>
      </c>
      <c r="C2906" s="5">
        <f>C2905+F$2905</f>
        <v>0.19592500000000002</v>
      </c>
      <c r="E2906" s="5">
        <f t="shared" si="153"/>
        <v>0.19592500000000002</v>
      </c>
    </row>
    <row r="2907" spans="1:6">
      <c r="A2907" s="4">
        <v>38584</v>
      </c>
      <c r="C2907" s="5">
        <f t="shared" ref="C2907:C2912" si="157">C2906+F$2905</f>
        <v>0.19705</v>
      </c>
      <c r="E2907" s="5">
        <f t="shared" si="153"/>
        <v>0.19705</v>
      </c>
    </row>
    <row r="2908" spans="1:6">
      <c r="A2908" s="4">
        <v>38585</v>
      </c>
      <c r="C2908" s="5">
        <f t="shared" si="157"/>
        <v>0.19817499999999999</v>
      </c>
      <c r="E2908" s="5">
        <f t="shared" si="153"/>
        <v>0.19817499999999999</v>
      </c>
    </row>
    <row r="2909" spans="1:6">
      <c r="A2909" s="4">
        <v>38586</v>
      </c>
      <c r="C2909" s="5">
        <f t="shared" si="157"/>
        <v>0.19929999999999998</v>
      </c>
      <c r="E2909" s="5">
        <f t="shared" ref="E2909:E2972" si="158">C2909</f>
        <v>0.19929999999999998</v>
      </c>
    </row>
    <row r="2910" spans="1:6">
      <c r="A2910" s="4">
        <v>38587</v>
      </c>
      <c r="C2910" s="5">
        <f t="shared" si="157"/>
        <v>0.20042499999999996</v>
      </c>
      <c r="E2910" s="5">
        <f t="shared" si="158"/>
        <v>0.20042499999999996</v>
      </c>
    </row>
    <row r="2911" spans="1:6">
      <c r="A2911" s="4">
        <v>38588</v>
      </c>
      <c r="C2911" s="5">
        <f t="shared" si="157"/>
        <v>0.20154999999999995</v>
      </c>
      <c r="E2911" s="5">
        <f t="shared" si="158"/>
        <v>0.20154999999999995</v>
      </c>
    </row>
    <row r="2912" spans="1:6">
      <c r="A2912" s="4">
        <v>38589</v>
      </c>
      <c r="C2912" s="5">
        <f t="shared" si="157"/>
        <v>0.20267499999999994</v>
      </c>
      <c r="E2912" s="5">
        <f t="shared" si="158"/>
        <v>0.20267499999999994</v>
      </c>
    </row>
    <row r="2913" spans="1:6">
      <c r="A2913" s="14">
        <v>38590</v>
      </c>
      <c r="B2913" s="72">
        <v>57387</v>
      </c>
      <c r="C2913" s="73">
        <v>0.20380000000000001</v>
      </c>
      <c r="E2913" s="5">
        <f t="shared" si="158"/>
        <v>0.20380000000000001</v>
      </c>
      <c r="F2913" s="5">
        <f>(C3081-C2913)/168</f>
        <v>1.9011904761904762E-3</v>
      </c>
    </row>
    <row r="2914" spans="1:6">
      <c r="A2914" s="4">
        <v>38591</v>
      </c>
      <c r="C2914" s="9">
        <f>(C2913+F$2913)</f>
        <v>0.20570119047619048</v>
      </c>
      <c r="E2914" s="5">
        <f t="shared" si="158"/>
        <v>0.20570119047619048</v>
      </c>
    </row>
    <row r="2915" spans="1:6">
      <c r="A2915" s="4">
        <v>38592</v>
      </c>
      <c r="C2915" s="9">
        <f t="shared" ref="C2915:C2978" si="159">(C2914+F$2913)</f>
        <v>0.20760238095238095</v>
      </c>
      <c r="E2915" s="5">
        <f t="shared" si="158"/>
        <v>0.20760238095238095</v>
      </c>
    </row>
    <row r="2916" spans="1:6">
      <c r="A2916" s="4">
        <v>38593</v>
      </c>
      <c r="C2916" s="9">
        <f t="shared" si="159"/>
        <v>0.20950357142857143</v>
      </c>
      <c r="E2916" s="5">
        <f t="shared" si="158"/>
        <v>0.20950357142857143</v>
      </c>
    </row>
    <row r="2917" spans="1:6">
      <c r="A2917" s="4">
        <v>38594</v>
      </c>
      <c r="C2917" s="9">
        <f t="shared" si="159"/>
        <v>0.2114047619047619</v>
      </c>
      <c r="E2917" s="5">
        <f t="shared" si="158"/>
        <v>0.2114047619047619</v>
      </c>
    </row>
    <row r="2918" spans="1:6">
      <c r="A2918" s="4">
        <v>38595</v>
      </c>
      <c r="C2918" s="9">
        <f t="shared" si="159"/>
        <v>0.21330595238095237</v>
      </c>
      <c r="E2918" s="5">
        <f t="shared" si="158"/>
        <v>0.21330595238095237</v>
      </c>
    </row>
    <row r="2919" spans="1:6">
      <c r="A2919" s="4">
        <v>38596</v>
      </c>
      <c r="C2919" s="9">
        <f t="shared" si="159"/>
        <v>0.21520714285714285</v>
      </c>
      <c r="E2919" s="5">
        <f t="shared" si="158"/>
        <v>0.21520714285714285</v>
      </c>
    </row>
    <row r="2920" spans="1:6">
      <c r="A2920" s="4">
        <v>38597</v>
      </c>
      <c r="C2920" s="9">
        <f t="shared" si="159"/>
        <v>0.21710833333333332</v>
      </c>
      <c r="E2920" s="5">
        <f t="shared" si="158"/>
        <v>0.21710833333333332</v>
      </c>
    </row>
    <row r="2921" spans="1:6">
      <c r="A2921" s="4">
        <v>38598</v>
      </c>
      <c r="C2921" s="9">
        <f t="shared" si="159"/>
        <v>0.21900952380952379</v>
      </c>
      <c r="E2921" s="5">
        <f t="shared" si="158"/>
        <v>0.21900952380952379</v>
      </c>
    </row>
    <row r="2922" spans="1:6">
      <c r="A2922" s="4">
        <v>38599</v>
      </c>
      <c r="C2922" s="9">
        <f t="shared" si="159"/>
        <v>0.22091071428571427</v>
      </c>
      <c r="E2922" s="5">
        <f t="shared" si="158"/>
        <v>0.22091071428571427</v>
      </c>
    </row>
    <row r="2923" spans="1:6">
      <c r="A2923" s="4">
        <v>38600</v>
      </c>
      <c r="C2923" s="9">
        <f t="shared" si="159"/>
        <v>0.22281190476190474</v>
      </c>
      <c r="E2923" s="5">
        <f t="shared" si="158"/>
        <v>0.22281190476190474</v>
      </c>
    </row>
    <row r="2924" spans="1:6">
      <c r="A2924" s="4">
        <v>38601</v>
      </c>
      <c r="C2924" s="9">
        <f t="shared" si="159"/>
        <v>0.22471309523809521</v>
      </c>
      <c r="E2924" s="5">
        <f t="shared" si="158"/>
        <v>0.22471309523809521</v>
      </c>
    </row>
    <row r="2925" spans="1:6">
      <c r="A2925" s="4">
        <v>38602</v>
      </c>
      <c r="C2925" s="9">
        <f t="shared" si="159"/>
        <v>0.22661428571428568</v>
      </c>
      <c r="E2925" s="5">
        <f t="shared" si="158"/>
        <v>0.22661428571428568</v>
      </c>
    </row>
    <row r="2926" spans="1:6">
      <c r="A2926" s="4">
        <v>38603</v>
      </c>
      <c r="C2926" s="9">
        <f t="shared" si="159"/>
        <v>0.22851547619047616</v>
      </c>
      <c r="E2926" s="5">
        <f t="shared" si="158"/>
        <v>0.22851547619047616</v>
      </c>
    </row>
    <row r="2927" spans="1:6">
      <c r="A2927" s="4">
        <v>38604</v>
      </c>
      <c r="C2927" s="9">
        <f t="shared" si="159"/>
        <v>0.23041666666666663</v>
      </c>
      <c r="E2927" s="5">
        <f t="shared" si="158"/>
        <v>0.23041666666666663</v>
      </c>
    </row>
    <row r="2928" spans="1:6">
      <c r="A2928" s="4">
        <v>38605</v>
      </c>
      <c r="C2928" s="9">
        <f t="shared" si="159"/>
        <v>0.2323178571428571</v>
      </c>
      <c r="E2928" s="5">
        <f t="shared" si="158"/>
        <v>0.2323178571428571</v>
      </c>
    </row>
    <row r="2929" spans="1:5">
      <c r="A2929" s="4">
        <v>38606</v>
      </c>
      <c r="C2929" s="9">
        <f t="shared" si="159"/>
        <v>0.23421904761904758</v>
      </c>
      <c r="E2929" s="5">
        <f t="shared" si="158"/>
        <v>0.23421904761904758</v>
      </c>
    </row>
    <row r="2930" spans="1:5">
      <c r="A2930" s="4">
        <v>38607</v>
      </c>
      <c r="C2930" s="9">
        <f t="shared" si="159"/>
        <v>0.23612023809523805</v>
      </c>
      <c r="E2930" s="5">
        <f t="shared" si="158"/>
        <v>0.23612023809523805</v>
      </c>
    </row>
    <row r="2931" spans="1:5">
      <c r="A2931" s="4">
        <v>38608</v>
      </c>
      <c r="C2931" s="9">
        <f t="shared" si="159"/>
        <v>0.23802142857142852</v>
      </c>
      <c r="E2931" s="5">
        <f t="shared" si="158"/>
        <v>0.23802142857142852</v>
      </c>
    </row>
    <row r="2932" spans="1:5">
      <c r="A2932" s="4">
        <v>38609</v>
      </c>
      <c r="C2932" s="9">
        <f t="shared" si="159"/>
        <v>0.239922619047619</v>
      </c>
      <c r="E2932" s="5">
        <f t="shared" si="158"/>
        <v>0.239922619047619</v>
      </c>
    </row>
    <row r="2933" spans="1:5">
      <c r="A2933" s="4">
        <v>38610</v>
      </c>
      <c r="C2933" s="9">
        <f t="shared" si="159"/>
        <v>0.24182380952380947</v>
      </c>
      <c r="E2933" s="5">
        <f t="shared" si="158"/>
        <v>0.24182380952380947</v>
      </c>
    </row>
    <row r="2934" spans="1:5">
      <c r="A2934" s="4">
        <v>38611</v>
      </c>
      <c r="C2934" s="9">
        <f t="shared" si="159"/>
        <v>0.24372499999999994</v>
      </c>
      <c r="E2934" s="5">
        <f t="shared" si="158"/>
        <v>0.24372499999999994</v>
      </c>
    </row>
    <row r="2935" spans="1:5">
      <c r="A2935" s="4">
        <v>38612</v>
      </c>
      <c r="C2935" s="9">
        <f t="shared" si="159"/>
        <v>0.24562619047619041</v>
      </c>
      <c r="E2935" s="5">
        <f t="shared" si="158"/>
        <v>0.24562619047619041</v>
      </c>
    </row>
    <row r="2936" spans="1:5">
      <c r="A2936" s="4">
        <v>38613</v>
      </c>
      <c r="C2936" s="9">
        <f t="shared" si="159"/>
        <v>0.24752738095238089</v>
      </c>
      <c r="E2936" s="5">
        <f t="shared" si="158"/>
        <v>0.24752738095238089</v>
      </c>
    </row>
    <row r="2937" spans="1:5">
      <c r="A2937" s="4">
        <v>38614</v>
      </c>
      <c r="C2937" s="9">
        <f t="shared" si="159"/>
        <v>0.24942857142857136</v>
      </c>
      <c r="E2937" s="5">
        <f t="shared" si="158"/>
        <v>0.24942857142857136</v>
      </c>
    </row>
    <row r="2938" spans="1:5">
      <c r="A2938" s="4">
        <v>38615</v>
      </c>
      <c r="C2938" s="9">
        <f t="shared" si="159"/>
        <v>0.25132976190476186</v>
      </c>
      <c r="E2938" s="5">
        <f t="shared" si="158"/>
        <v>0.25132976190476186</v>
      </c>
    </row>
    <row r="2939" spans="1:5">
      <c r="A2939" s="4">
        <v>38616</v>
      </c>
      <c r="C2939" s="9">
        <f t="shared" si="159"/>
        <v>0.25323095238095233</v>
      </c>
      <c r="E2939" s="5">
        <f t="shared" si="158"/>
        <v>0.25323095238095233</v>
      </c>
    </row>
    <row r="2940" spans="1:5">
      <c r="A2940" s="4">
        <v>38617</v>
      </c>
      <c r="C2940" s="9">
        <f t="shared" si="159"/>
        <v>0.25513214285714281</v>
      </c>
      <c r="E2940" s="5">
        <f t="shared" si="158"/>
        <v>0.25513214285714281</v>
      </c>
    </row>
    <row r="2941" spans="1:5">
      <c r="A2941" s="4">
        <v>38618</v>
      </c>
      <c r="C2941" s="9">
        <f t="shared" si="159"/>
        <v>0.25703333333333328</v>
      </c>
      <c r="E2941" s="5">
        <f t="shared" si="158"/>
        <v>0.25703333333333328</v>
      </c>
    </row>
    <row r="2942" spans="1:5">
      <c r="A2942" s="4">
        <v>38619</v>
      </c>
      <c r="C2942" s="9">
        <f t="shared" si="159"/>
        <v>0.25893452380952375</v>
      </c>
      <c r="E2942" s="5">
        <f t="shared" si="158"/>
        <v>0.25893452380952375</v>
      </c>
    </row>
    <row r="2943" spans="1:5">
      <c r="A2943" s="4">
        <v>38620</v>
      </c>
      <c r="C2943" s="9">
        <f t="shared" si="159"/>
        <v>0.26083571428571423</v>
      </c>
      <c r="E2943" s="5">
        <f t="shared" si="158"/>
        <v>0.26083571428571423</v>
      </c>
    </row>
    <row r="2944" spans="1:5">
      <c r="A2944" s="4">
        <v>38621</v>
      </c>
      <c r="C2944" s="9">
        <f t="shared" si="159"/>
        <v>0.2627369047619047</v>
      </c>
      <c r="E2944" s="5">
        <f t="shared" si="158"/>
        <v>0.2627369047619047</v>
      </c>
    </row>
    <row r="2945" spans="1:5">
      <c r="A2945" s="4">
        <v>38622</v>
      </c>
      <c r="C2945" s="9">
        <f t="shared" si="159"/>
        <v>0.26463809523809517</v>
      </c>
      <c r="E2945" s="5">
        <f t="shared" si="158"/>
        <v>0.26463809523809517</v>
      </c>
    </row>
    <row r="2946" spans="1:5">
      <c r="A2946" s="4">
        <v>38623</v>
      </c>
      <c r="C2946" s="9">
        <f t="shared" si="159"/>
        <v>0.26653928571428565</v>
      </c>
      <c r="E2946" s="5">
        <f t="shared" si="158"/>
        <v>0.26653928571428565</v>
      </c>
    </row>
    <row r="2947" spans="1:5">
      <c r="A2947" s="4">
        <v>38624</v>
      </c>
      <c r="C2947" s="9">
        <f t="shared" si="159"/>
        <v>0.26844047619047612</v>
      </c>
      <c r="E2947" s="5">
        <f t="shared" si="158"/>
        <v>0.26844047619047612</v>
      </c>
    </row>
    <row r="2948" spans="1:5">
      <c r="A2948" s="4">
        <v>38625</v>
      </c>
      <c r="C2948" s="9">
        <f t="shared" si="159"/>
        <v>0.27034166666666659</v>
      </c>
      <c r="E2948" s="5">
        <f t="shared" si="158"/>
        <v>0.27034166666666659</v>
      </c>
    </row>
    <row r="2949" spans="1:5">
      <c r="A2949" s="4">
        <v>38626</v>
      </c>
      <c r="C2949" s="9">
        <f t="shared" si="159"/>
        <v>0.27224285714285706</v>
      </c>
      <c r="E2949" s="5">
        <f t="shared" si="158"/>
        <v>0.27224285714285706</v>
      </c>
    </row>
    <row r="2950" spans="1:5">
      <c r="A2950" s="4">
        <v>38627</v>
      </c>
      <c r="C2950" s="9">
        <f t="shared" si="159"/>
        <v>0.27414404761904754</v>
      </c>
      <c r="E2950" s="5">
        <f t="shared" si="158"/>
        <v>0.27414404761904754</v>
      </c>
    </row>
    <row r="2951" spans="1:5">
      <c r="A2951" s="4">
        <v>38628</v>
      </c>
      <c r="C2951" s="9">
        <f t="shared" si="159"/>
        <v>0.27604523809523801</v>
      </c>
      <c r="E2951" s="5">
        <f t="shared" si="158"/>
        <v>0.27604523809523801</v>
      </c>
    </row>
    <row r="2952" spans="1:5">
      <c r="A2952" s="4">
        <v>38629</v>
      </c>
      <c r="C2952" s="9">
        <f t="shared" si="159"/>
        <v>0.27794642857142848</v>
      </c>
      <c r="E2952" s="5">
        <f t="shared" si="158"/>
        <v>0.27794642857142848</v>
      </c>
    </row>
    <row r="2953" spans="1:5">
      <c r="A2953" s="4">
        <v>38630</v>
      </c>
      <c r="C2953" s="9">
        <f t="shared" si="159"/>
        <v>0.27984761904761896</v>
      </c>
      <c r="E2953" s="5">
        <f t="shared" si="158"/>
        <v>0.27984761904761896</v>
      </c>
    </row>
    <row r="2954" spans="1:5">
      <c r="A2954" s="4">
        <v>38631</v>
      </c>
      <c r="C2954" s="9">
        <f t="shared" si="159"/>
        <v>0.28174880952380943</v>
      </c>
      <c r="E2954" s="5">
        <f t="shared" si="158"/>
        <v>0.28174880952380943</v>
      </c>
    </row>
    <row r="2955" spans="1:5">
      <c r="A2955" s="4">
        <v>38632</v>
      </c>
      <c r="C2955" s="9">
        <f t="shared" si="159"/>
        <v>0.2836499999999999</v>
      </c>
      <c r="E2955" s="5">
        <f t="shared" si="158"/>
        <v>0.2836499999999999</v>
      </c>
    </row>
    <row r="2956" spans="1:5">
      <c r="A2956" s="4">
        <v>38633</v>
      </c>
      <c r="C2956" s="9">
        <f t="shared" si="159"/>
        <v>0.28555119047619038</v>
      </c>
      <c r="E2956" s="5">
        <f t="shared" si="158"/>
        <v>0.28555119047619038</v>
      </c>
    </row>
    <row r="2957" spans="1:5">
      <c r="A2957" s="4">
        <v>38634</v>
      </c>
      <c r="C2957" s="9">
        <f t="shared" si="159"/>
        <v>0.28745238095238085</v>
      </c>
      <c r="E2957" s="5">
        <f t="shared" si="158"/>
        <v>0.28745238095238085</v>
      </c>
    </row>
    <row r="2958" spans="1:5">
      <c r="A2958" s="4">
        <v>38635</v>
      </c>
      <c r="C2958" s="9">
        <f t="shared" si="159"/>
        <v>0.28935357142857132</v>
      </c>
      <c r="E2958" s="5">
        <f t="shared" si="158"/>
        <v>0.28935357142857132</v>
      </c>
    </row>
    <row r="2959" spans="1:5">
      <c r="A2959" s="4">
        <v>38636</v>
      </c>
      <c r="C2959" s="9">
        <f t="shared" si="159"/>
        <v>0.29125476190476179</v>
      </c>
      <c r="E2959" s="5">
        <f t="shared" si="158"/>
        <v>0.29125476190476179</v>
      </c>
    </row>
    <row r="2960" spans="1:5">
      <c r="A2960" s="4">
        <v>38637</v>
      </c>
      <c r="C2960" s="9">
        <f t="shared" si="159"/>
        <v>0.29315595238095227</v>
      </c>
      <c r="E2960" s="5">
        <f t="shared" si="158"/>
        <v>0.29315595238095227</v>
      </c>
    </row>
    <row r="2961" spans="1:5">
      <c r="A2961" s="4">
        <v>38638</v>
      </c>
      <c r="C2961" s="9">
        <f t="shared" si="159"/>
        <v>0.29505714285714274</v>
      </c>
      <c r="E2961" s="5">
        <f t="shared" si="158"/>
        <v>0.29505714285714274</v>
      </c>
    </row>
    <row r="2962" spans="1:5">
      <c r="A2962" s="4">
        <v>38639</v>
      </c>
      <c r="C2962" s="9">
        <f t="shared" si="159"/>
        <v>0.29695833333333321</v>
      </c>
      <c r="E2962" s="5">
        <f t="shared" si="158"/>
        <v>0.29695833333333321</v>
      </c>
    </row>
    <row r="2963" spans="1:5">
      <c r="A2963" s="4">
        <v>38640</v>
      </c>
      <c r="C2963" s="9">
        <f t="shared" si="159"/>
        <v>0.29885952380952369</v>
      </c>
      <c r="E2963" s="5">
        <f t="shared" si="158"/>
        <v>0.29885952380952369</v>
      </c>
    </row>
    <row r="2964" spans="1:5">
      <c r="A2964" s="4">
        <v>38641</v>
      </c>
      <c r="C2964" s="9">
        <f t="shared" si="159"/>
        <v>0.30076071428571416</v>
      </c>
      <c r="E2964" s="5">
        <f t="shared" si="158"/>
        <v>0.30076071428571416</v>
      </c>
    </row>
    <row r="2965" spans="1:5">
      <c r="A2965" s="4">
        <v>38642</v>
      </c>
      <c r="C2965" s="9">
        <f t="shared" si="159"/>
        <v>0.30266190476190463</v>
      </c>
      <c r="E2965" s="5">
        <f t="shared" si="158"/>
        <v>0.30266190476190463</v>
      </c>
    </row>
    <row r="2966" spans="1:5">
      <c r="A2966" s="4">
        <v>38643</v>
      </c>
      <c r="C2966" s="9">
        <f t="shared" si="159"/>
        <v>0.30456309523809511</v>
      </c>
      <c r="E2966" s="5">
        <f t="shared" si="158"/>
        <v>0.30456309523809511</v>
      </c>
    </row>
    <row r="2967" spans="1:5">
      <c r="A2967" s="4">
        <v>38644</v>
      </c>
      <c r="C2967" s="9">
        <f t="shared" si="159"/>
        <v>0.30646428571428558</v>
      </c>
      <c r="E2967" s="5">
        <f t="shared" si="158"/>
        <v>0.30646428571428558</v>
      </c>
    </row>
    <row r="2968" spans="1:5">
      <c r="A2968" s="4">
        <v>38645</v>
      </c>
      <c r="C2968" s="9">
        <f t="shared" si="159"/>
        <v>0.30836547619047605</v>
      </c>
      <c r="E2968" s="5">
        <f t="shared" si="158"/>
        <v>0.30836547619047605</v>
      </c>
    </row>
    <row r="2969" spans="1:5">
      <c r="A2969" s="4">
        <v>38646</v>
      </c>
      <c r="C2969" s="9">
        <f t="shared" si="159"/>
        <v>0.31026666666666652</v>
      </c>
      <c r="E2969" s="5">
        <f t="shared" si="158"/>
        <v>0.31026666666666652</v>
      </c>
    </row>
    <row r="2970" spans="1:5">
      <c r="A2970" s="4">
        <v>38647</v>
      </c>
      <c r="C2970" s="9">
        <f t="shared" si="159"/>
        <v>0.312167857142857</v>
      </c>
      <c r="E2970" s="5">
        <f t="shared" si="158"/>
        <v>0.312167857142857</v>
      </c>
    </row>
    <row r="2971" spans="1:5">
      <c r="A2971" s="4">
        <v>38648</v>
      </c>
      <c r="C2971" s="9">
        <f t="shared" si="159"/>
        <v>0.31406904761904747</v>
      </c>
      <c r="E2971" s="5">
        <f t="shared" si="158"/>
        <v>0.31406904761904747</v>
      </c>
    </row>
    <row r="2972" spans="1:5">
      <c r="A2972" s="4">
        <v>38649</v>
      </c>
      <c r="C2972" s="9">
        <f t="shared" si="159"/>
        <v>0.31597023809523794</v>
      </c>
      <c r="E2972" s="5">
        <f t="shared" si="158"/>
        <v>0.31597023809523794</v>
      </c>
    </row>
    <row r="2973" spans="1:5">
      <c r="A2973" s="4">
        <v>38650</v>
      </c>
      <c r="C2973" s="9">
        <f t="shared" si="159"/>
        <v>0.31787142857142842</v>
      </c>
      <c r="E2973" s="5">
        <f t="shared" ref="E2973:E3036" si="160">C2973</f>
        <v>0.31787142857142842</v>
      </c>
    </row>
    <row r="2974" spans="1:5">
      <c r="A2974" s="4">
        <v>38651</v>
      </c>
      <c r="C2974" s="9">
        <f t="shared" si="159"/>
        <v>0.31977261904761889</v>
      </c>
      <c r="E2974" s="5">
        <f t="shared" si="160"/>
        <v>0.31977261904761889</v>
      </c>
    </row>
    <row r="2975" spans="1:5">
      <c r="A2975" s="4">
        <v>38652</v>
      </c>
      <c r="C2975" s="9">
        <f t="shared" si="159"/>
        <v>0.32167380952380936</v>
      </c>
      <c r="E2975" s="5">
        <f t="shared" si="160"/>
        <v>0.32167380952380936</v>
      </c>
    </row>
    <row r="2976" spans="1:5">
      <c r="A2976" s="4">
        <v>38653</v>
      </c>
      <c r="C2976" s="9">
        <f t="shared" si="159"/>
        <v>0.32357499999999983</v>
      </c>
      <c r="E2976" s="5">
        <f t="shared" si="160"/>
        <v>0.32357499999999983</v>
      </c>
    </row>
    <row r="2977" spans="1:5">
      <c r="A2977" s="4">
        <v>38654</v>
      </c>
      <c r="C2977" s="9">
        <f t="shared" si="159"/>
        <v>0.32547619047619031</v>
      </c>
      <c r="E2977" s="5">
        <f t="shared" si="160"/>
        <v>0.32547619047619031</v>
      </c>
    </row>
    <row r="2978" spans="1:5">
      <c r="A2978" s="4">
        <v>38655</v>
      </c>
      <c r="C2978" s="9">
        <f t="shared" si="159"/>
        <v>0.32737738095238078</v>
      </c>
      <c r="E2978" s="5">
        <f t="shared" si="160"/>
        <v>0.32737738095238078</v>
      </c>
    </row>
    <row r="2979" spans="1:5">
      <c r="A2979" s="4">
        <v>38656</v>
      </c>
      <c r="C2979" s="9">
        <f t="shared" ref="C2979:C3042" si="161">(C2978+F$2913)</f>
        <v>0.32927857142857125</v>
      </c>
      <c r="E2979" s="5">
        <f t="shared" si="160"/>
        <v>0.32927857142857125</v>
      </c>
    </row>
    <row r="2980" spans="1:5">
      <c r="A2980" s="4">
        <v>38657</v>
      </c>
      <c r="C2980" s="9">
        <f t="shared" si="161"/>
        <v>0.33117976190476173</v>
      </c>
      <c r="E2980" s="5">
        <f t="shared" si="160"/>
        <v>0.33117976190476173</v>
      </c>
    </row>
    <row r="2981" spans="1:5">
      <c r="A2981" s="4">
        <v>38658</v>
      </c>
      <c r="C2981" s="9">
        <f t="shared" si="161"/>
        <v>0.3330809523809522</v>
      </c>
      <c r="E2981" s="5">
        <f t="shared" si="160"/>
        <v>0.3330809523809522</v>
      </c>
    </row>
    <row r="2982" spans="1:5">
      <c r="A2982" s="4">
        <v>38659</v>
      </c>
      <c r="C2982" s="9">
        <f t="shared" si="161"/>
        <v>0.33498214285714267</v>
      </c>
      <c r="E2982" s="5">
        <f t="shared" si="160"/>
        <v>0.33498214285714267</v>
      </c>
    </row>
    <row r="2983" spans="1:5">
      <c r="A2983" s="4">
        <v>38660</v>
      </c>
      <c r="C2983" s="9">
        <f t="shared" si="161"/>
        <v>0.33688333333333315</v>
      </c>
      <c r="E2983" s="5">
        <f t="shared" si="160"/>
        <v>0.33688333333333315</v>
      </c>
    </row>
    <row r="2984" spans="1:5">
      <c r="A2984" s="4">
        <v>38661</v>
      </c>
      <c r="C2984" s="9">
        <f t="shared" si="161"/>
        <v>0.33878452380952362</v>
      </c>
      <c r="E2984" s="5">
        <f t="shared" si="160"/>
        <v>0.33878452380952362</v>
      </c>
    </row>
    <row r="2985" spans="1:5">
      <c r="A2985" s="4">
        <v>38662</v>
      </c>
      <c r="C2985" s="9">
        <f t="shared" si="161"/>
        <v>0.34068571428571409</v>
      </c>
      <c r="E2985" s="5">
        <f t="shared" si="160"/>
        <v>0.34068571428571409</v>
      </c>
    </row>
    <row r="2986" spans="1:5">
      <c r="A2986" s="4">
        <v>38663</v>
      </c>
      <c r="C2986" s="9">
        <f t="shared" si="161"/>
        <v>0.34258690476190456</v>
      </c>
      <c r="E2986" s="5">
        <f t="shared" si="160"/>
        <v>0.34258690476190456</v>
      </c>
    </row>
    <row r="2987" spans="1:5">
      <c r="A2987" s="4">
        <v>38664</v>
      </c>
      <c r="C2987" s="9">
        <f t="shared" si="161"/>
        <v>0.34448809523809504</v>
      </c>
      <c r="E2987" s="5">
        <f t="shared" si="160"/>
        <v>0.34448809523809504</v>
      </c>
    </row>
    <row r="2988" spans="1:5">
      <c r="A2988" s="4">
        <v>38665</v>
      </c>
      <c r="C2988" s="9">
        <f t="shared" si="161"/>
        <v>0.34638928571428551</v>
      </c>
      <c r="E2988" s="5">
        <f t="shared" si="160"/>
        <v>0.34638928571428551</v>
      </c>
    </row>
    <row r="2989" spans="1:5">
      <c r="A2989" s="4">
        <v>38666</v>
      </c>
      <c r="C2989" s="9">
        <f t="shared" si="161"/>
        <v>0.34829047619047598</v>
      </c>
      <c r="E2989" s="5">
        <f t="shared" si="160"/>
        <v>0.34829047619047598</v>
      </c>
    </row>
    <row r="2990" spans="1:5">
      <c r="A2990" s="4">
        <v>38667</v>
      </c>
      <c r="C2990" s="9">
        <f t="shared" si="161"/>
        <v>0.35019166666666646</v>
      </c>
      <c r="E2990" s="5">
        <f t="shared" si="160"/>
        <v>0.35019166666666646</v>
      </c>
    </row>
    <row r="2991" spans="1:5">
      <c r="A2991" s="4">
        <v>38668</v>
      </c>
      <c r="C2991" s="9">
        <f t="shared" si="161"/>
        <v>0.35209285714285693</v>
      </c>
      <c r="E2991" s="5">
        <f t="shared" si="160"/>
        <v>0.35209285714285693</v>
      </c>
    </row>
    <row r="2992" spans="1:5">
      <c r="A2992" s="4">
        <v>38669</v>
      </c>
      <c r="C2992" s="9">
        <f t="shared" si="161"/>
        <v>0.3539940476190474</v>
      </c>
      <c r="E2992" s="5">
        <f t="shared" si="160"/>
        <v>0.3539940476190474</v>
      </c>
    </row>
    <row r="2993" spans="1:5">
      <c r="A2993" s="4">
        <v>38670</v>
      </c>
      <c r="C2993" s="9">
        <f t="shared" si="161"/>
        <v>0.35589523809523788</v>
      </c>
      <c r="E2993" s="5">
        <f t="shared" si="160"/>
        <v>0.35589523809523788</v>
      </c>
    </row>
    <row r="2994" spans="1:5">
      <c r="A2994" s="4">
        <v>38671</v>
      </c>
      <c r="C2994" s="9">
        <f t="shared" si="161"/>
        <v>0.35779642857142835</v>
      </c>
      <c r="E2994" s="5">
        <f t="shared" si="160"/>
        <v>0.35779642857142835</v>
      </c>
    </row>
    <row r="2995" spans="1:5">
      <c r="A2995" s="4">
        <v>38672</v>
      </c>
      <c r="C2995" s="9">
        <f t="shared" si="161"/>
        <v>0.35969761904761882</v>
      </c>
      <c r="E2995" s="5">
        <f t="shared" si="160"/>
        <v>0.35969761904761882</v>
      </c>
    </row>
    <row r="2996" spans="1:5">
      <c r="A2996" s="4">
        <v>38673</v>
      </c>
      <c r="C2996" s="9">
        <f t="shared" si="161"/>
        <v>0.36159880952380929</v>
      </c>
      <c r="E2996" s="5">
        <f t="shared" si="160"/>
        <v>0.36159880952380929</v>
      </c>
    </row>
    <row r="2997" spans="1:5">
      <c r="A2997" s="4">
        <v>38674</v>
      </c>
      <c r="C2997" s="9">
        <f t="shared" si="161"/>
        <v>0.36349999999999977</v>
      </c>
      <c r="E2997" s="5">
        <f t="shared" si="160"/>
        <v>0.36349999999999977</v>
      </c>
    </row>
    <row r="2998" spans="1:5">
      <c r="A2998" s="4">
        <v>38675</v>
      </c>
      <c r="C2998" s="9">
        <f t="shared" si="161"/>
        <v>0.36540119047619024</v>
      </c>
      <c r="E2998" s="5">
        <f t="shared" si="160"/>
        <v>0.36540119047619024</v>
      </c>
    </row>
    <row r="2999" spans="1:5">
      <c r="A2999" s="4">
        <v>38676</v>
      </c>
      <c r="C2999" s="9">
        <f t="shared" si="161"/>
        <v>0.36730238095238071</v>
      </c>
      <c r="E2999" s="5">
        <f t="shared" si="160"/>
        <v>0.36730238095238071</v>
      </c>
    </row>
    <row r="3000" spans="1:5">
      <c r="A3000" s="4">
        <v>38677</v>
      </c>
      <c r="C3000" s="9">
        <f t="shared" si="161"/>
        <v>0.36920357142857119</v>
      </c>
      <c r="E3000" s="5">
        <f t="shared" si="160"/>
        <v>0.36920357142857119</v>
      </c>
    </row>
    <row r="3001" spans="1:5">
      <c r="A3001" s="4">
        <v>38678</v>
      </c>
      <c r="C3001" s="9">
        <f t="shared" si="161"/>
        <v>0.37110476190476166</v>
      </c>
      <c r="E3001" s="5">
        <f t="shared" si="160"/>
        <v>0.37110476190476166</v>
      </c>
    </row>
    <row r="3002" spans="1:5">
      <c r="A3002" s="4">
        <v>38679</v>
      </c>
      <c r="C3002" s="9">
        <f t="shared" si="161"/>
        <v>0.37300595238095213</v>
      </c>
      <c r="E3002" s="5">
        <f t="shared" si="160"/>
        <v>0.37300595238095213</v>
      </c>
    </row>
    <row r="3003" spans="1:5">
      <c r="A3003" s="4">
        <v>38680</v>
      </c>
      <c r="C3003" s="9">
        <f t="shared" si="161"/>
        <v>0.37490714285714261</v>
      </c>
      <c r="E3003" s="5">
        <f t="shared" si="160"/>
        <v>0.37490714285714261</v>
      </c>
    </row>
    <row r="3004" spans="1:5">
      <c r="A3004" s="4">
        <v>38681</v>
      </c>
      <c r="C3004" s="9">
        <f t="shared" si="161"/>
        <v>0.37680833333333308</v>
      </c>
      <c r="E3004" s="5">
        <f t="shared" si="160"/>
        <v>0.37680833333333308</v>
      </c>
    </row>
    <row r="3005" spans="1:5">
      <c r="A3005" s="4">
        <v>38682</v>
      </c>
      <c r="C3005" s="9">
        <f t="shared" si="161"/>
        <v>0.37870952380952355</v>
      </c>
      <c r="E3005" s="5">
        <f t="shared" si="160"/>
        <v>0.37870952380952355</v>
      </c>
    </row>
    <row r="3006" spans="1:5">
      <c r="A3006" s="4">
        <v>38683</v>
      </c>
      <c r="C3006" s="9">
        <f t="shared" si="161"/>
        <v>0.38061071428571402</v>
      </c>
      <c r="E3006" s="5">
        <f t="shared" si="160"/>
        <v>0.38061071428571402</v>
      </c>
    </row>
    <row r="3007" spans="1:5">
      <c r="A3007" s="4">
        <v>38684</v>
      </c>
      <c r="C3007" s="9">
        <f t="shared" si="161"/>
        <v>0.3825119047619045</v>
      </c>
      <c r="E3007" s="5">
        <f t="shared" si="160"/>
        <v>0.3825119047619045</v>
      </c>
    </row>
    <row r="3008" spans="1:5">
      <c r="A3008" s="4">
        <v>38685</v>
      </c>
      <c r="C3008" s="9">
        <f t="shared" si="161"/>
        <v>0.38441309523809497</v>
      </c>
      <c r="E3008" s="5">
        <f t="shared" si="160"/>
        <v>0.38441309523809497</v>
      </c>
    </row>
    <row r="3009" spans="1:8">
      <c r="A3009" s="4">
        <v>38686</v>
      </c>
      <c r="C3009" s="9">
        <f t="shared" si="161"/>
        <v>0.38631428571428544</v>
      </c>
      <c r="E3009" s="5">
        <f t="shared" si="160"/>
        <v>0.38631428571428544</v>
      </c>
    </row>
    <row r="3010" spans="1:8">
      <c r="A3010" s="4">
        <v>38687</v>
      </c>
      <c r="C3010" s="9">
        <f t="shared" si="161"/>
        <v>0.38821547619047592</v>
      </c>
      <c r="E3010" s="5">
        <f t="shared" si="160"/>
        <v>0.38821547619047592</v>
      </c>
    </row>
    <row r="3011" spans="1:8">
      <c r="A3011" s="4">
        <v>38688</v>
      </c>
      <c r="C3011" s="9">
        <f t="shared" si="161"/>
        <v>0.39011666666666639</v>
      </c>
      <c r="E3011" s="5">
        <f t="shared" si="160"/>
        <v>0.39011666666666639</v>
      </c>
    </row>
    <row r="3012" spans="1:8">
      <c r="A3012" s="4">
        <v>38689</v>
      </c>
      <c r="C3012" s="9">
        <f t="shared" si="161"/>
        <v>0.39201785714285686</v>
      </c>
      <c r="E3012" s="5">
        <f t="shared" si="160"/>
        <v>0.39201785714285686</v>
      </c>
    </row>
    <row r="3013" spans="1:8">
      <c r="A3013" s="4">
        <v>38690</v>
      </c>
      <c r="C3013" s="9">
        <f t="shared" si="161"/>
        <v>0.39391904761904734</v>
      </c>
      <c r="E3013" s="5">
        <f t="shared" si="160"/>
        <v>0.39391904761904734</v>
      </c>
    </row>
    <row r="3014" spans="1:8">
      <c r="A3014" s="4">
        <v>38691</v>
      </c>
      <c r="C3014" s="9">
        <f t="shared" si="161"/>
        <v>0.39582023809523781</v>
      </c>
      <c r="E3014" s="5">
        <f t="shared" si="160"/>
        <v>0.39582023809523781</v>
      </c>
    </row>
    <row r="3015" spans="1:8">
      <c r="A3015" s="4">
        <v>38692</v>
      </c>
      <c r="C3015" s="9">
        <f t="shared" si="161"/>
        <v>0.39772142857142828</v>
      </c>
      <c r="E3015" s="5">
        <f t="shared" si="160"/>
        <v>0.39772142857142828</v>
      </c>
    </row>
    <row r="3016" spans="1:8">
      <c r="A3016" s="4">
        <v>38693</v>
      </c>
      <c r="C3016" s="9">
        <f t="shared" si="161"/>
        <v>0.39962261904761875</v>
      </c>
      <c r="E3016" s="5">
        <f t="shared" si="160"/>
        <v>0.39962261904761875</v>
      </c>
    </row>
    <row r="3017" spans="1:8">
      <c r="A3017" s="4">
        <v>38694</v>
      </c>
      <c r="C3017" s="9">
        <f t="shared" si="161"/>
        <v>0.40152380952380923</v>
      </c>
      <c r="E3017" s="5">
        <f t="shared" si="160"/>
        <v>0.40152380952380923</v>
      </c>
    </row>
    <row r="3018" spans="1:8">
      <c r="A3018" s="4">
        <v>38695</v>
      </c>
      <c r="C3018" s="9">
        <f t="shared" si="161"/>
        <v>0.4034249999999997</v>
      </c>
      <c r="E3018" s="5">
        <f t="shared" si="160"/>
        <v>0.4034249999999997</v>
      </c>
    </row>
    <row r="3019" spans="1:8">
      <c r="A3019" s="4">
        <v>38696</v>
      </c>
      <c r="C3019" s="9">
        <f t="shared" si="161"/>
        <v>0.40532619047619017</v>
      </c>
      <c r="E3019" s="5">
        <f t="shared" si="160"/>
        <v>0.40532619047619017</v>
      </c>
    </row>
    <row r="3020" spans="1:8">
      <c r="A3020" s="4">
        <v>38697</v>
      </c>
      <c r="C3020" s="9">
        <f t="shared" si="161"/>
        <v>0.40722738095238065</v>
      </c>
      <c r="E3020" s="5">
        <f t="shared" si="160"/>
        <v>0.40722738095238065</v>
      </c>
    </row>
    <row r="3021" spans="1:8">
      <c r="A3021" s="4">
        <v>38698</v>
      </c>
      <c r="C3021" s="9">
        <f t="shared" si="161"/>
        <v>0.40912857142857112</v>
      </c>
      <c r="E3021" s="5">
        <f t="shared" si="160"/>
        <v>0.40912857142857112</v>
      </c>
    </row>
    <row r="3022" spans="1:8">
      <c r="A3022" s="4">
        <v>38699</v>
      </c>
      <c r="C3022" s="9">
        <f t="shared" si="161"/>
        <v>0.41102976190476159</v>
      </c>
      <c r="E3022" s="5">
        <f t="shared" si="160"/>
        <v>0.41102976190476159</v>
      </c>
    </row>
    <row r="3023" spans="1:8">
      <c r="A3023" s="4">
        <v>38700</v>
      </c>
      <c r="C3023" s="9">
        <f t="shared" si="161"/>
        <v>0.41293095238095207</v>
      </c>
      <c r="E3023" s="5">
        <f t="shared" si="160"/>
        <v>0.41293095238095207</v>
      </c>
    </row>
    <row r="3024" spans="1:8">
      <c r="A3024" s="4">
        <v>38701</v>
      </c>
      <c r="C3024" s="9">
        <f t="shared" si="161"/>
        <v>0.41483214285714254</v>
      </c>
      <c r="E3024" s="5">
        <f t="shared" si="160"/>
        <v>0.41483214285714254</v>
      </c>
      <c r="F3024" s="74">
        <f>SUM(E3024:E3252)/229</f>
        <v>0.44298966001247669</v>
      </c>
      <c r="G3024" s="74">
        <f>SUM(E3024:E3252)</f>
        <v>101.44463214285716</v>
      </c>
      <c r="H3024" s="74">
        <f>MAX(E3024:E3252)</f>
        <v>0.6028</v>
      </c>
    </row>
    <row r="3025" spans="1:5">
      <c r="A3025" s="4">
        <v>38702</v>
      </c>
      <c r="C3025" s="9">
        <f t="shared" si="161"/>
        <v>0.41673333333333301</v>
      </c>
      <c r="E3025" s="5">
        <f t="shared" si="160"/>
        <v>0.41673333333333301</v>
      </c>
    </row>
    <row r="3026" spans="1:5">
      <c r="A3026" s="4">
        <v>38703</v>
      </c>
      <c r="C3026" s="9">
        <f t="shared" si="161"/>
        <v>0.41863452380952348</v>
      </c>
      <c r="E3026" s="5">
        <f t="shared" si="160"/>
        <v>0.41863452380952348</v>
      </c>
    </row>
    <row r="3027" spans="1:5">
      <c r="A3027" s="4">
        <v>38704</v>
      </c>
      <c r="C3027" s="9">
        <f t="shared" si="161"/>
        <v>0.42053571428571396</v>
      </c>
      <c r="E3027" s="5">
        <f t="shared" si="160"/>
        <v>0.42053571428571396</v>
      </c>
    </row>
    <row r="3028" spans="1:5">
      <c r="A3028" s="4">
        <v>38705</v>
      </c>
      <c r="C3028" s="9">
        <f t="shared" si="161"/>
        <v>0.42243690476190443</v>
      </c>
      <c r="E3028" s="5">
        <f t="shared" si="160"/>
        <v>0.42243690476190443</v>
      </c>
    </row>
    <row r="3029" spans="1:5">
      <c r="A3029" s="4">
        <v>38706</v>
      </c>
      <c r="C3029" s="9">
        <f t="shared" si="161"/>
        <v>0.4243380952380949</v>
      </c>
      <c r="E3029" s="5">
        <f t="shared" si="160"/>
        <v>0.4243380952380949</v>
      </c>
    </row>
    <row r="3030" spans="1:5">
      <c r="A3030" s="4">
        <v>38707</v>
      </c>
      <c r="C3030" s="9">
        <f t="shared" si="161"/>
        <v>0.42623928571428538</v>
      </c>
      <c r="E3030" s="5">
        <f t="shared" si="160"/>
        <v>0.42623928571428538</v>
      </c>
    </row>
    <row r="3031" spans="1:5">
      <c r="A3031" s="4">
        <v>38708</v>
      </c>
      <c r="C3031" s="9">
        <f t="shared" si="161"/>
        <v>0.42814047619047585</v>
      </c>
      <c r="E3031" s="5">
        <f t="shared" si="160"/>
        <v>0.42814047619047585</v>
      </c>
    </row>
    <row r="3032" spans="1:5">
      <c r="A3032" s="4">
        <v>38709</v>
      </c>
      <c r="C3032" s="9">
        <f t="shared" si="161"/>
        <v>0.43004166666666632</v>
      </c>
      <c r="E3032" s="5">
        <f t="shared" si="160"/>
        <v>0.43004166666666632</v>
      </c>
    </row>
    <row r="3033" spans="1:5">
      <c r="A3033" s="4">
        <v>38710</v>
      </c>
      <c r="C3033" s="9">
        <f t="shared" si="161"/>
        <v>0.4319428571428568</v>
      </c>
      <c r="E3033" s="5">
        <f t="shared" si="160"/>
        <v>0.4319428571428568</v>
      </c>
    </row>
    <row r="3034" spans="1:5">
      <c r="A3034" s="4">
        <v>38711</v>
      </c>
      <c r="C3034" s="9">
        <f t="shared" si="161"/>
        <v>0.43384404761904727</v>
      </c>
      <c r="E3034" s="5">
        <f t="shared" si="160"/>
        <v>0.43384404761904727</v>
      </c>
    </row>
    <row r="3035" spans="1:5">
      <c r="A3035" s="4">
        <v>38712</v>
      </c>
      <c r="C3035" s="9">
        <f t="shared" si="161"/>
        <v>0.43574523809523774</v>
      </c>
      <c r="E3035" s="5">
        <f t="shared" si="160"/>
        <v>0.43574523809523774</v>
      </c>
    </row>
    <row r="3036" spans="1:5">
      <c r="A3036" s="4">
        <v>38713</v>
      </c>
      <c r="C3036" s="9">
        <f t="shared" si="161"/>
        <v>0.43764642857142821</v>
      </c>
      <c r="E3036" s="5">
        <f t="shared" si="160"/>
        <v>0.43764642857142821</v>
      </c>
    </row>
    <row r="3037" spans="1:5">
      <c r="A3037" s="4">
        <v>38714</v>
      </c>
      <c r="C3037" s="9">
        <f t="shared" si="161"/>
        <v>0.43954761904761869</v>
      </c>
      <c r="E3037" s="5">
        <f t="shared" ref="E3037:E3080" si="162">C3037</f>
        <v>0.43954761904761869</v>
      </c>
    </row>
    <row r="3038" spans="1:5">
      <c r="A3038" s="4">
        <v>38715</v>
      </c>
      <c r="C3038" s="9">
        <f t="shared" si="161"/>
        <v>0.44144880952380916</v>
      </c>
      <c r="E3038" s="5">
        <f t="shared" si="162"/>
        <v>0.44144880952380916</v>
      </c>
    </row>
    <row r="3039" spans="1:5">
      <c r="A3039" s="4">
        <v>38716</v>
      </c>
      <c r="C3039" s="9">
        <f t="shared" si="161"/>
        <v>0.44334999999999963</v>
      </c>
      <c r="E3039" s="5">
        <f t="shared" si="162"/>
        <v>0.44334999999999963</v>
      </c>
    </row>
    <row r="3040" spans="1:5">
      <c r="A3040" s="4">
        <v>38717</v>
      </c>
      <c r="C3040" s="9">
        <f t="shared" si="161"/>
        <v>0.44525119047619011</v>
      </c>
      <c r="E3040" s="5">
        <f t="shared" si="162"/>
        <v>0.44525119047619011</v>
      </c>
    </row>
    <row r="3041" spans="1:5">
      <c r="A3041" s="4">
        <v>38718</v>
      </c>
      <c r="C3041" s="9">
        <f t="shared" si="161"/>
        <v>0.44715238095238058</v>
      </c>
      <c r="E3041" s="5">
        <f t="shared" si="162"/>
        <v>0.44715238095238058</v>
      </c>
    </row>
    <row r="3042" spans="1:5">
      <c r="A3042" s="4">
        <v>38719</v>
      </c>
      <c r="C3042" s="9">
        <f t="shared" si="161"/>
        <v>0.44905357142857105</v>
      </c>
      <c r="E3042" s="5">
        <f t="shared" si="162"/>
        <v>0.44905357142857105</v>
      </c>
    </row>
    <row r="3043" spans="1:5">
      <c r="A3043" s="4">
        <v>38720</v>
      </c>
      <c r="C3043" s="9">
        <f t="shared" ref="C3043:C3080" si="163">(C3042+F$2913)</f>
        <v>0.45095476190476153</v>
      </c>
      <c r="E3043" s="5">
        <f t="shared" si="162"/>
        <v>0.45095476190476153</v>
      </c>
    </row>
    <row r="3044" spans="1:5">
      <c r="A3044" s="4">
        <v>38721</v>
      </c>
      <c r="C3044" s="9">
        <f t="shared" si="163"/>
        <v>0.452855952380952</v>
      </c>
      <c r="E3044" s="5">
        <f t="shared" si="162"/>
        <v>0.452855952380952</v>
      </c>
    </row>
    <row r="3045" spans="1:5">
      <c r="A3045" s="4">
        <v>38722</v>
      </c>
      <c r="C3045" s="9">
        <f t="shared" si="163"/>
        <v>0.45475714285714247</v>
      </c>
      <c r="E3045" s="5">
        <f t="shared" si="162"/>
        <v>0.45475714285714247</v>
      </c>
    </row>
    <row r="3046" spans="1:5">
      <c r="A3046" s="4">
        <v>38723</v>
      </c>
      <c r="C3046" s="9">
        <f t="shared" si="163"/>
        <v>0.45665833333333294</v>
      </c>
      <c r="E3046" s="5">
        <f t="shared" si="162"/>
        <v>0.45665833333333294</v>
      </c>
    </row>
    <row r="3047" spans="1:5">
      <c r="A3047" s="4">
        <v>38724</v>
      </c>
      <c r="C3047" s="9">
        <f t="shared" si="163"/>
        <v>0.45855952380952342</v>
      </c>
      <c r="E3047" s="5">
        <f t="shared" si="162"/>
        <v>0.45855952380952342</v>
      </c>
    </row>
    <row r="3048" spans="1:5">
      <c r="A3048" s="4">
        <v>38725</v>
      </c>
      <c r="C3048" s="9">
        <f t="shared" si="163"/>
        <v>0.46046071428571389</v>
      </c>
      <c r="E3048" s="5">
        <f t="shared" si="162"/>
        <v>0.46046071428571389</v>
      </c>
    </row>
    <row r="3049" spans="1:5">
      <c r="A3049" s="4">
        <v>38726</v>
      </c>
      <c r="C3049" s="9">
        <f t="shared" si="163"/>
        <v>0.46236190476190436</v>
      </c>
      <c r="E3049" s="5">
        <f t="shared" si="162"/>
        <v>0.46236190476190436</v>
      </c>
    </row>
    <row r="3050" spans="1:5">
      <c r="A3050" s="4">
        <v>38727</v>
      </c>
      <c r="C3050" s="9">
        <f t="shared" si="163"/>
        <v>0.46426309523809484</v>
      </c>
      <c r="E3050" s="5">
        <f t="shared" si="162"/>
        <v>0.46426309523809484</v>
      </c>
    </row>
    <row r="3051" spans="1:5">
      <c r="A3051" s="4">
        <v>38728</v>
      </c>
      <c r="C3051" s="9">
        <f t="shared" si="163"/>
        <v>0.46616428571428531</v>
      </c>
      <c r="E3051" s="5">
        <f t="shared" si="162"/>
        <v>0.46616428571428531</v>
      </c>
    </row>
    <row r="3052" spans="1:5">
      <c r="A3052" s="4">
        <v>38729</v>
      </c>
      <c r="C3052" s="9">
        <f t="shared" si="163"/>
        <v>0.46806547619047578</v>
      </c>
      <c r="E3052" s="5">
        <f t="shared" si="162"/>
        <v>0.46806547619047578</v>
      </c>
    </row>
    <row r="3053" spans="1:5">
      <c r="A3053" s="4">
        <v>38730</v>
      </c>
      <c r="C3053" s="9">
        <f t="shared" si="163"/>
        <v>0.46996666666666626</v>
      </c>
      <c r="E3053" s="5">
        <f t="shared" si="162"/>
        <v>0.46996666666666626</v>
      </c>
    </row>
    <row r="3054" spans="1:5">
      <c r="A3054" s="4">
        <v>38731</v>
      </c>
      <c r="C3054" s="9">
        <f t="shared" si="163"/>
        <v>0.47186785714285673</v>
      </c>
      <c r="E3054" s="5">
        <f t="shared" si="162"/>
        <v>0.47186785714285673</v>
      </c>
    </row>
    <row r="3055" spans="1:5">
      <c r="A3055" s="4">
        <v>38732</v>
      </c>
      <c r="C3055" s="9">
        <f t="shared" si="163"/>
        <v>0.4737690476190472</v>
      </c>
      <c r="E3055" s="5">
        <f t="shared" si="162"/>
        <v>0.4737690476190472</v>
      </c>
    </row>
    <row r="3056" spans="1:5">
      <c r="A3056" s="4">
        <v>38733</v>
      </c>
      <c r="C3056" s="9">
        <f t="shared" si="163"/>
        <v>0.47567023809523767</v>
      </c>
      <c r="E3056" s="5">
        <f t="shared" si="162"/>
        <v>0.47567023809523767</v>
      </c>
    </row>
    <row r="3057" spans="1:5">
      <c r="A3057" s="4">
        <v>38734</v>
      </c>
      <c r="C3057" s="9">
        <f t="shared" si="163"/>
        <v>0.47757142857142815</v>
      </c>
      <c r="E3057" s="5">
        <f t="shared" si="162"/>
        <v>0.47757142857142815</v>
      </c>
    </row>
    <row r="3058" spans="1:5">
      <c r="A3058" s="4">
        <v>38735</v>
      </c>
      <c r="C3058" s="9">
        <f t="shared" si="163"/>
        <v>0.47947261904761862</v>
      </c>
      <c r="E3058" s="5">
        <f t="shared" si="162"/>
        <v>0.47947261904761862</v>
      </c>
    </row>
    <row r="3059" spans="1:5">
      <c r="A3059" s="4">
        <v>38736</v>
      </c>
      <c r="C3059" s="9">
        <f t="shared" si="163"/>
        <v>0.48137380952380909</v>
      </c>
      <c r="E3059" s="5">
        <f t="shared" si="162"/>
        <v>0.48137380952380909</v>
      </c>
    </row>
    <row r="3060" spans="1:5">
      <c r="A3060" s="4">
        <v>38737</v>
      </c>
      <c r="C3060" s="9">
        <f t="shared" si="163"/>
        <v>0.48327499999999957</v>
      </c>
      <c r="E3060" s="5">
        <f t="shared" si="162"/>
        <v>0.48327499999999957</v>
      </c>
    </row>
    <row r="3061" spans="1:5">
      <c r="A3061" s="4">
        <v>38738</v>
      </c>
      <c r="C3061" s="9">
        <f t="shared" si="163"/>
        <v>0.48517619047619004</v>
      </c>
      <c r="E3061" s="5">
        <f t="shared" si="162"/>
        <v>0.48517619047619004</v>
      </c>
    </row>
    <row r="3062" spans="1:5">
      <c r="A3062" s="4">
        <v>38739</v>
      </c>
      <c r="C3062" s="9">
        <f t="shared" si="163"/>
        <v>0.48707738095238051</v>
      </c>
      <c r="E3062" s="5">
        <f t="shared" si="162"/>
        <v>0.48707738095238051</v>
      </c>
    </row>
    <row r="3063" spans="1:5">
      <c r="A3063" s="4">
        <v>38740</v>
      </c>
      <c r="C3063" s="9">
        <f t="shared" si="163"/>
        <v>0.48897857142857099</v>
      </c>
      <c r="E3063" s="5">
        <f t="shared" si="162"/>
        <v>0.48897857142857099</v>
      </c>
    </row>
    <row r="3064" spans="1:5">
      <c r="A3064" s="4">
        <v>38741</v>
      </c>
      <c r="C3064" s="9">
        <f t="shared" si="163"/>
        <v>0.49087976190476146</v>
      </c>
      <c r="E3064" s="5">
        <f t="shared" si="162"/>
        <v>0.49087976190476146</v>
      </c>
    </row>
    <row r="3065" spans="1:5">
      <c r="A3065" s="4">
        <v>38742</v>
      </c>
      <c r="C3065" s="9">
        <f t="shared" si="163"/>
        <v>0.49278095238095193</v>
      </c>
      <c r="E3065" s="5">
        <f t="shared" si="162"/>
        <v>0.49278095238095193</v>
      </c>
    </row>
    <row r="3066" spans="1:5">
      <c r="A3066" s="4">
        <v>38743</v>
      </c>
      <c r="C3066" s="9">
        <f t="shared" si="163"/>
        <v>0.4946821428571424</v>
      </c>
      <c r="E3066" s="5">
        <f t="shared" si="162"/>
        <v>0.4946821428571424</v>
      </c>
    </row>
    <row r="3067" spans="1:5">
      <c r="A3067" s="4">
        <v>38744</v>
      </c>
      <c r="C3067" s="9">
        <f t="shared" si="163"/>
        <v>0.49658333333333288</v>
      </c>
      <c r="E3067" s="5">
        <f t="shared" si="162"/>
        <v>0.49658333333333288</v>
      </c>
    </row>
    <row r="3068" spans="1:5">
      <c r="A3068" s="4">
        <v>38745</v>
      </c>
      <c r="C3068" s="9">
        <f t="shared" si="163"/>
        <v>0.49848452380952335</v>
      </c>
      <c r="E3068" s="5">
        <f t="shared" si="162"/>
        <v>0.49848452380952335</v>
      </c>
    </row>
    <row r="3069" spans="1:5">
      <c r="A3069" s="4">
        <v>38746</v>
      </c>
      <c r="C3069" s="9">
        <f t="shared" si="163"/>
        <v>0.50038571428571388</v>
      </c>
      <c r="E3069" s="5">
        <f t="shared" si="162"/>
        <v>0.50038571428571388</v>
      </c>
    </row>
    <row r="3070" spans="1:5">
      <c r="A3070" s="4">
        <v>38747</v>
      </c>
      <c r="C3070" s="9">
        <f t="shared" si="163"/>
        <v>0.50228690476190441</v>
      </c>
      <c r="E3070" s="5">
        <f t="shared" si="162"/>
        <v>0.50228690476190441</v>
      </c>
    </row>
    <row r="3071" spans="1:5">
      <c r="A3071" s="4">
        <v>38748</v>
      </c>
      <c r="C3071" s="9">
        <f t="shared" si="163"/>
        <v>0.50418809523809494</v>
      </c>
      <c r="E3071" s="5">
        <f t="shared" si="162"/>
        <v>0.50418809523809494</v>
      </c>
    </row>
    <row r="3072" spans="1:5">
      <c r="A3072" s="4">
        <v>38749</v>
      </c>
      <c r="C3072" s="9">
        <f t="shared" si="163"/>
        <v>0.50608928571428546</v>
      </c>
      <c r="E3072" s="5">
        <f t="shared" si="162"/>
        <v>0.50608928571428546</v>
      </c>
    </row>
    <row r="3073" spans="1:6">
      <c r="A3073" s="4">
        <v>38750</v>
      </c>
      <c r="C3073" s="9">
        <f t="shared" si="163"/>
        <v>0.50799047619047599</v>
      </c>
      <c r="E3073" s="5">
        <f t="shared" si="162"/>
        <v>0.50799047619047599</v>
      </c>
    </row>
    <row r="3074" spans="1:6">
      <c r="A3074" s="4">
        <v>38751</v>
      </c>
      <c r="C3074" s="9">
        <f t="shared" si="163"/>
        <v>0.50989166666666652</v>
      </c>
      <c r="E3074" s="5">
        <f t="shared" si="162"/>
        <v>0.50989166666666652</v>
      </c>
    </row>
    <row r="3075" spans="1:6">
      <c r="A3075" s="4">
        <v>38752</v>
      </c>
      <c r="C3075" s="9">
        <f t="shared" si="163"/>
        <v>0.51179285714285705</v>
      </c>
      <c r="E3075" s="5">
        <f t="shared" si="162"/>
        <v>0.51179285714285705</v>
      </c>
    </row>
    <row r="3076" spans="1:6">
      <c r="A3076" s="4">
        <v>38753</v>
      </c>
      <c r="C3076" s="9">
        <f t="shared" si="163"/>
        <v>0.51369404761904758</v>
      </c>
      <c r="E3076" s="5">
        <f t="shared" si="162"/>
        <v>0.51369404761904758</v>
      </c>
    </row>
    <row r="3077" spans="1:6">
      <c r="A3077" s="4">
        <v>38754</v>
      </c>
      <c r="C3077" s="9">
        <f t="shared" si="163"/>
        <v>0.51559523809523811</v>
      </c>
      <c r="E3077" s="5">
        <f t="shared" si="162"/>
        <v>0.51559523809523811</v>
      </c>
    </row>
    <row r="3078" spans="1:6">
      <c r="A3078" s="4">
        <v>38755</v>
      </c>
      <c r="C3078" s="9">
        <f t="shared" si="163"/>
        <v>0.51749642857142863</v>
      </c>
      <c r="E3078" s="5">
        <f t="shared" si="162"/>
        <v>0.51749642857142863</v>
      </c>
    </row>
    <row r="3079" spans="1:6">
      <c r="A3079" s="4">
        <v>38756</v>
      </c>
      <c r="C3079" s="9">
        <f t="shared" si="163"/>
        <v>0.51939761904761916</v>
      </c>
      <c r="E3079" s="5">
        <f t="shared" si="162"/>
        <v>0.51939761904761916</v>
      </c>
    </row>
    <row r="3080" spans="1:6">
      <c r="A3080" s="4">
        <v>38757</v>
      </c>
      <c r="C3080" s="9">
        <f t="shared" si="163"/>
        <v>0.52129880952380969</v>
      </c>
      <c r="E3080" s="5">
        <f t="shared" si="162"/>
        <v>0.52129880952380969</v>
      </c>
    </row>
    <row r="3081" spans="1:6">
      <c r="A3081" s="14">
        <v>38758</v>
      </c>
      <c r="B3081" s="75">
        <v>52697</v>
      </c>
      <c r="C3081" s="76">
        <v>0.5232</v>
      </c>
      <c r="E3081" s="9">
        <f>C3081-0.05</f>
        <v>0.47320000000000001</v>
      </c>
      <c r="F3081" s="5">
        <f>(C3092-C3081)/11</f>
        <v>-1.5454545454545772E-4</v>
      </c>
    </row>
    <row r="3082" spans="1:6">
      <c r="A3082" s="4">
        <v>38759</v>
      </c>
      <c r="C3082" s="9">
        <f>C3081+F$3081</f>
        <v>0.52304545454545459</v>
      </c>
      <c r="E3082" s="9">
        <f t="shared" ref="E3082:E3145" si="164">C3082-0.05</f>
        <v>0.4730454545454546</v>
      </c>
    </row>
    <row r="3083" spans="1:6">
      <c r="A3083" s="4">
        <v>38760</v>
      </c>
      <c r="C3083" s="9">
        <f t="shared" ref="C3083:C3091" si="165">C3082+F$3081</f>
        <v>0.52289090909090918</v>
      </c>
      <c r="E3083" s="9">
        <f t="shared" si="164"/>
        <v>0.4728909090909092</v>
      </c>
    </row>
    <row r="3084" spans="1:6">
      <c r="A3084" s="4">
        <v>38761</v>
      </c>
      <c r="C3084" s="9">
        <f t="shared" si="165"/>
        <v>0.52273636363636378</v>
      </c>
      <c r="E3084" s="9">
        <f t="shared" si="164"/>
        <v>0.47273636363636379</v>
      </c>
    </row>
    <row r="3085" spans="1:6">
      <c r="A3085" s="4">
        <v>38762</v>
      </c>
      <c r="C3085" s="9">
        <f t="shared" si="165"/>
        <v>0.52258181818181837</v>
      </c>
      <c r="E3085" s="9">
        <f t="shared" si="164"/>
        <v>0.47258181818181838</v>
      </c>
    </row>
    <row r="3086" spans="1:6">
      <c r="A3086" s="4">
        <v>38763</v>
      </c>
      <c r="C3086" s="9">
        <f t="shared" si="165"/>
        <v>0.52242727272727296</v>
      </c>
      <c r="E3086" s="9">
        <f t="shared" si="164"/>
        <v>0.47242727272727297</v>
      </c>
    </row>
    <row r="3087" spans="1:6">
      <c r="A3087" s="4">
        <v>38764</v>
      </c>
      <c r="C3087" s="9">
        <f t="shared" si="165"/>
        <v>0.52227272727272755</v>
      </c>
      <c r="E3087" s="9">
        <f t="shared" si="164"/>
        <v>0.47227272727272757</v>
      </c>
    </row>
    <row r="3088" spans="1:6">
      <c r="A3088" s="4">
        <v>38765</v>
      </c>
      <c r="C3088" s="9">
        <f t="shared" si="165"/>
        <v>0.52211818181818215</v>
      </c>
      <c r="E3088" s="9">
        <f t="shared" si="164"/>
        <v>0.47211818181818216</v>
      </c>
    </row>
    <row r="3089" spans="1:6">
      <c r="A3089" s="4">
        <v>38766</v>
      </c>
      <c r="C3089" s="9">
        <f t="shared" si="165"/>
        <v>0.52196363636363674</v>
      </c>
      <c r="E3089" s="9">
        <f t="shared" si="164"/>
        <v>0.47196363636363675</v>
      </c>
    </row>
    <row r="3090" spans="1:6">
      <c r="A3090" s="4">
        <v>38767</v>
      </c>
      <c r="C3090" s="9">
        <f t="shared" si="165"/>
        <v>0.52180909090909133</v>
      </c>
      <c r="E3090" s="9">
        <f t="shared" si="164"/>
        <v>0.47180909090909134</v>
      </c>
    </row>
    <row r="3091" spans="1:6">
      <c r="A3091" s="4">
        <v>38768</v>
      </c>
      <c r="C3091" s="9">
        <f t="shared" si="165"/>
        <v>0.52165454545454593</v>
      </c>
      <c r="E3091" s="9">
        <f t="shared" si="164"/>
        <v>0.47165454545454594</v>
      </c>
    </row>
    <row r="3092" spans="1:6">
      <c r="A3092" s="14">
        <v>38769</v>
      </c>
      <c r="B3092" s="75">
        <v>52697</v>
      </c>
      <c r="C3092" s="76">
        <v>0.52149999999999996</v>
      </c>
      <c r="E3092" s="9">
        <f t="shared" si="164"/>
        <v>0.47149999999999997</v>
      </c>
      <c r="F3092" s="5">
        <f>(C3099-C3092)/7</f>
        <v>1.1428571428571439E-2</v>
      </c>
    </row>
    <row r="3093" spans="1:6">
      <c r="A3093" s="4">
        <v>38770</v>
      </c>
      <c r="C3093" s="9">
        <f t="shared" ref="C3093:C3098" si="166">C3092+F$3092</f>
        <v>0.53292857142857142</v>
      </c>
      <c r="E3093" s="9">
        <f t="shared" si="164"/>
        <v>0.48292857142857143</v>
      </c>
    </row>
    <row r="3094" spans="1:6">
      <c r="A3094" s="4">
        <v>38771</v>
      </c>
      <c r="C3094" s="9">
        <f t="shared" si="166"/>
        <v>0.54435714285714287</v>
      </c>
      <c r="E3094" s="9">
        <f t="shared" si="164"/>
        <v>0.49435714285714288</v>
      </c>
    </row>
    <row r="3095" spans="1:6">
      <c r="A3095" s="4">
        <v>38772</v>
      </c>
      <c r="C3095" s="9">
        <f t="shared" si="166"/>
        <v>0.55578571428571433</v>
      </c>
      <c r="E3095" s="9">
        <f t="shared" si="164"/>
        <v>0.50578571428571428</v>
      </c>
    </row>
    <row r="3096" spans="1:6">
      <c r="A3096" s="4">
        <v>38773</v>
      </c>
      <c r="C3096" s="9">
        <f t="shared" si="166"/>
        <v>0.56721428571428578</v>
      </c>
      <c r="E3096" s="9">
        <f t="shared" si="164"/>
        <v>0.51721428571428574</v>
      </c>
    </row>
    <row r="3097" spans="1:6">
      <c r="A3097" s="4">
        <v>38774</v>
      </c>
      <c r="C3097" s="9">
        <f t="shared" si="166"/>
        <v>0.57864285714285724</v>
      </c>
      <c r="E3097" s="9">
        <f t="shared" si="164"/>
        <v>0.52864285714285719</v>
      </c>
    </row>
    <row r="3098" spans="1:6">
      <c r="A3098" s="4">
        <v>38775</v>
      </c>
      <c r="C3098" s="9">
        <f t="shared" si="166"/>
        <v>0.59007142857142869</v>
      </c>
      <c r="E3098" s="9">
        <f t="shared" si="164"/>
        <v>0.54007142857142865</v>
      </c>
    </row>
    <row r="3099" spans="1:6">
      <c r="A3099" s="14">
        <v>38776</v>
      </c>
      <c r="B3099" s="75">
        <v>52697</v>
      </c>
      <c r="C3099" s="76">
        <v>0.60150000000000003</v>
      </c>
      <c r="E3099" s="9">
        <f t="shared" si="164"/>
        <v>0.55149999999999999</v>
      </c>
      <c r="F3099" s="5">
        <f>(C3109-C3099)/10</f>
        <v>3.7999999999999922E-3</v>
      </c>
    </row>
    <row r="3100" spans="1:6">
      <c r="A3100" s="4">
        <v>38777</v>
      </c>
      <c r="C3100" s="9">
        <f>C3099+F$3099</f>
        <v>0.60530000000000006</v>
      </c>
      <c r="E3100" s="9">
        <f t="shared" si="164"/>
        <v>0.55530000000000002</v>
      </c>
    </row>
    <row r="3101" spans="1:6">
      <c r="A3101" s="4">
        <v>38778</v>
      </c>
      <c r="C3101" s="9">
        <f t="shared" ref="C3101:C3108" si="167">C3100+F$3099</f>
        <v>0.60910000000000009</v>
      </c>
      <c r="E3101" s="9">
        <f t="shared" si="164"/>
        <v>0.55910000000000004</v>
      </c>
    </row>
    <row r="3102" spans="1:6">
      <c r="A3102" s="4">
        <v>38779</v>
      </c>
      <c r="C3102" s="9">
        <f t="shared" si="167"/>
        <v>0.61290000000000011</v>
      </c>
      <c r="E3102" s="9">
        <f t="shared" si="164"/>
        <v>0.56290000000000007</v>
      </c>
    </row>
    <row r="3103" spans="1:6">
      <c r="A3103" s="4">
        <v>38780</v>
      </c>
      <c r="C3103" s="9">
        <f t="shared" si="167"/>
        <v>0.61670000000000014</v>
      </c>
      <c r="E3103" s="9">
        <f t="shared" si="164"/>
        <v>0.56670000000000009</v>
      </c>
    </row>
    <row r="3104" spans="1:6">
      <c r="A3104" s="4">
        <v>38781</v>
      </c>
      <c r="C3104" s="9">
        <f t="shared" si="167"/>
        <v>0.62050000000000016</v>
      </c>
      <c r="E3104" s="9">
        <f t="shared" si="164"/>
        <v>0.57050000000000012</v>
      </c>
    </row>
    <row r="3105" spans="1:6">
      <c r="A3105" s="4">
        <v>38782</v>
      </c>
      <c r="C3105" s="9">
        <f t="shared" si="167"/>
        <v>0.62430000000000019</v>
      </c>
      <c r="E3105" s="9">
        <f t="shared" si="164"/>
        <v>0.57430000000000014</v>
      </c>
    </row>
    <row r="3106" spans="1:6">
      <c r="A3106" s="4">
        <v>38783</v>
      </c>
      <c r="C3106" s="9">
        <f t="shared" si="167"/>
        <v>0.62810000000000021</v>
      </c>
      <c r="E3106" s="9">
        <f t="shared" si="164"/>
        <v>0.57810000000000017</v>
      </c>
    </row>
    <row r="3107" spans="1:6">
      <c r="A3107" s="4">
        <v>38784</v>
      </c>
      <c r="C3107" s="9">
        <f t="shared" si="167"/>
        <v>0.63190000000000024</v>
      </c>
      <c r="E3107" s="9">
        <f t="shared" si="164"/>
        <v>0.58190000000000019</v>
      </c>
    </row>
    <row r="3108" spans="1:6">
      <c r="A3108" s="4">
        <v>38785</v>
      </c>
      <c r="C3108" s="9">
        <f t="shared" si="167"/>
        <v>0.63570000000000026</v>
      </c>
      <c r="E3108" s="9">
        <f t="shared" si="164"/>
        <v>0.58570000000000022</v>
      </c>
    </row>
    <row r="3109" spans="1:6">
      <c r="A3109" s="14">
        <v>38786</v>
      </c>
      <c r="B3109" s="75">
        <v>52697</v>
      </c>
      <c r="C3109" s="76">
        <v>0.63949999999999996</v>
      </c>
      <c r="E3109" s="9">
        <f t="shared" si="164"/>
        <v>0.58949999999999991</v>
      </c>
      <c r="F3109" s="5">
        <f>(C3120-C3109)/11</f>
        <v>6.1818181818182078E-4</v>
      </c>
    </row>
    <row r="3110" spans="1:6">
      <c r="A3110" s="4">
        <v>38787</v>
      </c>
      <c r="C3110" s="9">
        <f>C3109+F$3109</f>
        <v>0.64011818181818181</v>
      </c>
      <c r="E3110" s="9">
        <f t="shared" si="164"/>
        <v>0.59011818181818176</v>
      </c>
    </row>
    <row r="3111" spans="1:6">
      <c r="A3111" s="4">
        <v>38788</v>
      </c>
      <c r="C3111" s="9">
        <f t="shared" ref="C3111:C3119" si="168">C3110+F$3109</f>
        <v>0.64073636363636366</v>
      </c>
      <c r="E3111" s="9">
        <f t="shared" si="164"/>
        <v>0.59073636363636362</v>
      </c>
    </row>
    <row r="3112" spans="1:6">
      <c r="A3112" s="4">
        <v>38789</v>
      </c>
      <c r="C3112" s="9">
        <f t="shared" si="168"/>
        <v>0.64135454545454551</v>
      </c>
      <c r="E3112" s="9">
        <f t="shared" si="164"/>
        <v>0.59135454545454547</v>
      </c>
    </row>
    <row r="3113" spans="1:6">
      <c r="A3113" s="4">
        <v>38790</v>
      </c>
      <c r="C3113" s="9">
        <f t="shared" si="168"/>
        <v>0.64197272727272736</v>
      </c>
      <c r="E3113" s="9">
        <f t="shared" si="164"/>
        <v>0.59197272727272732</v>
      </c>
    </row>
    <row r="3114" spans="1:6">
      <c r="A3114" s="4">
        <v>38791</v>
      </c>
      <c r="C3114" s="9">
        <f t="shared" si="168"/>
        <v>0.64259090909090921</v>
      </c>
      <c r="E3114" s="9">
        <f t="shared" si="164"/>
        <v>0.59259090909090917</v>
      </c>
    </row>
    <row r="3115" spans="1:6">
      <c r="A3115" s="4">
        <v>38792</v>
      </c>
      <c r="C3115" s="9">
        <f t="shared" si="168"/>
        <v>0.64320909090909106</v>
      </c>
      <c r="E3115" s="9">
        <f t="shared" si="164"/>
        <v>0.59320909090909102</v>
      </c>
    </row>
    <row r="3116" spans="1:6">
      <c r="A3116" s="4">
        <v>38793</v>
      </c>
      <c r="C3116" s="9">
        <f t="shared" si="168"/>
        <v>0.64382727272727291</v>
      </c>
      <c r="E3116" s="9">
        <f t="shared" si="164"/>
        <v>0.59382727272727287</v>
      </c>
    </row>
    <row r="3117" spans="1:6">
      <c r="A3117" s="4">
        <v>38794</v>
      </c>
      <c r="C3117" s="9">
        <f t="shared" si="168"/>
        <v>0.64444545454545477</v>
      </c>
      <c r="E3117" s="9">
        <f t="shared" si="164"/>
        <v>0.59444545454545472</v>
      </c>
    </row>
    <row r="3118" spans="1:6">
      <c r="A3118" s="4">
        <v>38795</v>
      </c>
      <c r="C3118" s="9">
        <f t="shared" si="168"/>
        <v>0.64506363636363662</v>
      </c>
      <c r="E3118" s="9">
        <f t="shared" si="164"/>
        <v>0.59506363636363657</v>
      </c>
    </row>
    <row r="3119" spans="1:6">
      <c r="A3119" s="4">
        <v>38796</v>
      </c>
      <c r="C3119" s="9">
        <f t="shared" si="168"/>
        <v>0.64568181818181847</v>
      </c>
      <c r="E3119" s="9">
        <f t="shared" si="164"/>
        <v>0.59568181818181842</v>
      </c>
    </row>
    <row r="3120" spans="1:6">
      <c r="A3120" s="14">
        <v>38797</v>
      </c>
      <c r="B3120" s="75">
        <v>52697</v>
      </c>
      <c r="C3120" s="76">
        <v>0.64629999999999999</v>
      </c>
      <c r="E3120" s="9">
        <f t="shared" si="164"/>
        <v>0.59629999999999994</v>
      </c>
      <c r="F3120" s="5">
        <f>(C3130-C3120)/10</f>
        <v>-2.2399999999999976E-3</v>
      </c>
    </row>
    <row r="3121" spans="1:6">
      <c r="A3121" s="4">
        <v>38798</v>
      </c>
      <c r="C3121" s="9">
        <f>C3120+F$3120</f>
        <v>0.64405999999999997</v>
      </c>
      <c r="E3121" s="9">
        <f t="shared" si="164"/>
        <v>0.59405999999999992</v>
      </c>
    </row>
    <row r="3122" spans="1:6">
      <c r="A3122" s="4">
        <v>38799</v>
      </c>
      <c r="C3122" s="9">
        <f t="shared" ref="C3122:C3129" si="169">C3121+F$3120</f>
        <v>0.64181999999999995</v>
      </c>
      <c r="E3122" s="9">
        <f t="shared" si="164"/>
        <v>0.5918199999999999</v>
      </c>
    </row>
    <row r="3123" spans="1:6">
      <c r="A3123" s="4">
        <v>38800</v>
      </c>
      <c r="C3123" s="9">
        <f t="shared" si="169"/>
        <v>0.63957999999999993</v>
      </c>
      <c r="E3123" s="9">
        <f t="shared" si="164"/>
        <v>0.58957999999999988</v>
      </c>
    </row>
    <row r="3124" spans="1:6">
      <c r="A3124" s="4">
        <v>38801</v>
      </c>
      <c r="C3124" s="9">
        <f t="shared" si="169"/>
        <v>0.63733999999999991</v>
      </c>
      <c r="E3124" s="9">
        <f t="shared" si="164"/>
        <v>0.58733999999999986</v>
      </c>
    </row>
    <row r="3125" spans="1:6">
      <c r="A3125" s="4">
        <v>38802</v>
      </c>
      <c r="C3125" s="9">
        <f t="shared" si="169"/>
        <v>0.63509999999999989</v>
      </c>
      <c r="E3125" s="9">
        <f t="shared" si="164"/>
        <v>0.58509999999999984</v>
      </c>
    </row>
    <row r="3126" spans="1:6">
      <c r="A3126" s="4">
        <v>38803</v>
      </c>
      <c r="C3126" s="9">
        <f t="shared" si="169"/>
        <v>0.63285999999999987</v>
      </c>
      <c r="E3126" s="9">
        <f t="shared" si="164"/>
        <v>0.58285999999999982</v>
      </c>
    </row>
    <row r="3127" spans="1:6">
      <c r="A3127" s="4">
        <v>38804</v>
      </c>
      <c r="C3127" s="9">
        <f t="shared" si="169"/>
        <v>0.63061999999999985</v>
      </c>
      <c r="E3127" s="9">
        <f t="shared" si="164"/>
        <v>0.5806199999999998</v>
      </c>
    </row>
    <row r="3128" spans="1:6">
      <c r="A3128" s="4">
        <v>38805</v>
      </c>
      <c r="C3128" s="9">
        <f t="shared" si="169"/>
        <v>0.62837999999999983</v>
      </c>
      <c r="E3128" s="9">
        <f t="shared" si="164"/>
        <v>0.57837999999999978</v>
      </c>
    </row>
    <row r="3129" spans="1:6">
      <c r="A3129" s="4">
        <v>38806</v>
      </c>
      <c r="C3129" s="9">
        <f t="shared" si="169"/>
        <v>0.62613999999999981</v>
      </c>
      <c r="E3129" s="9">
        <f t="shared" si="164"/>
        <v>0.57613999999999976</v>
      </c>
    </row>
    <row r="3130" spans="1:6">
      <c r="A3130" s="14">
        <v>38807</v>
      </c>
      <c r="B3130" s="75">
        <v>52697</v>
      </c>
      <c r="C3130" s="76">
        <v>0.62390000000000001</v>
      </c>
      <c r="E3130" s="9">
        <f t="shared" si="164"/>
        <v>0.57389999999999997</v>
      </c>
      <c r="F3130" s="5">
        <f>(C3140-C3130)/10</f>
        <v>2.8900000000000037E-3</v>
      </c>
    </row>
    <row r="3131" spans="1:6">
      <c r="A3131" s="4">
        <v>38808</v>
      </c>
      <c r="C3131" s="9">
        <f>C3130+F$3130</f>
        <v>0.62678999999999996</v>
      </c>
      <c r="E3131" s="9">
        <f t="shared" si="164"/>
        <v>0.57678999999999991</v>
      </c>
    </row>
    <row r="3132" spans="1:6">
      <c r="A3132" s="4">
        <v>38809</v>
      </c>
      <c r="C3132" s="9">
        <f t="shared" ref="C3132:C3139" si="170">C3131+F$3130</f>
        <v>0.62968000000000002</v>
      </c>
      <c r="E3132" s="9">
        <f t="shared" si="164"/>
        <v>0.57967999999999997</v>
      </c>
    </row>
    <row r="3133" spans="1:6">
      <c r="A3133" s="4">
        <v>38810</v>
      </c>
      <c r="C3133" s="9">
        <f t="shared" si="170"/>
        <v>0.63257000000000008</v>
      </c>
      <c r="E3133" s="9">
        <f t="shared" si="164"/>
        <v>0.58257000000000003</v>
      </c>
    </row>
    <row r="3134" spans="1:6">
      <c r="A3134" s="4">
        <v>38811</v>
      </c>
      <c r="C3134" s="9">
        <f t="shared" si="170"/>
        <v>0.63546000000000014</v>
      </c>
      <c r="E3134" s="9">
        <f t="shared" si="164"/>
        <v>0.58546000000000009</v>
      </c>
    </row>
    <row r="3135" spans="1:6">
      <c r="A3135" s="4">
        <v>38812</v>
      </c>
      <c r="C3135" s="9">
        <f t="shared" si="170"/>
        <v>0.6383500000000002</v>
      </c>
      <c r="E3135" s="9">
        <f t="shared" si="164"/>
        <v>0.58835000000000015</v>
      </c>
    </row>
    <row r="3136" spans="1:6">
      <c r="A3136" s="4">
        <v>38813</v>
      </c>
      <c r="C3136" s="9">
        <f t="shared" si="170"/>
        <v>0.64124000000000025</v>
      </c>
      <c r="E3136" s="9">
        <f t="shared" si="164"/>
        <v>0.59124000000000021</v>
      </c>
    </row>
    <row r="3137" spans="1:6">
      <c r="A3137" s="4">
        <v>38814</v>
      </c>
      <c r="C3137" s="9">
        <f t="shared" si="170"/>
        <v>0.64413000000000031</v>
      </c>
      <c r="E3137" s="9">
        <f t="shared" si="164"/>
        <v>0.59413000000000027</v>
      </c>
    </row>
    <row r="3138" spans="1:6">
      <c r="A3138" s="4">
        <v>38815</v>
      </c>
      <c r="C3138" s="9">
        <f t="shared" si="170"/>
        <v>0.64702000000000037</v>
      </c>
      <c r="E3138" s="9">
        <f t="shared" si="164"/>
        <v>0.59702000000000033</v>
      </c>
    </row>
    <row r="3139" spans="1:6">
      <c r="A3139" s="4">
        <v>38816</v>
      </c>
      <c r="C3139" s="9">
        <f t="shared" si="170"/>
        <v>0.64991000000000043</v>
      </c>
      <c r="E3139" s="9">
        <f t="shared" si="164"/>
        <v>0.59991000000000039</v>
      </c>
    </row>
    <row r="3140" spans="1:6">
      <c r="A3140" s="14">
        <v>38817</v>
      </c>
      <c r="B3140" s="75">
        <v>52697</v>
      </c>
      <c r="C3140" s="76">
        <v>0.65280000000000005</v>
      </c>
      <c r="E3140" s="9">
        <f t="shared" si="164"/>
        <v>0.6028</v>
      </c>
      <c r="F3140" s="5">
        <f>(C3151-C3140)/11</f>
        <v>-1.2636363636363659E-3</v>
      </c>
    </row>
    <row r="3141" spans="1:6">
      <c r="A3141" s="4">
        <v>38818</v>
      </c>
      <c r="C3141" s="9">
        <f>C3140+F$3140</f>
        <v>0.65153636363636369</v>
      </c>
      <c r="E3141" s="9">
        <f t="shared" si="164"/>
        <v>0.60153636363636365</v>
      </c>
    </row>
    <row r="3142" spans="1:6">
      <c r="A3142" s="4">
        <v>38819</v>
      </c>
      <c r="C3142" s="9">
        <f t="shared" ref="C3142:C3150" si="171">C3141+F$3140</f>
        <v>0.65027272727272734</v>
      </c>
      <c r="E3142" s="9">
        <f t="shared" si="164"/>
        <v>0.60027272727272729</v>
      </c>
    </row>
    <row r="3143" spans="1:6">
      <c r="A3143" s="4">
        <v>38820</v>
      </c>
      <c r="C3143" s="9">
        <f t="shared" si="171"/>
        <v>0.64900909090909098</v>
      </c>
      <c r="E3143" s="9">
        <f t="shared" si="164"/>
        <v>0.59900909090909094</v>
      </c>
    </row>
    <row r="3144" spans="1:6">
      <c r="A3144" s="4">
        <v>38821</v>
      </c>
      <c r="C3144" s="9">
        <f t="shared" si="171"/>
        <v>0.64774545454545462</v>
      </c>
      <c r="E3144" s="9">
        <f t="shared" si="164"/>
        <v>0.59774545454545458</v>
      </c>
    </row>
    <row r="3145" spans="1:6">
      <c r="A3145" s="4">
        <v>38822</v>
      </c>
      <c r="C3145" s="9">
        <f t="shared" si="171"/>
        <v>0.64648181818181827</v>
      </c>
      <c r="E3145" s="9">
        <f t="shared" si="164"/>
        <v>0.59648181818181822</v>
      </c>
    </row>
    <row r="3146" spans="1:6">
      <c r="A3146" s="4">
        <v>38823</v>
      </c>
      <c r="C3146" s="9">
        <f t="shared" si="171"/>
        <v>0.64521818181818191</v>
      </c>
      <c r="E3146" s="9">
        <f t="shared" ref="E3146:E3191" si="172">C3146-0.05</f>
        <v>0.59521818181818187</v>
      </c>
    </row>
    <row r="3147" spans="1:6">
      <c r="A3147" s="4">
        <v>38824</v>
      </c>
      <c r="C3147" s="9">
        <f t="shared" si="171"/>
        <v>0.64395454545454556</v>
      </c>
      <c r="E3147" s="9">
        <f t="shared" si="172"/>
        <v>0.59395454545454551</v>
      </c>
    </row>
    <row r="3148" spans="1:6">
      <c r="A3148" s="4">
        <v>38825</v>
      </c>
      <c r="C3148" s="9">
        <f t="shared" si="171"/>
        <v>0.6426909090909092</v>
      </c>
      <c r="E3148" s="9">
        <f t="shared" si="172"/>
        <v>0.59269090909090916</v>
      </c>
    </row>
    <row r="3149" spans="1:6">
      <c r="A3149" s="4">
        <v>38826</v>
      </c>
      <c r="C3149" s="9">
        <f t="shared" si="171"/>
        <v>0.64142727272727285</v>
      </c>
      <c r="E3149" s="9">
        <f t="shared" si="172"/>
        <v>0.5914272727272728</v>
      </c>
    </row>
    <row r="3150" spans="1:6">
      <c r="A3150" s="4">
        <v>38827</v>
      </c>
      <c r="C3150" s="9">
        <f t="shared" si="171"/>
        <v>0.64016363636363649</v>
      </c>
      <c r="E3150" s="9">
        <f t="shared" si="172"/>
        <v>0.59016363636363645</v>
      </c>
    </row>
    <row r="3151" spans="1:6">
      <c r="A3151" s="14">
        <v>38828</v>
      </c>
      <c r="B3151" s="75">
        <v>52697</v>
      </c>
      <c r="C3151" s="76">
        <v>0.63890000000000002</v>
      </c>
      <c r="E3151" s="9">
        <f t="shared" si="172"/>
        <v>0.58889999999999998</v>
      </c>
      <c r="F3151" s="5">
        <f>(C3160-C3151)/9</f>
        <v>-5.8000000000000031E-3</v>
      </c>
    </row>
    <row r="3152" spans="1:6">
      <c r="A3152" s="4">
        <v>38829</v>
      </c>
      <c r="C3152" s="9">
        <f>C3151+F$3151</f>
        <v>0.6331</v>
      </c>
      <c r="E3152" s="9">
        <f t="shared" si="172"/>
        <v>0.58309999999999995</v>
      </c>
    </row>
    <row r="3153" spans="1:6">
      <c r="A3153" s="4">
        <v>38830</v>
      </c>
      <c r="C3153" s="9">
        <f t="shared" ref="C3153:C3159" si="173">C3152+F$3151</f>
        <v>0.62729999999999997</v>
      </c>
      <c r="E3153" s="9">
        <f t="shared" si="172"/>
        <v>0.57729999999999992</v>
      </c>
    </row>
    <row r="3154" spans="1:6">
      <c r="A3154" s="4">
        <v>38831</v>
      </c>
      <c r="C3154" s="9">
        <f t="shared" si="173"/>
        <v>0.62149999999999994</v>
      </c>
      <c r="E3154" s="9">
        <f t="shared" si="172"/>
        <v>0.5714999999999999</v>
      </c>
    </row>
    <row r="3155" spans="1:6">
      <c r="A3155" s="4">
        <v>38832</v>
      </c>
      <c r="C3155" s="9">
        <f t="shared" si="173"/>
        <v>0.61569999999999991</v>
      </c>
      <c r="E3155" s="9">
        <f t="shared" si="172"/>
        <v>0.56569999999999987</v>
      </c>
    </row>
    <row r="3156" spans="1:6">
      <c r="A3156" s="4">
        <v>38833</v>
      </c>
      <c r="C3156" s="9">
        <f t="shared" si="173"/>
        <v>0.60989999999999989</v>
      </c>
      <c r="E3156" s="9">
        <f t="shared" si="172"/>
        <v>0.55989999999999984</v>
      </c>
    </row>
    <row r="3157" spans="1:6">
      <c r="A3157" s="4">
        <v>38834</v>
      </c>
      <c r="C3157" s="9">
        <f t="shared" si="173"/>
        <v>0.60409999999999986</v>
      </c>
      <c r="E3157" s="9">
        <f t="shared" si="172"/>
        <v>0.55409999999999981</v>
      </c>
    </row>
    <row r="3158" spans="1:6">
      <c r="A3158" s="4">
        <v>38835</v>
      </c>
      <c r="C3158" s="9">
        <f t="shared" si="173"/>
        <v>0.59829999999999983</v>
      </c>
      <c r="E3158" s="9">
        <f t="shared" si="172"/>
        <v>0.54829999999999979</v>
      </c>
    </row>
    <row r="3159" spans="1:6">
      <c r="A3159" s="4">
        <v>38836</v>
      </c>
      <c r="C3159" s="9">
        <f t="shared" si="173"/>
        <v>0.5924999999999998</v>
      </c>
      <c r="E3159" s="9">
        <f t="shared" si="172"/>
        <v>0.54249999999999976</v>
      </c>
    </row>
    <row r="3160" spans="1:6">
      <c r="A3160" s="14">
        <v>38837</v>
      </c>
      <c r="B3160" s="75">
        <v>52697</v>
      </c>
      <c r="C3160" s="76">
        <v>0.5867</v>
      </c>
      <c r="E3160" s="9">
        <f t="shared" si="172"/>
        <v>0.53669999999999995</v>
      </c>
      <c r="F3160" s="5">
        <f>(C3170-C3160)/10</f>
        <v>-8.7100000000000007E-3</v>
      </c>
    </row>
    <row r="3161" spans="1:6">
      <c r="A3161" s="4">
        <v>38838</v>
      </c>
      <c r="C3161" s="9">
        <f>C3160+F$3160</f>
        <v>0.57799</v>
      </c>
      <c r="E3161" s="9">
        <f t="shared" si="172"/>
        <v>0.52798999999999996</v>
      </c>
    </row>
    <row r="3162" spans="1:6">
      <c r="A3162" s="4">
        <v>38839</v>
      </c>
      <c r="C3162" s="9">
        <f t="shared" ref="C3162:C3169" si="174">C3161+F$3160</f>
        <v>0.56928000000000001</v>
      </c>
      <c r="E3162" s="9">
        <f t="shared" si="172"/>
        <v>0.51927999999999996</v>
      </c>
    </row>
    <row r="3163" spans="1:6">
      <c r="A3163" s="4">
        <v>38840</v>
      </c>
      <c r="C3163" s="9">
        <f t="shared" si="174"/>
        <v>0.56057000000000001</v>
      </c>
      <c r="E3163" s="9">
        <f t="shared" si="172"/>
        <v>0.51056999999999997</v>
      </c>
    </row>
    <row r="3164" spans="1:6">
      <c r="A3164" s="4">
        <v>38841</v>
      </c>
      <c r="C3164" s="9">
        <f t="shared" si="174"/>
        <v>0.55186000000000002</v>
      </c>
      <c r="E3164" s="9">
        <f t="shared" si="172"/>
        <v>0.50185999999999997</v>
      </c>
    </row>
    <row r="3165" spans="1:6">
      <c r="A3165" s="4">
        <v>38842</v>
      </c>
      <c r="C3165" s="9">
        <f t="shared" si="174"/>
        <v>0.54315000000000002</v>
      </c>
      <c r="E3165" s="9">
        <f t="shared" si="172"/>
        <v>0.49315000000000003</v>
      </c>
    </row>
    <row r="3166" spans="1:6">
      <c r="A3166" s="4">
        <v>38843</v>
      </c>
      <c r="C3166" s="9">
        <f t="shared" si="174"/>
        <v>0.53444000000000003</v>
      </c>
      <c r="E3166" s="9">
        <f t="shared" si="172"/>
        <v>0.48444000000000004</v>
      </c>
    </row>
    <row r="3167" spans="1:6">
      <c r="A3167" s="4">
        <v>38844</v>
      </c>
      <c r="C3167" s="9">
        <f t="shared" si="174"/>
        <v>0.52573000000000003</v>
      </c>
      <c r="E3167" s="9">
        <f t="shared" si="172"/>
        <v>0.47573000000000004</v>
      </c>
    </row>
    <row r="3168" spans="1:6">
      <c r="A3168" s="4">
        <v>38845</v>
      </c>
      <c r="C3168" s="9">
        <f t="shared" si="174"/>
        <v>0.51702000000000004</v>
      </c>
      <c r="E3168" s="9">
        <f t="shared" si="172"/>
        <v>0.46702000000000005</v>
      </c>
    </row>
    <row r="3169" spans="1:6">
      <c r="A3169" s="4">
        <v>38846</v>
      </c>
      <c r="C3169" s="9">
        <f t="shared" si="174"/>
        <v>0.50831000000000004</v>
      </c>
      <c r="E3169" s="9">
        <f t="shared" si="172"/>
        <v>0.45831000000000005</v>
      </c>
    </row>
    <row r="3170" spans="1:6">
      <c r="A3170" s="14">
        <v>38847</v>
      </c>
      <c r="B3170" s="75">
        <v>52697</v>
      </c>
      <c r="C3170" s="76">
        <v>0.49959999999999999</v>
      </c>
      <c r="E3170" s="9">
        <f t="shared" si="172"/>
        <v>0.4496</v>
      </c>
      <c r="F3170" s="5">
        <f>(C3181-C3170)/11</f>
        <v>-6.6363636363636115E-4</v>
      </c>
    </row>
    <row r="3171" spans="1:6">
      <c r="A3171" s="4">
        <v>38848</v>
      </c>
      <c r="C3171" s="9">
        <f>C3170+F$3170</f>
        <v>0.49893636363636362</v>
      </c>
      <c r="E3171" s="9">
        <f t="shared" si="172"/>
        <v>0.44893636363636363</v>
      </c>
    </row>
    <row r="3172" spans="1:6">
      <c r="A3172" s="4">
        <v>38849</v>
      </c>
      <c r="C3172" s="9">
        <f t="shared" ref="C3172:C3180" si="175">C3171+F$3170</f>
        <v>0.49827272727272726</v>
      </c>
      <c r="E3172" s="9">
        <f t="shared" si="172"/>
        <v>0.44827272727272727</v>
      </c>
    </row>
    <row r="3173" spans="1:6">
      <c r="A3173" s="4">
        <v>38850</v>
      </c>
      <c r="C3173" s="9">
        <f t="shared" si="175"/>
        <v>0.49760909090909089</v>
      </c>
      <c r="E3173" s="9">
        <f t="shared" si="172"/>
        <v>0.4476090909090909</v>
      </c>
    </row>
    <row r="3174" spans="1:6">
      <c r="A3174" s="4">
        <v>38851</v>
      </c>
      <c r="C3174" s="9">
        <f t="shared" si="175"/>
        <v>0.49694545454545452</v>
      </c>
      <c r="E3174" s="9">
        <f t="shared" si="172"/>
        <v>0.44694545454545453</v>
      </c>
    </row>
    <row r="3175" spans="1:6">
      <c r="A3175" s="4">
        <v>38852</v>
      </c>
      <c r="C3175" s="9">
        <f t="shared" si="175"/>
        <v>0.49628181818181816</v>
      </c>
      <c r="E3175" s="9">
        <f t="shared" si="172"/>
        <v>0.44628181818181817</v>
      </c>
    </row>
    <row r="3176" spans="1:6">
      <c r="A3176" s="4">
        <v>38853</v>
      </c>
      <c r="C3176" s="9">
        <f t="shared" si="175"/>
        <v>0.49561818181818179</v>
      </c>
      <c r="E3176" s="9">
        <f t="shared" si="172"/>
        <v>0.4456181818181818</v>
      </c>
    </row>
    <row r="3177" spans="1:6">
      <c r="A3177" s="4">
        <v>38854</v>
      </c>
      <c r="C3177" s="9">
        <f t="shared" si="175"/>
        <v>0.49495454545454542</v>
      </c>
      <c r="E3177" s="9">
        <f t="shared" si="172"/>
        <v>0.44495454545454544</v>
      </c>
    </row>
    <row r="3178" spans="1:6">
      <c r="A3178" s="4">
        <v>38855</v>
      </c>
      <c r="C3178" s="9">
        <f t="shared" si="175"/>
        <v>0.49429090909090906</v>
      </c>
      <c r="E3178" s="9">
        <f t="shared" si="172"/>
        <v>0.44429090909090907</v>
      </c>
    </row>
    <row r="3179" spans="1:6">
      <c r="A3179" s="4">
        <v>38856</v>
      </c>
      <c r="C3179" s="9">
        <f t="shared" si="175"/>
        <v>0.49362727272727269</v>
      </c>
      <c r="E3179" s="9">
        <f t="shared" si="172"/>
        <v>0.4436272727272727</v>
      </c>
    </row>
    <row r="3180" spans="1:6">
      <c r="A3180" s="4">
        <v>38857</v>
      </c>
      <c r="C3180" s="9">
        <f t="shared" si="175"/>
        <v>0.49296363636363633</v>
      </c>
      <c r="E3180" s="9">
        <f t="shared" si="172"/>
        <v>0.44296363636363634</v>
      </c>
    </row>
    <row r="3181" spans="1:6">
      <c r="A3181" s="14">
        <v>38858</v>
      </c>
      <c r="B3181" s="75">
        <v>52697</v>
      </c>
      <c r="C3181" s="76">
        <v>0.49230000000000002</v>
      </c>
      <c r="E3181" s="9">
        <f t="shared" si="172"/>
        <v>0.44230000000000003</v>
      </c>
      <c r="F3181" s="5">
        <f>(C3191-C3181)/10</f>
        <v>-9.7700000000000009E-3</v>
      </c>
    </row>
    <row r="3182" spans="1:6">
      <c r="A3182" s="4">
        <v>38859</v>
      </c>
      <c r="C3182" s="9">
        <f>C3181+F$3181</f>
        <v>0.48253000000000001</v>
      </c>
      <c r="E3182" s="9">
        <f t="shared" si="172"/>
        <v>0.43253000000000003</v>
      </c>
    </row>
    <row r="3183" spans="1:6">
      <c r="A3183" s="4">
        <v>38860</v>
      </c>
      <c r="C3183" s="9">
        <f t="shared" ref="C3183:C3190" si="176">C3182+F$3181</f>
        <v>0.47276000000000001</v>
      </c>
      <c r="E3183" s="9">
        <f t="shared" si="172"/>
        <v>0.42276000000000002</v>
      </c>
    </row>
    <row r="3184" spans="1:6">
      <c r="A3184" s="4">
        <v>38861</v>
      </c>
      <c r="C3184" s="9">
        <f t="shared" si="176"/>
        <v>0.46299000000000001</v>
      </c>
      <c r="E3184" s="9">
        <f t="shared" si="172"/>
        <v>0.41299000000000002</v>
      </c>
    </row>
    <row r="3185" spans="1:6">
      <c r="A3185" s="4">
        <v>38862</v>
      </c>
      <c r="C3185" s="9">
        <f t="shared" si="176"/>
        <v>0.45322000000000001</v>
      </c>
      <c r="E3185" s="9">
        <f t="shared" si="172"/>
        <v>0.40322000000000002</v>
      </c>
    </row>
    <row r="3186" spans="1:6">
      <c r="A3186" s="4">
        <v>38863</v>
      </c>
      <c r="C3186" s="9">
        <f t="shared" si="176"/>
        <v>0.44345000000000001</v>
      </c>
      <c r="E3186" s="9">
        <f t="shared" si="172"/>
        <v>0.39345000000000002</v>
      </c>
    </row>
    <row r="3187" spans="1:6">
      <c r="A3187" s="4">
        <v>38864</v>
      </c>
      <c r="C3187" s="9">
        <f t="shared" si="176"/>
        <v>0.43368000000000001</v>
      </c>
      <c r="E3187" s="9">
        <f t="shared" si="172"/>
        <v>0.38368000000000002</v>
      </c>
    </row>
    <row r="3188" spans="1:6">
      <c r="A3188" s="4">
        <v>38865</v>
      </c>
      <c r="C3188" s="9">
        <f t="shared" si="176"/>
        <v>0.42391000000000001</v>
      </c>
      <c r="E3188" s="9">
        <f t="shared" si="172"/>
        <v>0.37391000000000002</v>
      </c>
    </row>
    <row r="3189" spans="1:6">
      <c r="A3189" s="4">
        <v>38866</v>
      </c>
      <c r="C3189" s="9">
        <f t="shared" si="176"/>
        <v>0.41414000000000001</v>
      </c>
      <c r="E3189" s="9">
        <f t="shared" si="172"/>
        <v>0.36414000000000002</v>
      </c>
    </row>
    <row r="3190" spans="1:6">
      <c r="A3190" s="4">
        <v>38867</v>
      </c>
      <c r="C3190" s="9">
        <f t="shared" si="176"/>
        <v>0.40437000000000001</v>
      </c>
      <c r="E3190" s="9">
        <f t="shared" si="172"/>
        <v>0.35437000000000002</v>
      </c>
    </row>
    <row r="3191" spans="1:6">
      <c r="A3191" s="14">
        <v>38868</v>
      </c>
      <c r="B3191" s="75">
        <v>52697</v>
      </c>
      <c r="C3191" s="76">
        <v>0.39460000000000001</v>
      </c>
      <c r="E3191" s="9">
        <f t="shared" si="172"/>
        <v>0.34460000000000002</v>
      </c>
      <c r="F3191" s="5">
        <f>(C3213-C3191)/22</f>
        <v>-8.5772727272727268E-3</v>
      </c>
    </row>
    <row r="3192" spans="1:6">
      <c r="A3192" s="4">
        <v>38869</v>
      </c>
      <c r="C3192" s="9">
        <f>C3191+F$3191</f>
        <v>0.3860227272727273</v>
      </c>
      <c r="E3192" s="5">
        <f t="shared" ref="E3192:E3228" si="177">C3192</f>
        <v>0.3860227272727273</v>
      </c>
    </row>
    <row r="3193" spans="1:6">
      <c r="A3193" s="4">
        <v>38870</v>
      </c>
      <c r="C3193" s="9">
        <f t="shared" ref="C3193:C3212" si="178">C3192+F$3191</f>
        <v>0.37744545454545458</v>
      </c>
      <c r="E3193" s="5">
        <f t="shared" si="177"/>
        <v>0.37744545454545458</v>
      </c>
    </row>
    <row r="3194" spans="1:6">
      <c r="A3194" s="4">
        <v>38871</v>
      </c>
      <c r="C3194" s="9">
        <f t="shared" si="178"/>
        <v>0.36886818181818187</v>
      </c>
      <c r="E3194" s="5">
        <f t="shared" si="177"/>
        <v>0.36886818181818187</v>
      </c>
    </row>
    <row r="3195" spans="1:6">
      <c r="A3195" s="4">
        <v>38872</v>
      </c>
      <c r="C3195" s="9">
        <f t="shared" si="178"/>
        <v>0.36029090909090916</v>
      </c>
      <c r="E3195" s="5">
        <f t="shared" si="177"/>
        <v>0.36029090909090916</v>
      </c>
    </row>
    <row r="3196" spans="1:6">
      <c r="A3196" s="4">
        <v>38873</v>
      </c>
      <c r="C3196" s="9">
        <f t="shared" si="178"/>
        <v>0.35171363636363645</v>
      </c>
      <c r="E3196" s="5">
        <f t="shared" si="177"/>
        <v>0.35171363636363645</v>
      </c>
    </row>
    <row r="3197" spans="1:6">
      <c r="A3197" s="4">
        <v>38874</v>
      </c>
      <c r="C3197" s="9">
        <f t="shared" si="178"/>
        <v>0.34313636363636374</v>
      </c>
      <c r="E3197" s="5">
        <f t="shared" si="177"/>
        <v>0.34313636363636374</v>
      </c>
    </row>
    <row r="3198" spans="1:6">
      <c r="A3198" s="4">
        <v>38875</v>
      </c>
      <c r="C3198" s="9">
        <f t="shared" si="178"/>
        <v>0.33455909090909103</v>
      </c>
      <c r="E3198" s="5">
        <f t="shared" si="177"/>
        <v>0.33455909090909103</v>
      </c>
    </row>
    <row r="3199" spans="1:6">
      <c r="A3199" s="4">
        <v>38876</v>
      </c>
      <c r="C3199" s="9">
        <f t="shared" si="178"/>
        <v>0.32598181818181832</v>
      </c>
      <c r="E3199" s="5">
        <f t="shared" si="177"/>
        <v>0.32598181818181832</v>
      </c>
    </row>
    <row r="3200" spans="1:6">
      <c r="A3200" s="4">
        <v>38877</v>
      </c>
      <c r="C3200" s="9">
        <f t="shared" si="178"/>
        <v>0.31740454545454561</v>
      </c>
      <c r="E3200" s="5">
        <f t="shared" si="177"/>
        <v>0.31740454545454561</v>
      </c>
    </row>
    <row r="3201" spans="1:6">
      <c r="A3201" s="4">
        <v>38878</v>
      </c>
      <c r="C3201" s="9">
        <f t="shared" si="178"/>
        <v>0.30882727272727289</v>
      </c>
      <c r="E3201" s="5">
        <f t="shared" si="177"/>
        <v>0.30882727272727289</v>
      </c>
    </row>
    <row r="3202" spans="1:6">
      <c r="A3202" s="4">
        <v>38879</v>
      </c>
      <c r="C3202" s="9">
        <f t="shared" si="178"/>
        <v>0.30025000000000018</v>
      </c>
      <c r="E3202" s="5">
        <f t="shared" si="177"/>
        <v>0.30025000000000018</v>
      </c>
    </row>
    <row r="3203" spans="1:6">
      <c r="A3203" s="4">
        <v>38880</v>
      </c>
      <c r="C3203" s="9">
        <f t="shared" si="178"/>
        <v>0.29167272727272747</v>
      </c>
      <c r="E3203" s="5">
        <f t="shared" si="177"/>
        <v>0.29167272727272747</v>
      </c>
    </row>
    <row r="3204" spans="1:6">
      <c r="A3204" s="4">
        <v>38881</v>
      </c>
      <c r="C3204" s="9">
        <f t="shared" si="178"/>
        <v>0.28309545454545476</v>
      </c>
      <c r="E3204" s="5">
        <f t="shared" si="177"/>
        <v>0.28309545454545476</v>
      </c>
    </row>
    <row r="3205" spans="1:6">
      <c r="A3205" s="4">
        <v>38882</v>
      </c>
      <c r="C3205" s="9">
        <f t="shared" si="178"/>
        <v>0.27451818181818205</v>
      </c>
      <c r="E3205" s="5">
        <f t="shared" si="177"/>
        <v>0.27451818181818205</v>
      </c>
    </row>
    <row r="3206" spans="1:6">
      <c r="A3206" s="4">
        <v>38883</v>
      </c>
      <c r="C3206" s="9">
        <f t="shared" si="178"/>
        <v>0.26594090909090934</v>
      </c>
      <c r="E3206" s="5">
        <f t="shared" si="177"/>
        <v>0.26594090909090934</v>
      </c>
    </row>
    <row r="3207" spans="1:6">
      <c r="A3207" s="4">
        <v>38884</v>
      </c>
      <c r="C3207" s="9">
        <f t="shared" si="178"/>
        <v>0.25736363636363663</v>
      </c>
      <c r="E3207" s="5">
        <f t="shared" si="177"/>
        <v>0.25736363636363663</v>
      </c>
    </row>
    <row r="3208" spans="1:6">
      <c r="A3208" s="4">
        <v>38885</v>
      </c>
      <c r="C3208" s="9">
        <f t="shared" si="178"/>
        <v>0.24878636363636389</v>
      </c>
      <c r="E3208" s="5">
        <f t="shared" si="177"/>
        <v>0.24878636363636389</v>
      </c>
    </row>
    <row r="3209" spans="1:6">
      <c r="A3209" s="4">
        <v>38886</v>
      </c>
      <c r="C3209" s="9">
        <f t="shared" si="178"/>
        <v>0.24020909090909115</v>
      </c>
      <c r="E3209" s="5">
        <f t="shared" si="177"/>
        <v>0.24020909090909115</v>
      </c>
    </row>
    <row r="3210" spans="1:6">
      <c r="A3210" s="4">
        <v>38887</v>
      </c>
      <c r="C3210" s="9">
        <f t="shared" si="178"/>
        <v>0.23163181818181841</v>
      </c>
      <c r="E3210" s="5">
        <f t="shared" si="177"/>
        <v>0.23163181818181841</v>
      </c>
    </row>
    <row r="3211" spans="1:6">
      <c r="A3211" s="4">
        <v>38888</v>
      </c>
      <c r="C3211" s="9">
        <f t="shared" si="178"/>
        <v>0.22305454545454567</v>
      </c>
      <c r="E3211" s="5">
        <f t="shared" si="177"/>
        <v>0.22305454545454567</v>
      </c>
    </row>
    <row r="3212" spans="1:6">
      <c r="A3212" s="4">
        <v>38889</v>
      </c>
      <c r="C3212" s="9">
        <f t="shared" si="178"/>
        <v>0.21447727272727293</v>
      </c>
      <c r="E3212" s="5">
        <f t="shared" si="177"/>
        <v>0.21447727272727293</v>
      </c>
    </row>
    <row r="3213" spans="1:6">
      <c r="A3213" s="14">
        <v>38890</v>
      </c>
      <c r="B3213" s="75">
        <v>52697</v>
      </c>
      <c r="C3213" s="76">
        <v>0.2059</v>
      </c>
      <c r="E3213" s="5">
        <f t="shared" si="177"/>
        <v>0.2059</v>
      </c>
      <c r="F3213" s="5">
        <f>(C3216-C3213)/3</f>
        <v>2.0766666666666666E-2</v>
      </c>
    </row>
    <row r="3214" spans="1:6">
      <c r="A3214" s="4">
        <v>38891</v>
      </c>
      <c r="C3214" s="9">
        <f>C3213+F$3213</f>
        <v>0.22666666666666666</v>
      </c>
      <c r="E3214" s="5">
        <f t="shared" si="177"/>
        <v>0.22666666666666666</v>
      </c>
    </row>
    <row r="3215" spans="1:6">
      <c r="A3215" s="4">
        <v>38892</v>
      </c>
      <c r="C3215" s="9">
        <f>C3214+F$3213</f>
        <v>0.24743333333333331</v>
      </c>
      <c r="E3215" s="5">
        <f t="shared" si="177"/>
        <v>0.24743333333333331</v>
      </c>
    </row>
    <row r="3216" spans="1:6">
      <c r="A3216" s="14">
        <v>38893</v>
      </c>
      <c r="B3216" s="75">
        <v>52697</v>
      </c>
      <c r="C3216" s="76">
        <v>0.26819999999999999</v>
      </c>
      <c r="E3216" s="5">
        <f t="shared" si="177"/>
        <v>0.26819999999999999</v>
      </c>
      <c r="F3216" s="5">
        <f>(C3224-C3216)/8</f>
        <v>1.5800000000000002E-2</v>
      </c>
    </row>
    <row r="3217" spans="1:6">
      <c r="A3217" s="4">
        <v>38894</v>
      </c>
      <c r="C3217" s="5">
        <f>C3216+F$3216</f>
        <v>0.28399999999999997</v>
      </c>
      <c r="E3217" s="5">
        <f t="shared" si="177"/>
        <v>0.28399999999999997</v>
      </c>
    </row>
    <row r="3218" spans="1:6">
      <c r="A3218" s="4">
        <v>38895</v>
      </c>
      <c r="C3218" s="5">
        <f t="shared" ref="C3218:C3223" si="179">C3217+F$3216</f>
        <v>0.29979999999999996</v>
      </c>
      <c r="E3218" s="5">
        <f t="shared" si="177"/>
        <v>0.29979999999999996</v>
      </c>
    </row>
    <row r="3219" spans="1:6">
      <c r="A3219" s="4">
        <v>38896</v>
      </c>
      <c r="C3219" s="5">
        <f t="shared" si="179"/>
        <v>0.31559999999999994</v>
      </c>
      <c r="E3219" s="5">
        <f t="shared" si="177"/>
        <v>0.31559999999999994</v>
      </c>
    </row>
    <row r="3220" spans="1:6">
      <c r="A3220" s="4">
        <v>38897</v>
      </c>
      <c r="C3220" s="5">
        <f t="shared" si="179"/>
        <v>0.33139999999999992</v>
      </c>
      <c r="E3220" s="5">
        <f t="shared" si="177"/>
        <v>0.33139999999999992</v>
      </c>
    </row>
    <row r="3221" spans="1:6">
      <c r="A3221" s="4">
        <v>38898</v>
      </c>
      <c r="C3221" s="5">
        <f t="shared" si="179"/>
        <v>0.3471999999999999</v>
      </c>
      <c r="E3221" s="5">
        <f t="shared" si="177"/>
        <v>0.3471999999999999</v>
      </c>
    </row>
    <row r="3222" spans="1:6">
      <c r="A3222" s="4">
        <v>38899</v>
      </c>
      <c r="C3222" s="5">
        <f t="shared" si="179"/>
        <v>0.36299999999999988</v>
      </c>
      <c r="E3222" s="5">
        <f t="shared" si="177"/>
        <v>0.36299999999999988</v>
      </c>
    </row>
    <row r="3223" spans="1:6">
      <c r="A3223" s="4">
        <v>38900</v>
      </c>
      <c r="C3223" s="5">
        <f t="shared" si="179"/>
        <v>0.37879999999999986</v>
      </c>
      <c r="E3223" s="5">
        <f t="shared" si="177"/>
        <v>0.37879999999999986</v>
      </c>
    </row>
    <row r="3224" spans="1:6">
      <c r="A3224" s="14">
        <v>38901</v>
      </c>
      <c r="B3224" s="75">
        <v>52697</v>
      </c>
      <c r="C3224" s="76">
        <v>0.39460000000000001</v>
      </c>
      <c r="E3224" s="5">
        <f t="shared" si="177"/>
        <v>0.39460000000000001</v>
      </c>
      <c r="F3224" s="5">
        <f>(C3227-C3224)/3</f>
        <v>-5.4866666666666668E-2</v>
      </c>
    </row>
    <row r="3225" spans="1:6">
      <c r="A3225" s="4">
        <v>38902</v>
      </c>
      <c r="C3225" s="5">
        <f>C3224+F$3224</f>
        <v>0.33973333333333333</v>
      </c>
      <c r="E3225" s="5">
        <f t="shared" si="177"/>
        <v>0.33973333333333333</v>
      </c>
    </row>
    <row r="3226" spans="1:6">
      <c r="A3226" s="4">
        <v>38903</v>
      </c>
      <c r="C3226" s="5">
        <f>C3225+F$3224</f>
        <v>0.28486666666666666</v>
      </c>
      <c r="E3226" s="5">
        <f t="shared" si="177"/>
        <v>0.28486666666666666</v>
      </c>
    </row>
    <row r="3227" spans="1:6">
      <c r="A3227" s="14">
        <v>38904</v>
      </c>
      <c r="B3227" s="75">
        <v>52697</v>
      </c>
      <c r="C3227" s="76">
        <v>0.23</v>
      </c>
      <c r="E3227" s="5">
        <f t="shared" si="177"/>
        <v>0.23</v>
      </c>
      <c r="F3227" s="5">
        <f>(C3230-C3227)/3</f>
        <v>2.8666666666666654E-3</v>
      </c>
    </row>
    <row r="3228" spans="1:6">
      <c r="A3228" s="4">
        <v>38905</v>
      </c>
      <c r="C3228" s="5">
        <f>C3227+F$3227</f>
        <v>0.23286666666666667</v>
      </c>
      <c r="E3228" s="5">
        <f t="shared" si="177"/>
        <v>0.23286666666666667</v>
      </c>
    </row>
    <row r="3229" spans="1:6">
      <c r="A3229" s="4">
        <v>38906</v>
      </c>
      <c r="C3229" s="5">
        <f>C3228+F$3227</f>
        <v>0.23573333333333332</v>
      </c>
      <c r="E3229" s="5">
        <f t="shared" ref="E3229:E3292" si="180">C3229</f>
        <v>0.23573333333333332</v>
      </c>
    </row>
    <row r="3230" spans="1:6">
      <c r="A3230" s="14">
        <v>38907</v>
      </c>
      <c r="B3230" s="75">
        <v>52697</v>
      </c>
      <c r="C3230" s="76">
        <v>0.23860000000000001</v>
      </c>
      <c r="E3230" s="5">
        <f t="shared" si="180"/>
        <v>0.23860000000000001</v>
      </c>
      <c r="F3230" s="5">
        <f>(C3241-C3230)/11</f>
        <v>-2.1545454545454546E-3</v>
      </c>
    </row>
    <row r="3231" spans="1:6">
      <c r="A3231" s="4">
        <v>38908</v>
      </c>
      <c r="C3231" s="5">
        <f>C3230+F$3230</f>
        <v>0.23644545454545454</v>
      </c>
      <c r="E3231" s="5">
        <f t="shared" si="180"/>
        <v>0.23644545454545454</v>
      </c>
    </row>
    <row r="3232" spans="1:6">
      <c r="A3232" s="4">
        <v>38909</v>
      </c>
      <c r="C3232" s="5">
        <f t="shared" ref="C3232:C3239" si="181">C3231+F$3230</f>
        <v>0.23429090909090908</v>
      </c>
      <c r="E3232" s="5">
        <f t="shared" si="180"/>
        <v>0.23429090909090908</v>
      </c>
    </row>
    <row r="3233" spans="1:6">
      <c r="A3233" s="4">
        <v>38910</v>
      </c>
      <c r="C3233" s="5">
        <f t="shared" si="181"/>
        <v>0.23213636363636361</v>
      </c>
      <c r="E3233" s="5">
        <f t="shared" si="180"/>
        <v>0.23213636363636361</v>
      </c>
    </row>
    <row r="3234" spans="1:6">
      <c r="A3234" s="4">
        <v>38911</v>
      </c>
      <c r="C3234" s="5">
        <f t="shared" si="181"/>
        <v>0.22998181818181815</v>
      </c>
      <c r="E3234" s="5">
        <f t="shared" si="180"/>
        <v>0.22998181818181815</v>
      </c>
    </row>
    <row r="3235" spans="1:6">
      <c r="A3235" s="4">
        <v>38912</v>
      </c>
      <c r="C3235" s="5">
        <f t="shared" si="181"/>
        <v>0.22782727272727268</v>
      </c>
      <c r="E3235" s="5">
        <f t="shared" si="180"/>
        <v>0.22782727272727268</v>
      </c>
    </row>
    <row r="3236" spans="1:6">
      <c r="A3236" s="4">
        <v>38913</v>
      </c>
      <c r="C3236" s="5">
        <f t="shared" si="181"/>
        <v>0.22567272727272722</v>
      </c>
      <c r="E3236" s="5">
        <f t="shared" si="180"/>
        <v>0.22567272727272722</v>
      </c>
    </row>
    <row r="3237" spans="1:6">
      <c r="A3237" s="4">
        <v>38914</v>
      </c>
      <c r="C3237" s="5">
        <f t="shared" si="181"/>
        <v>0.22351818181818175</v>
      </c>
      <c r="E3237" s="5">
        <f t="shared" si="180"/>
        <v>0.22351818181818175</v>
      </c>
    </row>
    <row r="3238" spans="1:6">
      <c r="A3238" s="4">
        <v>38915</v>
      </c>
      <c r="C3238" s="5">
        <f t="shared" si="181"/>
        <v>0.22136363636363629</v>
      </c>
      <c r="E3238" s="5">
        <f t="shared" si="180"/>
        <v>0.22136363636363629</v>
      </c>
    </row>
    <row r="3239" spans="1:6">
      <c r="A3239" s="4">
        <v>38916</v>
      </c>
      <c r="C3239" s="5">
        <f t="shared" si="181"/>
        <v>0.21920909090909083</v>
      </c>
      <c r="E3239" s="5">
        <f t="shared" si="180"/>
        <v>0.21920909090909083</v>
      </c>
    </row>
    <row r="3240" spans="1:6">
      <c r="A3240" s="4">
        <v>38917</v>
      </c>
      <c r="C3240" s="5">
        <f>C3239+F$3230</f>
        <v>0.21705454545454536</v>
      </c>
      <c r="E3240" s="5">
        <f t="shared" si="180"/>
        <v>0.21705454545454536</v>
      </c>
    </row>
    <row r="3241" spans="1:6">
      <c r="A3241" s="14">
        <v>38918</v>
      </c>
      <c r="B3241" s="75">
        <v>52697</v>
      </c>
      <c r="C3241" s="76">
        <v>0.21490000000000001</v>
      </c>
      <c r="E3241" s="5">
        <f t="shared" si="180"/>
        <v>0.21490000000000001</v>
      </c>
      <c r="F3241" s="5">
        <f>(C3243-C3241)/2</f>
        <v>-4.500000000000004E-3</v>
      </c>
    </row>
    <row r="3242" spans="1:6">
      <c r="A3242" s="4">
        <v>38919</v>
      </c>
      <c r="C3242" s="5">
        <f>C3241+F$3241</f>
        <v>0.2104</v>
      </c>
      <c r="E3242" s="5">
        <f t="shared" si="180"/>
        <v>0.2104</v>
      </c>
    </row>
    <row r="3243" spans="1:6">
      <c r="A3243" s="14">
        <v>38920</v>
      </c>
      <c r="B3243" s="75">
        <v>52697</v>
      </c>
      <c r="C3243" s="76">
        <v>0.2059</v>
      </c>
      <c r="E3243" s="5">
        <f t="shared" si="180"/>
        <v>0.2059</v>
      </c>
      <c r="F3243" s="5">
        <f>(C3245-C3243)/2</f>
        <v>-1.799999999999996E-3</v>
      </c>
    </row>
    <row r="3244" spans="1:6">
      <c r="A3244" s="4">
        <v>38921</v>
      </c>
      <c r="C3244" s="5">
        <f>C3243+F$3243</f>
        <v>0.2041</v>
      </c>
      <c r="E3244" s="5">
        <f t="shared" si="180"/>
        <v>0.2041</v>
      </c>
    </row>
    <row r="3245" spans="1:6">
      <c r="A3245" s="14">
        <v>38922</v>
      </c>
      <c r="B3245" s="75">
        <v>52697</v>
      </c>
      <c r="C3245" s="76">
        <v>0.20230000000000001</v>
      </c>
      <c r="E3245" s="5">
        <f t="shared" si="180"/>
        <v>0.20230000000000001</v>
      </c>
      <c r="F3245" s="5">
        <f>(C3252-C3245)/7</f>
        <v>-8.4285714285714519E-4</v>
      </c>
    </row>
    <row r="3246" spans="1:6">
      <c r="A3246" s="4">
        <v>38923</v>
      </c>
      <c r="C3246" s="5">
        <f t="shared" ref="C3246:C3251" si="182">C3245+F$3245</f>
        <v>0.20145714285714286</v>
      </c>
      <c r="E3246" s="5">
        <f t="shared" si="180"/>
        <v>0.20145714285714286</v>
      </c>
    </row>
    <row r="3247" spans="1:6">
      <c r="A3247" s="4">
        <v>38924</v>
      </c>
      <c r="C3247" s="5">
        <f t="shared" si="182"/>
        <v>0.20061428571428572</v>
      </c>
      <c r="E3247" s="5">
        <f t="shared" si="180"/>
        <v>0.20061428571428572</v>
      </c>
    </row>
    <row r="3248" spans="1:6">
      <c r="A3248" s="4">
        <v>38925</v>
      </c>
      <c r="C3248" s="5">
        <f t="shared" si="182"/>
        <v>0.19977142857142857</v>
      </c>
      <c r="E3248" s="5">
        <f t="shared" si="180"/>
        <v>0.19977142857142857</v>
      </c>
    </row>
    <row r="3249" spans="1:6">
      <c r="A3249" s="4">
        <v>38926</v>
      </c>
      <c r="C3249" s="5">
        <f t="shared" si="182"/>
        <v>0.19892857142857143</v>
      </c>
      <c r="E3249" s="5">
        <f t="shared" si="180"/>
        <v>0.19892857142857143</v>
      </c>
    </row>
    <row r="3250" spans="1:6">
      <c r="A3250" s="4">
        <v>38927</v>
      </c>
      <c r="C3250" s="5">
        <f t="shared" si="182"/>
        <v>0.19808571428571428</v>
      </c>
      <c r="E3250" s="5">
        <f t="shared" si="180"/>
        <v>0.19808571428571428</v>
      </c>
    </row>
    <row r="3251" spans="1:6">
      <c r="A3251" s="4">
        <v>38928</v>
      </c>
      <c r="C3251" s="5">
        <f t="shared" si="182"/>
        <v>0.19724285714285714</v>
      </c>
      <c r="E3251" s="5">
        <f t="shared" si="180"/>
        <v>0.19724285714285714</v>
      </c>
    </row>
    <row r="3252" spans="1:6">
      <c r="A3252" s="14">
        <v>38929</v>
      </c>
      <c r="B3252" s="75">
        <v>52697</v>
      </c>
      <c r="C3252" s="76">
        <v>0.19639999999999999</v>
      </c>
      <c r="E3252" s="5">
        <f t="shared" si="180"/>
        <v>0.19639999999999999</v>
      </c>
      <c r="F3252" s="5">
        <f>(C3263-C3252)/11</f>
        <v>6.9090909090909055E-4</v>
      </c>
    </row>
    <row r="3253" spans="1:6">
      <c r="A3253" s="4">
        <v>38930</v>
      </c>
      <c r="C3253" s="5">
        <f>C3252+F$3252</f>
        <v>0.19709090909090909</v>
      </c>
      <c r="E3253" s="5">
        <f t="shared" si="180"/>
        <v>0.19709090909090909</v>
      </c>
    </row>
    <row r="3254" spans="1:6">
      <c r="A3254" s="4">
        <v>38931</v>
      </c>
      <c r="C3254" s="5">
        <f t="shared" ref="C3254:C3262" si="183">C3253+F$3252</f>
        <v>0.1977818181818182</v>
      </c>
      <c r="E3254" s="5">
        <f t="shared" si="180"/>
        <v>0.1977818181818182</v>
      </c>
    </row>
    <row r="3255" spans="1:6">
      <c r="A3255" s="4">
        <v>38932</v>
      </c>
      <c r="C3255" s="5">
        <f t="shared" si="183"/>
        <v>0.1984727272727273</v>
      </c>
      <c r="E3255" s="5">
        <f t="shared" si="180"/>
        <v>0.1984727272727273</v>
      </c>
    </row>
    <row r="3256" spans="1:6">
      <c r="A3256" s="4">
        <v>38933</v>
      </c>
      <c r="C3256" s="5">
        <f t="shared" si="183"/>
        <v>0.1991636363636364</v>
      </c>
      <c r="E3256" s="5">
        <f t="shared" si="180"/>
        <v>0.1991636363636364</v>
      </c>
    </row>
    <row r="3257" spans="1:6">
      <c r="A3257" s="4">
        <v>38934</v>
      </c>
      <c r="C3257" s="5">
        <f t="shared" si="183"/>
        <v>0.19985454545454551</v>
      </c>
      <c r="E3257" s="5">
        <f t="shared" si="180"/>
        <v>0.19985454545454551</v>
      </c>
    </row>
    <row r="3258" spans="1:6">
      <c r="A3258" s="4">
        <v>38935</v>
      </c>
      <c r="C3258" s="5">
        <f t="shared" si="183"/>
        <v>0.20054545454545461</v>
      </c>
      <c r="E3258" s="5">
        <f t="shared" si="180"/>
        <v>0.20054545454545461</v>
      </c>
    </row>
    <row r="3259" spans="1:6">
      <c r="A3259" s="4">
        <v>38936</v>
      </c>
      <c r="C3259" s="5">
        <f t="shared" si="183"/>
        <v>0.20123636363636371</v>
      </c>
      <c r="E3259" s="5">
        <f t="shared" si="180"/>
        <v>0.20123636363636371</v>
      </c>
    </row>
    <row r="3260" spans="1:6">
      <c r="A3260" s="4">
        <v>38937</v>
      </c>
      <c r="C3260" s="5">
        <f t="shared" si="183"/>
        <v>0.20192727272727282</v>
      </c>
      <c r="E3260" s="5">
        <f t="shared" si="180"/>
        <v>0.20192727272727282</v>
      </c>
    </row>
    <row r="3261" spans="1:6">
      <c r="A3261" s="4">
        <v>38938</v>
      </c>
      <c r="C3261" s="5">
        <f t="shared" si="183"/>
        <v>0.20261818181818192</v>
      </c>
      <c r="E3261" s="5">
        <f t="shared" si="180"/>
        <v>0.20261818181818192</v>
      </c>
    </row>
    <row r="3262" spans="1:6">
      <c r="A3262" s="4">
        <v>38939</v>
      </c>
      <c r="C3262" s="5">
        <f t="shared" si="183"/>
        <v>0.20330909090909102</v>
      </c>
      <c r="E3262" s="5">
        <f t="shared" si="180"/>
        <v>0.20330909090909102</v>
      </c>
    </row>
    <row r="3263" spans="1:6">
      <c r="A3263" s="14">
        <v>38940</v>
      </c>
      <c r="B3263" s="75">
        <v>52697</v>
      </c>
      <c r="C3263" s="76">
        <v>0.20399999999999999</v>
      </c>
      <c r="E3263" s="5">
        <f t="shared" si="180"/>
        <v>0.20399999999999999</v>
      </c>
      <c r="F3263" s="5">
        <f>(C3273-C3263)/10</f>
        <v>-5.4999999999999776E-4</v>
      </c>
    </row>
    <row r="3264" spans="1:6">
      <c r="A3264" s="4">
        <v>38941</v>
      </c>
      <c r="C3264" s="5">
        <f>C3263+F$3263</f>
        <v>0.20344999999999999</v>
      </c>
      <c r="E3264" s="5">
        <f t="shared" si="180"/>
        <v>0.20344999999999999</v>
      </c>
    </row>
    <row r="3265" spans="1:6">
      <c r="A3265" s="4">
        <v>38942</v>
      </c>
      <c r="C3265" s="5">
        <f t="shared" ref="C3265:C3272" si="184">C3264+F$3263</f>
        <v>0.2029</v>
      </c>
      <c r="E3265" s="5">
        <f t="shared" si="180"/>
        <v>0.2029</v>
      </c>
    </row>
    <row r="3266" spans="1:6">
      <c r="A3266" s="4">
        <v>38943</v>
      </c>
      <c r="C3266" s="5">
        <f t="shared" si="184"/>
        <v>0.20235</v>
      </c>
      <c r="E3266" s="5">
        <f t="shared" si="180"/>
        <v>0.20235</v>
      </c>
    </row>
    <row r="3267" spans="1:6">
      <c r="A3267" s="4">
        <v>38944</v>
      </c>
      <c r="C3267" s="5">
        <f t="shared" si="184"/>
        <v>0.20180000000000001</v>
      </c>
      <c r="E3267" s="5">
        <f t="shared" si="180"/>
        <v>0.20180000000000001</v>
      </c>
    </row>
    <row r="3268" spans="1:6">
      <c r="A3268" s="4">
        <v>38945</v>
      </c>
      <c r="C3268" s="5">
        <f t="shared" si="184"/>
        <v>0.20125000000000001</v>
      </c>
      <c r="E3268" s="5">
        <f t="shared" si="180"/>
        <v>0.20125000000000001</v>
      </c>
    </row>
    <row r="3269" spans="1:6">
      <c r="A3269" s="4">
        <v>38946</v>
      </c>
      <c r="C3269" s="5">
        <f t="shared" si="184"/>
        <v>0.20070000000000002</v>
      </c>
      <c r="E3269" s="5">
        <f t="shared" si="180"/>
        <v>0.20070000000000002</v>
      </c>
    </row>
    <row r="3270" spans="1:6">
      <c r="A3270" s="4">
        <v>38947</v>
      </c>
      <c r="C3270" s="5">
        <f t="shared" si="184"/>
        <v>0.20015000000000002</v>
      </c>
      <c r="E3270" s="5">
        <f t="shared" si="180"/>
        <v>0.20015000000000002</v>
      </c>
    </row>
    <row r="3271" spans="1:6">
      <c r="A3271" s="4">
        <v>38948</v>
      </c>
      <c r="C3271" s="5">
        <f t="shared" si="184"/>
        <v>0.19960000000000003</v>
      </c>
      <c r="E3271" s="5">
        <f t="shared" si="180"/>
        <v>0.19960000000000003</v>
      </c>
    </row>
    <row r="3272" spans="1:6">
      <c r="A3272" s="4">
        <v>38949</v>
      </c>
      <c r="C3272" s="5">
        <f t="shared" si="184"/>
        <v>0.19905000000000003</v>
      </c>
      <c r="E3272" s="5">
        <f t="shared" si="180"/>
        <v>0.19905000000000003</v>
      </c>
    </row>
    <row r="3273" spans="1:6">
      <c r="A3273" s="14">
        <v>38950</v>
      </c>
      <c r="B3273" s="75">
        <v>52697</v>
      </c>
      <c r="C3273" s="76">
        <v>0.19850000000000001</v>
      </c>
      <c r="E3273" s="5">
        <f t="shared" si="180"/>
        <v>0.19850000000000001</v>
      </c>
      <c r="F3273" s="5">
        <f>(C3277-C3273)/4</f>
        <v>-7.5000000000000067E-4</v>
      </c>
    </row>
    <row r="3274" spans="1:6">
      <c r="A3274" s="4">
        <v>38951</v>
      </c>
      <c r="C3274" s="5">
        <f>C3273+F$3273</f>
        <v>0.19775000000000001</v>
      </c>
      <c r="E3274" s="5">
        <f t="shared" si="180"/>
        <v>0.19775000000000001</v>
      </c>
    </row>
    <row r="3275" spans="1:6">
      <c r="A3275" s="4">
        <v>38952</v>
      </c>
      <c r="C3275" s="5">
        <f>C3274+F$3273</f>
        <v>0.19700000000000001</v>
      </c>
      <c r="E3275" s="5">
        <f t="shared" si="180"/>
        <v>0.19700000000000001</v>
      </c>
    </row>
    <row r="3276" spans="1:6">
      <c r="A3276" s="4">
        <v>38953</v>
      </c>
      <c r="C3276" s="5">
        <f>C3275+F$3273</f>
        <v>0.19625000000000001</v>
      </c>
      <c r="E3276" s="5">
        <f t="shared" si="180"/>
        <v>0.19625000000000001</v>
      </c>
    </row>
    <row r="3277" spans="1:6">
      <c r="A3277" s="14">
        <v>38954</v>
      </c>
      <c r="B3277" s="75">
        <v>52697</v>
      </c>
      <c r="C3277" s="76">
        <v>0.19550000000000001</v>
      </c>
      <c r="E3277" s="5">
        <f t="shared" si="180"/>
        <v>0.19550000000000001</v>
      </c>
      <c r="F3277" s="5">
        <f>(C3282-C3277)/5</f>
        <v>-7.0000000000000064E-4</v>
      </c>
    </row>
    <row r="3278" spans="1:6">
      <c r="A3278" s="4">
        <v>38955</v>
      </c>
      <c r="C3278" s="5">
        <f>C3277+F$3277</f>
        <v>0.1948</v>
      </c>
      <c r="E3278" s="5">
        <f t="shared" si="180"/>
        <v>0.1948</v>
      </c>
    </row>
    <row r="3279" spans="1:6">
      <c r="A3279" s="4">
        <v>38956</v>
      </c>
      <c r="C3279" s="5">
        <f>C3278+F$3277</f>
        <v>0.19409999999999999</v>
      </c>
      <c r="E3279" s="5">
        <f t="shared" si="180"/>
        <v>0.19409999999999999</v>
      </c>
    </row>
    <row r="3280" spans="1:6">
      <c r="A3280" s="4">
        <v>38957</v>
      </c>
      <c r="C3280" s="5">
        <f>C3279+F$3277</f>
        <v>0.19339999999999999</v>
      </c>
      <c r="E3280" s="5">
        <f t="shared" si="180"/>
        <v>0.19339999999999999</v>
      </c>
    </row>
    <row r="3281" spans="1:6">
      <c r="A3281" s="4">
        <v>38958</v>
      </c>
      <c r="C3281" s="5">
        <f>C3280+F$3277</f>
        <v>0.19269999999999998</v>
      </c>
      <c r="E3281" s="5">
        <f t="shared" si="180"/>
        <v>0.19269999999999998</v>
      </c>
    </row>
    <row r="3282" spans="1:6">
      <c r="A3282" s="14">
        <v>38959</v>
      </c>
      <c r="B3282" s="75">
        <v>52697</v>
      </c>
      <c r="C3282" s="76">
        <v>0.192</v>
      </c>
      <c r="E3282" s="5">
        <f t="shared" si="180"/>
        <v>0.192</v>
      </c>
      <c r="F3282" s="5">
        <f>(C3300-C3282)/18</f>
        <v>-2.222222222222286E-5</v>
      </c>
    </row>
    <row r="3283" spans="1:6">
      <c r="A3283" s="4">
        <v>38960</v>
      </c>
      <c r="C3283" s="5">
        <f>C3282+F$3282</f>
        <v>0.19197777777777777</v>
      </c>
      <c r="E3283" s="5">
        <f t="shared" si="180"/>
        <v>0.19197777777777777</v>
      </c>
    </row>
    <row r="3284" spans="1:6">
      <c r="A3284" s="4">
        <v>38961</v>
      </c>
      <c r="C3284" s="5">
        <f t="shared" ref="C3284:C3299" si="185">C3283+F$3282</f>
        <v>0.19195555555555555</v>
      </c>
      <c r="E3284" s="5">
        <f t="shared" si="180"/>
        <v>0.19195555555555555</v>
      </c>
    </row>
    <row r="3285" spans="1:6">
      <c r="A3285" s="4">
        <v>38962</v>
      </c>
      <c r="C3285" s="5">
        <f t="shared" si="185"/>
        <v>0.19193333333333332</v>
      </c>
      <c r="E3285" s="5">
        <f t="shared" si="180"/>
        <v>0.19193333333333332</v>
      </c>
    </row>
    <row r="3286" spans="1:6">
      <c r="A3286" s="4">
        <v>38963</v>
      </c>
      <c r="C3286" s="5">
        <f t="shared" si="185"/>
        <v>0.19191111111111109</v>
      </c>
      <c r="E3286" s="5">
        <f t="shared" si="180"/>
        <v>0.19191111111111109</v>
      </c>
    </row>
    <row r="3287" spans="1:6">
      <c r="A3287" s="4">
        <v>38964</v>
      </c>
      <c r="C3287" s="5">
        <f t="shared" si="185"/>
        <v>0.19188888888888886</v>
      </c>
      <c r="E3287" s="5">
        <f t="shared" si="180"/>
        <v>0.19188888888888886</v>
      </c>
    </row>
    <row r="3288" spans="1:6">
      <c r="A3288" s="4">
        <v>38965</v>
      </c>
      <c r="C3288" s="5">
        <f t="shared" si="185"/>
        <v>0.19186666666666663</v>
      </c>
      <c r="E3288" s="5">
        <f t="shared" si="180"/>
        <v>0.19186666666666663</v>
      </c>
    </row>
    <row r="3289" spans="1:6">
      <c r="A3289" s="4">
        <v>38966</v>
      </c>
      <c r="C3289" s="5">
        <f t="shared" si="185"/>
        <v>0.1918444444444444</v>
      </c>
      <c r="E3289" s="5">
        <f t="shared" si="180"/>
        <v>0.1918444444444444</v>
      </c>
    </row>
    <row r="3290" spans="1:6">
      <c r="A3290" s="4">
        <v>38967</v>
      </c>
      <c r="C3290" s="5">
        <f t="shared" si="185"/>
        <v>0.19182222222222217</v>
      </c>
      <c r="E3290" s="5">
        <f t="shared" si="180"/>
        <v>0.19182222222222217</v>
      </c>
    </row>
    <row r="3291" spans="1:6">
      <c r="A3291" s="4">
        <v>38968</v>
      </c>
      <c r="C3291" s="5">
        <f t="shared" si="185"/>
        <v>0.19179999999999994</v>
      </c>
      <c r="E3291" s="5">
        <f t="shared" si="180"/>
        <v>0.19179999999999994</v>
      </c>
    </row>
    <row r="3292" spans="1:6">
      <c r="A3292" s="4">
        <v>38969</v>
      </c>
      <c r="C3292" s="5">
        <f t="shared" si="185"/>
        <v>0.19177777777777771</v>
      </c>
      <c r="E3292" s="5">
        <f t="shared" si="180"/>
        <v>0.19177777777777771</v>
      </c>
    </row>
    <row r="3293" spans="1:6">
      <c r="A3293" s="4">
        <v>38970</v>
      </c>
      <c r="C3293" s="5">
        <f t="shared" si="185"/>
        <v>0.19175555555555548</v>
      </c>
      <c r="E3293" s="5">
        <f t="shared" ref="E3293:E3321" si="186">C3293</f>
        <v>0.19175555555555548</v>
      </c>
    </row>
    <row r="3294" spans="1:6">
      <c r="A3294" s="4">
        <v>38971</v>
      </c>
      <c r="C3294" s="5">
        <f t="shared" si="185"/>
        <v>0.19173333333333326</v>
      </c>
      <c r="E3294" s="5">
        <f t="shared" si="186"/>
        <v>0.19173333333333326</v>
      </c>
    </row>
    <row r="3295" spans="1:6">
      <c r="A3295" s="4">
        <v>38972</v>
      </c>
      <c r="C3295" s="5">
        <f t="shared" si="185"/>
        <v>0.19171111111111103</v>
      </c>
      <c r="E3295" s="5">
        <f t="shared" si="186"/>
        <v>0.19171111111111103</v>
      </c>
    </row>
    <row r="3296" spans="1:6">
      <c r="A3296" s="4">
        <v>38973</v>
      </c>
      <c r="C3296" s="5">
        <f t="shared" si="185"/>
        <v>0.1916888888888888</v>
      </c>
      <c r="E3296" s="5">
        <f t="shared" si="186"/>
        <v>0.1916888888888888</v>
      </c>
    </row>
    <row r="3297" spans="1:6">
      <c r="A3297" s="4">
        <v>38974</v>
      </c>
      <c r="C3297" s="5">
        <f t="shared" si="185"/>
        <v>0.19166666666666657</v>
      </c>
      <c r="E3297" s="5">
        <f t="shared" si="186"/>
        <v>0.19166666666666657</v>
      </c>
    </row>
    <row r="3298" spans="1:6">
      <c r="A3298" s="4">
        <v>38975</v>
      </c>
      <c r="C3298" s="5">
        <f t="shared" si="185"/>
        <v>0.19164444444444434</v>
      </c>
      <c r="E3298" s="5">
        <f t="shared" si="186"/>
        <v>0.19164444444444434</v>
      </c>
    </row>
    <row r="3299" spans="1:6">
      <c r="A3299" s="4">
        <v>38976</v>
      </c>
      <c r="C3299" s="5">
        <f t="shared" si="185"/>
        <v>0.19162222222222211</v>
      </c>
      <c r="E3299" s="5">
        <f t="shared" si="186"/>
        <v>0.19162222222222211</v>
      </c>
    </row>
    <row r="3300" spans="1:6">
      <c r="A3300" s="14">
        <v>38977</v>
      </c>
      <c r="B3300" s="75">
        <v>52697</v>
      </c>
      <c r="C3300" s="76">
        <v>0.19159999999999999</v>
      </c>
      <c r="E3300" s="5">
        <f t="shared" si="186"/>
        <v>0.19159999999999999</v>
      </c>
      <c r="F3300" s="5">
        <f>(C3309-C3300)/9</f>
        <v>1.4444444444444395E-4</v>
      </c>
    </row>
    <row r="3301" spans="1:6">
      <c r="A3301" s="4">
        <v>38978</v>
      </c>
      <c r="C3301" s="5">
        <f>C3300+F$3300</f>
        <v>0.19174444444444444</v>
      </c>
      <c r="E3301" s="5">
        <f t="shared" si="186"/>
        <v>0.19174444444444444</v>
      </c>
    </row>
    <row r="3302" spans="1:6">
      <c r="A3302" s="4">
        <v>38979</v>
      </c>
      <c r="C3302" s="5">
        <f t="shared" ref="C3302:C3308" si="187">C3301+F$3300</f>
        <v>0.19188888888888889</v>
      </c>
      <c r="E3302" s="5">
        <f t="shared" si="186"/>
        <v>0.19188888888888889</v>
      </c>
    </row>
    <row r="3303" spans="1:6">
      <c r="A3303" s="4">
        <v>38980</v>
      </c>
      <c r="C3303" s="5">
        <f t="shared" si="187"/>
        <v>0.19203333333333333</v>
      </c>
      <c r="E3303" s="5">
        <f t="shared" si="186"/>
        <v>0.19203333333333333</v>
      </c>
    </row>
    <row r="3304" spans="1:6">
      <c r="A3304" s="4">
        <v>38981</v>
      </c>
      <c r="C3304" s="5">
        <f t="shared" si="187"/>
        <v>0.19217777777777778</v>
      </c>
      <c r="E3304" s="5">
        <f t="shared" si="186"/>
        <v>0.19217777777777778</v>
      </c>
    </row>
    <row r="3305" spans="1:6">
      <c r="A3305" s="4">
        <v>38982</v>
      </c>
      <c r="C3305" s="5">
        <f t="shared" si="187"/>
        <v>0.19232222222222223</v>
      </c>
      <c r="E3305" s="5">
        <f t="shared" si="186"/>
        <v>0.19232222222222223</v>
      </c>
    </row>
    <row r="3306" spans="1:6">
      <c r="A3306" s="4">
        <v>38983</v>
      </c>
      <c r="C3306" s="5">
        <f t="shared" si="187"/>
        <v>0.19246666666666667</v>
      </c>
      <c r="E3306" s="5">
        <f t="shared" si="186"/>
        <v>0.19246666666666667</v>
      </c>
    </row>
    <row r="3307" spans="1:6">
      <c r="A3307" s="4">
        <v>38984</v>
      </c>
      <c r="C3307" s="5">
        <f t="shared" si="187"/>
        <v>0.19261111111111112</v>
      </c>
      <c r="E3307" s="5">
        <f t="shared" si="186"/>
        <v>0.19261111111111112</v>
      </c>
    </row>
    <row r="3308" spans="1:6">
      <c r="A3308" s="4">
        <v>38985</v>
      </c>
      <c r="C3308" s="5">
        <f t="shared" si="187"/>
        <v>0.19275555555555557</v>
      </c>
      <c r="E3308" s="5">
        <f t="shared" si="186"/>
        <v>0.19275555555555557</v>
      </c>
    </row>
    <row r="3309" spans="1:6">
      <c r="A3309" s="14">
        <v>38986</v>
      </c>
      <c r="B3309" s="75">
        <v>52697</v>
      </c>
      <c r="C3309" s="76">
        <v>0.19289999999999999</v>
      </c>
      <c r="E3309" s="5">
        <f t="shared" si="186"/>
        <v>0.19289999999999999</v>
      </c>
      <c r="F3309" s="5">
        <f>(C3314-C3309)/5</f>
        <v>3.3799999999999998E-3</v>
      </c>
    </row>
    <row r="3310" spans="1:6">
      <c r="A3310" s="4">
        <v>38987</v>
      </c>
      <c r="C3310" s="5">
        <f>C3309+F$3309</f>
        <v>0.19627999999999998</v>
      </c>
      <c r="E3310" s="5">
        <f t="shared" si="186"/>
        <v>0.19627999999999998</v>
      </c>
    </row>
    <row r="3311" spans="1:6">
      <c r="A3311" s="4">
        <v>38988</v>
      </c>
      <c r="C3311" s="5">
        <f>C3310+F$3309</f>
        <v>0.19965999999999998</v>
      </c>
      <c r="E3311" s="5">
        <f t="shared" si="186"/>
        <v>0.19965999999999998</v>
      </c>
    </row>
    <row r="3312" spans="1:6">
      <c r="A3312" s="4">
        <v>38989</v>
      </c>
      <c r="C3312" s="5">
        <f>C3311+F$3309</f>
        <v>0.20303999999999997</v>
      </c>
      <c r="E3312" s="5">
        <f t="shared" si="186"/>
        <v>0.20303999999999997</v>
      </c>
    </row>
    <row r="3313" spans="1:6">
      <c r="A3313" s="4">
        <v>38990</v>
      </c>
      <c r="C3313" s="5">
        <f>C3312+F$3309</f>
        <v>0.20641999999999996</v>
      </c>
      <c r="E3313" s="5">
        <f t="shared" si="186"/>
        <v>0.20641999999999996</v>
      </c>
    </row>
    <row r="3314" spans="1:6">
      <c r="A3314" s="14">
        <v>38991</v>
      </c>
      <c r="B3314" s="70">
        <f>[2]chs_011006!$B$52</f>
        <v>52655</v>
      </c>
      <c r="C3314" s="5">
        <f>[2]chs_011006!$G$52</f>
        <v>0.20979999999999999</v>
      </c>
      <c r="E3314" s="5">
        <f t="shared" si="186"/>
        <v>0.20979999999999999</v>
      </c>
      <c r="F3314" s="5">
        <f>(C3318-C3314)/4</f>
        <v>1.2500000000000011E-4</v>
      </c>
    </row>
    <row r="3315" spans="1:6">
      <c r="A3315" s="4">
        <v>38992</v>
      </c>
      <c r="C3315" s="5">
        <f>C3314+F$3314</f>
        <v>0.20992499999999997</v>
      </c>
      <c r="E3315" s="5">
        <f t="shared" si="186"/>
        <v>0.20992499999999997</v>
      </c>
    </row>
    <row r="3316" spans="1:6">
      <c r="A3316" s="4">
        <v>38993</v>
      </c>
      <c r="C3316" s="5">
        <f>C3315+F$3314</f>
        <v>0.21004999999999996</v>
      </c>
      <c r="E3316" s="5">
        <f t="shared" si="186"/>
        <v>0.21004999999999996</v>
      </c>
    </row>
    <row r="3317" spans="1:6">
      <c r="A3317" s="4">
        <v>38994</v>
      </c>
      <c r="C3317" s="5">
        <f>C3316+F$3314</f>
        <v>0.21017499999999995</v>
      </c>
      <c r="E3317" s="5">
        <f t="shared" si="186"/>
        <v>0.21017499999999995</v>
      </c>
    </row>
    <row r="3318" spans="1:6">
      <c r="A3318" s="14">
        <v>38995</v>
      </c>
      <c r="B3318" s="70">
        <f>[3]chs_051006!$B$54</f>
        <v>52697</v>
      </c>
      <c r="C3318" s="5">
        <f>[3]chs_051006!$G$54</f>
        <v>0.21029999999999999</v>
      </c>
      <c r="E3318" s="5">
        <f t="shared" si="186"/>
        <v>0.21029999999999999</v>
      </c>
      <c r="F3318" s="5">
        <f>(C3321-C3318)/3</f>
        <v>-6.3333333333332831E-4</v>
      </c>
    </row>
    <row r="3319" spans="1:6">
      <c r="A3319" s="4">
        <v>38996</v>
      </c>
      <c r="C3319" s="5">
        <f>C3318+F$3318</f>
        <v>0.20966666666666667</v>
      </c>
      <c r="E3319" s="5">
        <f t="shared" si="186"/>
        <v>0.20966666666666667</v>
      </c>
    </row>
    <row r="3320" spans="1:6">
      <c r="A3320" s="4">
        <v>38997</v>
      </c>
      <c r="C3320" s="5">
        <f>C3319+F$3318</f>
        <v>0.20903333333333335</v>
      </c>
      <c r="E3320" s="5">
        <f t="shared" si="186"/>
        <v>0.20903333333333335</v>
      </c>
    </row>
    <row r="3321" spans="1:6">
      <c r="A3321" s="14">
        <v>38998</v>
      </c>
      <c r="B3321" s="75">
        <f>[4]chs_081006!$B$54</f>
        <v>52654</v>
      </c>
      <c r="C3321" s="76">
        <f>[4]chs_081006!$G$54</f>
        <v>0.2084</v>
      </c>
      <c r="D3321" s="9"/>
      <c r="E3321" s="5">
        <f t="shared" si="186"/>
        <v>0.2084</v>
      </c>
      <c r="F3321" s="5">
        <f>(E3325-E3321)/4</f>
        <v>-1.0249999999999981E-3</v>
      </c>
    </row>
    <row r="3322" spans="1:6">
      <c r="A3322" s="4">
        <v>38999</v>
      </c>
      <c r="C3322" s="9">
        <f>C3321+F$3321</f>
        <v>0.207375</v>
      </c>
      <c r="E3322" s="9">
        <f>C3322</f>
        <v>0.207375</v>
      </c>
    </row>
    <row r="3323" spans="1:6">
      <c r="A3323" s="4">
        <v>39000</v>
      </c>
      <c r="C3323" s="9">
        <f>C3322+F$3321</f>
        <v>0.20635000000000001</v>
      </c>
      <c r="E3323" s="9">
        <f>C3323</f>
        <v>0.20635000000000001</v>
      </c>
    </row>
    <row r="3324" spans="1:6">
      <c r="A3324" s="4">
        <v>39001</v>
      </c>
      <c r="C3324" s="9">
        <f>C3323+F$3321</f>
        <v>0.20532500000000001</v>
      </c>
      <c r="E3324" s="9">
        <f>C3324</f>
        <v>0.20532500000000001</v>
      </c>
    </row>
    <row r="3325" spans="1:6">
      <c r="A3325" s="14">
        <v>39002</v>
      </c>
      <c r="B3325" s="72">
        <v>52697</v>
      </c>
      <c r="C3325" s="9">
        <f>C3324+F$3321</f>
        <v>0.20430000000000001</v>
      </c>
      <c r="E3325" s="73">
        <v>0.20430000000000001</v>
      </c>
      <c r="F3325" s="5">
        <f>(E3327-E3325)/2</f>
        <v>2.5000000000000022E-4</v>
      </c>
    </row>
    <row r="3326" spans="1:6">
      <c r="A3326" s="4">
        <v>39003</v>
      </c>
      <c r="C3326" s="9">
        <f>C3325+F$3325</f>
        <v>0.20455000000000001</v>
      </c>
      <c r="E3326" s="9">
        <f>C3326</f>
        <v>0.20455000000000001</v>
      </c>
    </row>
    <row r="3327" spans="1:6">
      <c r="A3327" s="14">
        <v>39004</v>
      </c>
      <c r="B3327" s="72">
        <v>52697</v>
      </c>
      <c r="C3327" s="9">
        <f>C3326+F$3325</f>
        <v>0.20480000000000001</v>
      </c>
      <c r="E3327" s="73">
        <v>0.20480000000000001</v>
      </c>
      <c r="F3327" s="5">
        <f>(E3364-E3327)/37</f>
        <v>3.2432432432432612E-5</v>
      </c>
    </row>
    <row r="3328" spans="1:6">
      <c r="A3328" s="4">
        <v>39005</v>
      </c>
      <c r="C3328" s="9">
        <f>C3327+F$3327</f>
        <v>0.20483243243243243</v>
      </c>
      <c r="E3328" s="9">
        <f>C3328</f>
        <v>0.20483243243243243</v>
      </c>
    </row>
    <row r="3329" spans="1:5">
      <c r="A3329" s="4">
        <v>39006</v>
      </c>
      <c r="C3329" s="9">
        <f t="shared" ref="C3329:C3364" si="188">C3328+F$3327</f>
        <v>0.20486486486486485</v>
      </c>
      <c r="E3329" s="9">
        <f t="shared" ref="E3329:E3363" si="189">C3329</f>
        <v>0.20486486486486485</v>
      </c>
    </row>
    <row r="3330" spans="1:5">
      <c r="A3330" s="4">
        <v>39007</v>
      </c>
      <c r="C3330" s="9">
        <f t="shared" si="188"/>
        <v>0.20489729729729728</v>
      </c>
      <c r="E3330" s="9">
        <f t="shared" si="189"/>
        <v>0.20489729729729728</v>
      </c>
    </row>
    <row r="3331" spans="1:5">
      <c r="A3331" s="4">
        <v>39008</v>
      </c>
      <c r="C3331" s="9">
        <f t="shared" si="188"/>
        <v>0.2049297297297297</v>
      </c>
      <c r="E3331" s="9">
        <f t="shared" si="189"/>
        <v>0.2049297297297297</v>
      </c>
    </row>
    <row r="3332" spans="1:5">
      <c r="A3332" s="4">
        <v>39009</v>
      </c>
      <c r="C3332" s="9">
        <f t="shared" si="188"/>
        <v>0.20496216216216212</v>
      </c>
      <c r="E3332" s="9">
        <f t="shared" si="189"/>
        <v>0.20496216216216212</v>
      </c>
    </row>
    <row r="3333" spans="1:5">
      <c r="A3333" s="4">
        <v>39010</v>
      </c>
      <c r="C3333" s="9">
        <f t="shared" si="188"/>
        <v>0.20499459459459454</v>
      </c>
      <c r="E3333" s="9">
        <f t="shared" si="189"/>
        <v>0.20499459459459454</v>
      </c>
    </row>
    <row r="3334" spans="1:5">
      <c r="A3334" s="4">
        <v>39011</v>
      </c>
      <c r="C3334" s="9">
        <f t="shared" si="188"/>
        <v>0.20502702702702696</v>
      </c>
      <c r="E3334" s="9">
        <f t="shared" si="189"/>
        <v>0.20502702702702696</v>
      </c>
    </row>
    <row r="3335" spans="1:5">
      <c r="A3335" s="4">
        <v>39012</v>
      </c>
      <c r="C3335" s="9">
        <f t="shared" si="188"/>
        <v>0.20505945945945939</v>
      </c>
      <c r="E3335" s="9">
        <f t="shared" si="189"/>
        <v>0.20505945945945939</v>
      </c>
    </row>
    <row r="3336" spans="1:5">
      <c r="A3336" s="4">
        <v>39013</v>
      </c>
      <c r="C3336" s="9">
        <f t="shared" si="188"/>
        <v>0.20509189189189181</v>
      </c>
      <c r="E3336" s="9">
        <f t="shared" si="189"/>
        <v>0.20509189189189181</v>
      </c>
    </row>
    <row r="3337" spans="1:5">
      <c r="A3337" s="4">
        <v>39014</v>
      </c>
      <c r="C3337" s="9">
        <f t="shared" si="188"/>
        <v>0.20512432432432423</v>
      </c>
      <c r="E3337" s="9">
        <f t="shared" si="189"/>
        <v>0.20512432432432423</v>
      </c>
    </row>
    <row r="3338" spans="1:5">
      <c r="A3338" s="4">
        <v>39015</v>
      </c>
      <c r="C3338" s="9">
        <f t="shared" si="188"/>
        <v>0.20515675675675665</v>
      </c>
      <c r="E3338" s="9">
        <f t="shared" si="189"/>
        <v>0.20515675675675665</v>
      </c>
    </row>
    <row r="3339" spans="1:5">
      <c r="A3339" s="4">
        <v>39016</v>
      </c>
      <c r="C3339" s="9">
        <f t="shared" si="188"/>
        <v>0.20518918918918908</v>
      </c>
      <c r="E3339" s="9">
        <f t="shared" si="189"/>
        <v>0.20518918918918908</v>
      </c>
    </row>
    <row r="3340" spans="1:5">
      <c r="A3340" s="4">
        <v>39017</v>
      </c>
      <c r="C3340" s="9">
        <f t="shared" si="188"/>
        <v>0.2052216216216215</v>
      </c>
      <c r="E3340" s="9">
        <f t="shared" si="189"/>
        <v>0.2052216216216215</v>
      </c>
    </row>
    <row r="3341" spans="1:5">
      <c r="A3341" s="4">
        <v>39018</v>
      </c>
      <c r="C3341" s="9">
        <f t="shared" si="188"/>
        <v>0.20525405405405392</v>
      </c>
      <c r="E3341" s="9">
        <f t="shared" si="189"/>
        <v>0.20525405405405392</v>
      </c>
    </row>
    <row r="3342" spans="1:5">
      <c r="A3342" s="4">
        <v>39019</v>
      </c>
      <c r="C3342" s="9">
        <f t="shared" si="188"/>
        <v>0.20528648648648634</v>
      </c>
      <c r="E3342" s="9">
        <f t="shared" si="189"/>
        <v>0.20528648648648634</v>
      </c>
    </row>
    <row r="3343" spans="1:5">
      <c r="A3343" s="4">
        <v>39020</v>
      </c>
      <c r="C3343" s="9">
        <f t="shared" si="188"/>
        <v>0.20531891891891876</v>
      </c>
      <c r="E3343" s="9">
        <f t="shared" si="189"/>
        <v>0.20531891891891876</v>
      </c>
    </row>
    <row r="3344" spans="1:5">
      <c r="A3344" s="4">
        <v>39021</v>
      </c>
      <c r="C3344" s="9">
        <f t="shared" si="188"/>
        <v>0.20535135135135119</v>
      </c>
      <c r="E3344" s="9">
        <f t="shared" si="189"/>
        <v>0.20535135135135119</v>
      </c>
    </row>
    <row r="3345" spans="1:5">
      <c r="A3345" s="4">
        <v>39022</v>
      </c>
      <c r="C3345" s="9">
        <f t="shared" si="188"/>
        <v>0.20538378378378361</v>
      </c>
      <c r="E3345" s="9">
        <f t="shared" si="189"/>
        <v>0.20538378378378361</v>
      </c>
    </row>
    <row r="3346" spans="1:5">
      <c r="A3346" s="4">
        <v>39023</v>
      </c>
      <c r="C3346" s="9">
        <f t="shared" si="188"/>
        <v>0.20541621621621603</v>
      </c>
      <c r="E3346" s="9">
        <f t="shared" si="189"/>
        <v>0.20541621621621603</v>
      </c>
    </row>
    <row r="3347" spans="1:5">
      <c r="A3347" s="4">
        <v>39024</v>
      </c>
      <c r="C3347" s="9">
        <f t="shared" si="188"/>
        <v>0.20544864864864845</v>
      </c>
      <c r="E3347" s="9">
        <f t="shared" si="189"/>
        <v>0.20544864864864845</v>
      </c>
    </row>
    <row r="3348" spans="1:5">
      <c r="A3348" s="4">
        <v>39025</v>
      </c>
      <c r="C3348" s="9">
        <f t="shared" si="188"/>
        <v>0.20548108108108087</v>
      </c>
      <c r="E3348" s="9">
        <f t="shared" si="189"/>
        <v>0.20548108108108087</v>
      </c>
    </row>
    <row r="3349" spans="1:5">
      <c r="A3349" s="4">
        <v>39026</v>
      </c>
      <c r="C3349" s="9">
        <f t="shared" si="188"/>
        <v>0.2055135135135133</v>
      </c>
      <c r="E3349" s="9">
        <f t="shared" si="189"/>
        <v>0.2055135135135133</v>
      </c>
    </row>
    <row r="3350" spans="1:5">
      <c r="A3350" s="4">
        <v>39027</v>
      </c>
      <c r="C3350" s="9">
        <f t="shared" si="188"/>
        <v>0.20554594594594572</v>
      </c>
      <c r="E3350" s="9">
        <f t="shared" si="189"/>
        <v>0.20554594594594572</v>
      </c>
    </row>
    <row r="3351" spans="1:5">
      <c r="A3351" s="4">
        <v>39028</v>
      </c>
      <c r="C3351" s="9">
        <f t="shared" si="188"/>
        <v>0.20557837837837814</v>
      </c>
      <c r="E3351" s="9">
        <f t="shared" si="189"/>
        <v>0.20557837837837814</v>
      </c>
    </row>
    <row r="3352" spans="1:5">
      <c r="A3352" s="4">
        <v>39029</v>
      </c>
      <c r="C3352" s="9">
        <f t="shared" si="188"/>
        <v>0.20561081081081056</v>
      </c>
      <c r="E3352" s="9">
        <f t="shared" si="189"/>
        <v>0.20561081081081056</v>
      </c>
    </row>
    <row r="3353" spans="1:5">
      <c r="A3353" s="4">
        <v>39030</v>
      </c>
      <c r="C3353" s="9">
        <f t="shared" si="188"/>
        <v>0.20564324324324298</v>
      </c>
      <c r="E3353" s="9">
        <f t="shared" si="189"/>
        <v>0.20564324324324298</v>
      </c>
    </row>
    <row r="3354" spans="1:5">
      <c r="A3354" s="4">
        <v>39031</v>
      </c>
      <c r="C3354" s="9">
        <f t="shared" si="188"/>
        <v>0.20567567567567541</v>
      </c>
      <c r="E3354" s="9">
        <f t="shared" si="189"/>
        <v>0.20567567567567541</v>
      </c>
    </row>
    <row r="3355" spans="1:5">
      <c r="A3355" s="4">
        <v>39032</v>
      </c>
      <c r="C3355" s="9">
        <f t="shared" si="188"/>
        <v>0.20570810810810783</v>
      </c>
      <c r="E3355" s="9">
        <f t="shared" si="189"/>
        <v>0.20570810810810783</v>
      </c>
    </row>
    <row r="3356" spans="1:5">
      <c r="A3356" s="4">
        <v>39033</v>
      </c>
      <c r="C3356" s="9">
        <f t="shared" si="188"/>
        <v>0.20574054054054025</v>
      </c>
      <c r="E3356" s="9">
        <f t="shared" si="189"/>
        <v>0.20574054054054025</v>
      </c>
    </row>
    <row r="3357" spans="1:5">
      <c r="A3357" s="4">
        <v>39034</v>
      </c>
      <c r="C3357" s="9">
        <f t="shared" si="188"/>
        <v>0.20577297297297267</v>
      </c>
      <c r="E3357" s="9">
        <f t="shared" si="189"/>
        <v>0.20577297297297267</v>
      </c>
    </row>
    <row r="3358" spans="1:5">
      <c r="A3358" s="4">
        <v>39035</v>
      </c>
      <c r="C3358" s="9">
        <f t="shared" si="188"/>
        <v>0.2058054054054051</v>
      </c>
      <c r="E3358" s="9">
        <f t="shared" si="189"/>
        <v>0.2058054054054051</v>
      </c>
    </row>
    <row r="3359" spans="1:5">
      <c r="A3359" s="4">
        <v>39036</v>
      </c>
      <c r="C3359" s="9">
        <f t="shared" si="188"/>
        <v>0.20583783783783752</v>
      </c>
      <c r="E3359" s="9">
        <f t="shared" si="189"/>
        <v>0.20583783783783752</v>
      </c>
    </row>
    <row r="3360" spans="1:5">
      <c r="A3360" s="4">
        <v>39037</v>
      </c>
      <c r="C3360" s="9">
        <f t="shared" si="188"/>
        <v>0.20587027027026994</v>
      </c>
      <c r="E3360" s="9">
        <f t="shared" si="189"/>
        <v>0.20587027027026994</v>
      </c>
    </row>
    <row r="3361" spans="1:8">
      <c r="A3361" s="4">
        <v>39038</v>
      </c>
      <c r="C3361" s="9">
        <f t="shared" si="188"/>
        <v>0.20590270270270236</v>
      </c>
      <c r="E3361" s="9">
        <f t="shared" si="189"/>
        <v>0.20590270270270236</v>
      </c>
    </row>
    <row r="3362" spans="1:8">
      <c r="A3362" s="4">
        <v>39039</v>
      </c>
      <c r="C3362" s="9">
        <f t="shared" si="188"/>
        <v>0.20593513513513478</v>
      </c>
      <c r="E3362" s="9">
        <f t="shared" si="189"/>
        <v>0.20593513513513478</v>
      </c>
    </row>
    <row r="3363" spans="1:8">
      <c r="A3363" s="4">
        <v>39040</v>
      </c>
      <c r="C3363" s="9">
        <f t="shared" si="188"/>
        <v>0.20596756756756721</v>
      </c>
      <c r="E3363" s="9">
        <f t="shared" si="189"/>
        <v>0.20596756756756721</v>
      </c>
    </row>
    <row r="3364" spans="1:8">
      <c r="A3364" s="14">
        <v>39041</v>
      </c>
      <c r="B3364" s="72">
        <v>52654</v>
      </c>
      <c r="C3364" s="9">
        <f t="shared" si="188"/>
        <v>0.20599999999999963</v>
      </c>
      <c r="E3364" s="73">
        <f>0.281-H3364</f>
        <v>0.20600000000000002</v>
      </c>
      <c r="F3364" s="5">
        <f>(E3384-E3364)/20</f>
        <v>3.6199999999999982E-3</v>
      </c>
      <c r="H3364" s="5">
        <v>7.4999999999999997E-2</v>
      </c>
    </row>
    <row r="3365" spans="1:8">
      <c r="A3365" s="4">
        <v>39042</v>
      </c>
      <c r="C3365" s="9">
        <f>C3364+F$3364</f>
        <v>0.20961999999999964</v>
      </c>
      <c r="E3365" s="9">
        <f>C3365</f>
        <v>0.20961999999999964</v>
      </c>
      <c r="H3365" s="5">
        <v>7.4999999999999997E-2</v>
      </c>
    </row>
    <row r="3366" spans="1:8">
      <c r="A3366" s="4">
        <v>39043</v>
      </c>
      <c r="C3366" s="9">
        <f t="shared" ref="C3366:C3384" si="190">C3365+F$3364</f>
        <v>0.21323999999999965</v>
      </c>
      <c r="E3366" s="9">
        <f t="shared" ref="E3366:E3383" si="191">C3366</f>
        <v>0.21323999999999965</v>
      </c>
      <c r="H3366" s="5">
        <v>7.4999999999999997E-2</v>
      </c>
    </row>
    <row r="3367" spans="1:8">
      <c r="A3367" s="4">
        <v>39044</v>
      </c>
      <c r="C3367" s="9">
        <f t="shared" si="190"/>
        <v>0.21685999999999966</v>
      </c>
      <c r="E3367" s="9">
        <f t="shared" si="191"/>
        <v>0.21685999999999966</v>
      </c>
      <c r="H3367" s="5">
        <v>7.4999999999999997E-2</v>
      </c>
    </row>
    <row r="3368" spans="1:8">
      <c r="A3368" s="4">
        <v>39045</v>
      </c>
      <c r="C3368" s="9">
        <f t="shared" si="190"/>
        <v>0.22047999999999968</v>
      </c>
      <c r="E3368" s="9">
        <f t="shared" si="191"/>
        <v>0.22047999999999968</v>
      </c>
      <c r="H3368" s="5">
        <v>7.4999999999999997E-2</v>
      </c>
    </row>
    <row r="3369" spans="1:8">
      <c r="A3369" s="4">
        <v>39046</v>
      </c>
      <c r="C3369" s="9">
        <f t="shared" si="190"/>
        <v>0.22409999999999969</v>
      </c>
      <c r="E3369" s="9">
        <f t="shared" si="191"/>
        <v>0.22409999999999969</v>
      </c>
      <c r="H3369" s="5">
        <v>7.4999999999999997E-2</v>
      </c>
    </row>
    <row r="3370" spans="1:8">
      <c r="A3370" s="4">
        <v>39047</v>
      </c>
      <c r="C3370" s="9">
        <f t="shared" si="190"/>
        <v>0.2277199999999997</v>
      </c>
      <c r="E3370" s="9">
        <f t="shared" si="191"/>
        <v>0.2277199999999997</v>
      </c>
      <c r="H3370" s="5">
        <v>7.4999999999999997E-2</v>
      </c>
    </row>
    <row r="3371" spans="1:8">
      <c r="A3371" s="4">
        <v>39048</v>
      </c>
      <c r="C3371" s="9">
        <f t="shared" si="190"/>
        <v>0.23133999999999971</v>
      </c>
      <c r="E3371" s="9">
        <f t="shared" si="191"/>
        <v>0.23133999999999971</v>
      </c>
      <c r="H3371" s="5">
        <v>7.4999999999999997E-2</v>
      </c>
    </row>
    <row r="3372" spans="1:8">
      <c r="A3372" s="4">
        <v>39049</v>
      </c>
      <c r="C3372" s="9">
        <f t="shared" si="190"/>
        <v>0.23495999999999972</v>
      </c>
      <c r="E3372" s="9">
        <f t="shared" si="191"/>
        <v>0.23495999999999972</v>
      </c>
      <c r="H3372" s="5">
        <v>7.4999999999999997E-2</v>
      </c>
    </row>
    <row r="3373" spans="1:8">
      <c r="A3373" s="4">
        <v>39050</v>
      </c>
      <c r="C3373" s="9">
        <f t="shared" si="190"/>
        <v>0.23857999999999974</v>
      </c>
      <c r="E3373" s="9">
        <f t="shared" si="191"/>
        <v>0.23857999999999974</v>
      </c>
      <c r="H3373" s="5">
        <v>7.4999999999999997E-2</v>
      </c>
    </row>
    <row r="3374" spans="1:8">
      <c r="A3374" s="4">
        <v>39051</v>
      </c>
      <c r="C3374" s="9">
        <f t="shared" si="190"/>
        <v>0.24219999999999975</v>
      </c>
      <c r="E3374" s="9">
        <f t="shared" si="191"/>
        <v>0.24219999999999975</v>
      </c>
      <c r="H3374" s="5">
        <v>7.4999999999999997E-2</v>
      </c>
    </row>
    <row r="3375" spans="1:8">
      <c r="A3375" s="4">
        <v>39052</v>
      </c>
      <c r="C3375" s="9">
        <f t="shared" si="190"/>
        <v>0.24581999999999976</v>
      </c>
      <c r="E3375" s="9">
        <f t="shared" si="191"/>
        <v>0.24581999999999976</v>
      </c>
      <c r="H3375" s="5">
        <v>7.4999999999999997E-2</v>
      </c>
    </row>
    <row r="3376" spans="1:8">
      <c r="A3376" s="4">
        <v>39053</v>
      </c>
      <c r="C3376" s="9">
        <f t="shared" si="190"/>
        <v>0.24943999999999977</v>
      </c>
      <c r="E3376" s="9">
        <f t="shared" si="191"/>
        <v>0.24943999999999977</v>
      </c>
      <c r="H3376" s="5">
        <v>7.4999999999999997E-2</v>
      </c>
    </row>
    <row r="3377" spans="1:10">
      <c r="A3377" s="4">
        <v>39054</v>
      </c>
      <c r="C3377" s="9">
        <f t="shared" si="190"/>
        <v>0.25305999999999979</v>
      </c>
      <c r="E3377" s="9">
        <f t="shared" si="191"/>
        <v>0.25305999999999979</v>
      </c>
      <c r="H3377" s="5">
        <v>7.4999999999999997E-2</v>
      </c>
    </row>
    <row r="3378" spans="1:10">
      <c r="A3378" s="4">
        <v>39055</v>
      </c>
      <c r="C3378" s="9">
        <f t="shared" si="190"/>
        <v>0.2566799999999998</v>
      </c>
      <c r="E3378" s="9">
        <f t="shared" si="191"/>
        <v>0.2566799999999998</v>
      </c>
      <c r="H3378" s="5">
        <v>7.4999999999999997E-2</v>
      </c>
    </row>
    <row r="3379" spans="1:10">
      <c r="A3379" s="4">
        <v>39056</v>
      </c>
      <c r="C3379" s="9">
        <f t="shared" si="190"/>
        <v>0.26029999999999981</v>
      </c>
      <c r="E3379" s="9">
        <f t="shared" si="191"/>
        <v>0.26029999999999981</v>
      </c>
      <c r="H3379" s="5">
        <v>7.4999999999999997E-2</v>
      </c>
    </row>
    <row r="3380" spans="1:10">
      <c r="A3380" s="4">
        <v>39057</v>
      </c>
      <c r="C3380" s="9">
        <f t="shared" si="190"/>
        <v>0.26391999999999982</v>
      </c>
      <c r="E3380" s="9">
        <f t="shared" si="191"/>
        <v>0.26391999999999982</v>
      </c>
      <c r="H3380" s="5">
        <v>7.4999999999999997E-2</v>
      </c>
    </row>
    <row r="3381" spans="1:10">
      <c r="A3381" s="4">
        <v>39058</v>
      </c>
      <c r="C3381" s="9">
        <f t="shared" si="190"/>
        <v>0.26753999999999983</v>
      </c>
      <c r="E3381" s="9">
        <f t="shared" si="191"/>
        <v>0.26753999999999983</v>
      </c>
      <c r="H3381" s="5">
        <v>7.4999999999999997E-2</v>
      </c>
    </row>
    <row r="3382" spans="1:10">
      <c r="A3382" s="4">
        <v>39059</v>
      </c>
      <c r="C3382" s="9">
        <f t="shared" si="190"/>
        <v>0.27115999999999985</v>
      </c>
      <c r="E3382" s="9">
        <f t="shared" si="191"/>
        <v>0.27115999999999985</v>
      </c>
      <c r="H3382" s="5">
        <v>7.4999999999999997E-2</v>
      </c>
    </row>
    <row r="3383" spans="1:10">
      <c r="A3383" s="4">
        <v>39060</v>
      </c>
      <c r="C3383" s="9">
        <f t="shared" si="190"/>
        <v>0.27477999999999986</v>
      </c>
      <c r="E3383" s="9">
        <f t="shared" si="191"/>
        <v>0.27477999999999986</v>
      </c>
      <c r="H3383" s="5">
        <v>7.4999999999999997E-2</v>
      </c>
    </row>
    <row r="3384" spans="1:10">
      <c r="A3384" s="14">
        <v>39061</v>
      </c>
      <c r="B3384" s="72">
        <v>52654</v>
      </c>
      <c r="C3384" s="9">
        <f t="shared" si="190"/>
        <v>0.27839999999999987</v>
      </c>
      <c r="E3384" s="73">
        <f>0.3534-H3384</f>
        <v>0.27839999999999998</v>
      </c>
      <c r="F3384" s="5">
        <f>(E3394-E3384)/10</f>
        <v>-3.6999999999999976E-3</v>
      </c>
      <c r="H3384" s="5">
        <v>7.4999999999999997E-2</v>
      </c>
    </row>
    <row r="3385" spans="1:10">
      <c r="A3385" s="4">
        <v>39062</v>
      </c>
      <c r="C3385" s="9">
        <f>C3384+F$3384</f>
        <v>0.27469999999999989</v>
      </c>
      <c r="E3385" s="9">
        <f>C3385</f>
        <v>0.27469999999999989</v>
      </c>
      <c r="H3385" s="5">
        <v>7.4999999999999997E-2</v>
      </c>
    </row>
    <row r="3386" spans="1:10">
      <c r="A3386" s="4">
        <v>39063</v>
      </c>
      <c r="C3386" s="9">
        <f t="shared" ref="C3386:C3394" si="192">C3385+F$3384</f>
        <v>0.27099999999999991</v>
      </c>
      <c r="E3386" s="9">
        <f t="shared" ref="E3386:E3393" si="193">C3386</f>
        <v>0.27099999999999991</v>
      </c>
      <c r="H3386" s="5">
        <v>7.4999999999999997E-2</v>
      </c>
    </row>
    <row r="3387" spans="1:10">
      <c r="A3387" s="4">
        <v>39064</v>
      </c>
      <c r="C3387" s="9">
        <f t="shared" si="192"/>
        <v>0.26729999999999993</v>
      </c>
      <c r="E3387" s="9">
        <f t="shared" si="193"/>
        <v>0.26729999999999993</v>
      </c>
      <c r="H3387" s="5">
        <v>7.4999999999999997E-2</v>
      </c>
    </row>
    <row r="3388" spans="1:10">
      <c r="A3388" s="4">
        <v>39065</v>
      </c>
      <c r="C3388" s="9">
        <f t="shared" si="192"/>
        <v>0.26359999999999995</v>
      </c>
      <c r="E3388" s="9">
        <f t="shared" si="193"/>
        <v>0.26359999999999995</v>
      </c>
      <c r="H3388" s="5">
        <v>7.4999999999999997E-2</v>
      </c>
    </row>
    <row r="3389" spans="1:10">
      <c r="A3389" s="4">
        <v>39066</v>
      </c>
      <c r="C3389" s="9">
        <f t="shared" si="192"/>
        <v>0.25989999999999996</v>
      </c>
      <c r="E3389" s="9">
        <f t="shared" si="193"/>
        <v>0.25989999999999996</v>
      </c>
      <c r="H3389" s="5">
        <v>7.4999999999999997E-2</v>
      </c>
      <c r="I3389" s="76">
        <f>SUM($E$3389:$E$3617)</f>
        <v>82.549199999999928</v>
      </c>
      <c r="J3389" s="76">
        <f>MAX($E$3389:$E$3617)</f>
        <v>0.51460000000000006</v>
      </c>
    </row>
    <row r="3390" spans="1:10">
      <c r="A3390" s="4">
        <v>39067</v>
      </c>
      <c r="C3390" s="9">
        <f t="shared" si="192"/>
        <v>0.25619999999999998</v>
      </c>
      <c r="E3390" s="9">
        <f t="shared" si="193"/>
        <v>0.25619999999999998</v>
      </c>
      <c r="H3390" s="5">
        <v>7.4999999999999997E-2</v>
      </c>
    </row>
    <row r="3391" spans="1:10">
      <c r="A3391" s="4">
        <v>39068</v>
      </c>
      <c r="B3391" s="70"/>
      <c r="C3391" s="9">
        <f t="shared" si="192"/>
        <v>0.2525</v>
      </c>
      <c r="E3391" s="9">
        <f t="shared" si="193"/>
        <v>0.2525</v>
      </c>
      <c r="H3391" s="5">
        <v>7.4999999999999997E-2</v>
      </c>
    </row>
    <row r="3392" spans="1:10">
      <c r="A3392" s="4">
        <v>39069</v>
      </c>
      <c r="C3392" s="9">
        <f t="shared" si="192"/>
        <v>0.24879999999999999</v>
      </c>
      <c r="E3392" s="9">
        <f t="shared" si="193"/>
        <v>0.24879999999999999</v>
      </c>
      <c r="H3392" s="5">
        <v>7.4999999999999997E-2</v>
      </c>
    </row>
    <row r="3393" spans="1:8">
      <c r="A3393" s="4">
        <v>39070</v>
      </c>
      <c r="C3393" s="9">
        <f t="shared" si="192"/>
        <v>0.24509999999999998</v>
      </c>
      <c r="E3393" s="9">
        <f t="shared" si="193"/>
        <v>0.24509999999999998</v>
      </c>
      <c r="H3393" s="5">
        <v>7.4999999999999997E-2</v>
      </c>
    </row>
    <row r="3394" spans="1:8">
      <c r="A3394" s="14">
        <v>39071</v>
      </c>
      <c r="B3394" s="72">
        <v>48765</v>
      </c>
      <c r="C3394" s="9">
        <f t="shared" si="192"/>
        <v>0.24139999999999998</v>
      </c>
      <c r="E3394" s="73">
        <f>0.3164-H3394</f>
        <v>0.2414</v>
      </c>
      <c r="F3394" s="5">
        <f>(E3396-E3394)/2</f>
        <v>-4.3500000000000205E-3</v>
      </c>
      <c r="H3394" s="5">
        <v>7.4999999999999997E-2</v>
      </c>
    </row>
    <row r="3395" spans="1:8">
      <c r="A3395" s="4">
        <v>39072</v>
      </c>
      <c r="C3395" s="9">
        <f>C3394+F$3394</f>
        <v>0.23704999999999996</v>
      </c>
      <c r="E3395" s="9">
        <f>C3395</f>
        <v>0.23704999999999996</v>
      </c>
      <c r="H3395" s="5">
        <v>7.4999999999999997E-2</v>
      </c>
    </row>
    <row r="3396" spans="1:8">
      <c r="A3396" s="14">
        <v>39073</v>
      </c>
      <c r="B3396" s="72">
        <v>52654</v>
      </c>
      <c r="C3396" s="9">
        <f>C3395+F$3394</f>
        <v>0.23269999999999993</v>
      </c>
      <c r="E3396" s="73">
        <f>0.3077-H3396</f>
        <v>0.23269999999999996</v>
      </c>
      <c r="F3396" s="5">
        <f>(E3398-E3396)/2</f>
        <v>4.0000000000000036E-3</v>
      </c>
      <c r="H3396" s="5">
        <v>7.4999999999999997E-2</v>
      </c>
    </row>
    <row r="3397" spans="1:8">
      <c r="A3397" s="4">
        <v>39074</v>
      </c>
      <c r="C3397" s="9">
        <f>C3396+F$3396</f>
        <v>0.23669999999999994</v>
      </c>
      <c r="E3397" s="9">
        <f>C3397</f>
        <v>0.23669999999999994</v>
      </c>
      <c r="H3397" s="5">
        <v>7.4999999999999997E-2</v>
      </c>
    </row>
    <row r="3398" spans="1:8">
      <c r="A3398" s="14">
        <v>39075</v>
      </c>
      <c r="B3398" s="72">
        <v>52654</v>
      </c>
      <c r="C3398" s="9">
        <f>C3397+F$3396</f>
        <v>0.24069999999999994</v>
      </c>
      <c r="E3398" s="73">
        <f>0.3157-H3398</f>
        <v>0.24069999999999997</v>
      </c>
      <c r="F3398" s="5">
        <f>(E3408-E3398)/10</f>
        <v>2.4900000000000035E-3</v>
      </c>
      <c r="H3398" s="5">
        <v>7.4999999999999997E-2</v>
      </c>
    </row>
    <row r="3399" spans="1:8">
      <c r="A3399" s="4">
        <v>39076</v>
      </c>
      <c r="C3399" s="9">
        <f>C3398+F$3398</f>
        <v>0.24318999999999993</v>
      </c>
      <c r="E3399" s="9">
        <f>C3399</f>
        <v>0.24318999999999993</v>
      </c>
      <c r="H3399" s="5">
        <v>7.4999999999999997E-2</v>
      </c>
    </row>
    <row r="3400" spans="1:8">
      <c r="A3400" s="4">
        <v>39077</v>
      </c>
      <c r="C3400" s="9">
        <f t="shared" ref="C3400:C3408" si="194">C3399+F$3398</f>
        <v>0.24567999999999993</v>
      </c>
      <c r="E3400" s="9">
        <f t="shared" ref="E3400:E3407" si="195">C3400</f>
        <v>0.24567999999999993</v>
      </c>
      <c r="H3400" s="5">
        <v>7.4999999999999997E-2</v>
      </c>
    </row>
    <row r="3401" spans="1:8">
      <c r="A3401" s="4">
        <v>39078</v>
      </c>
      <c r="C3401" s="9">
        <f t="shared" si="194"/>
        <v>0.24816999999999992</v>
      </c>
      <c r="E3401" s="9">
        <f t="shared" si="195"/>
        <v>0.24816999999999992</v>
      </c>
      <c r="H3401" s="5">
        <v>7.4999999999999997E-2</v>
      </c>
    </row>
    <row r="3402" spans="1:8">
      <c r="A3402" s="4">
        <v>39079</v>
      </c>
      <c r="C3402" s="9">
        <f t="shared" si="194"/>
        <v>0.25065999999999994</v>
      </c>
      <c r="E3402" s="9">
        <f t="shared" si="195"/>
        <v>0.25065999999999994</v>
      </c>
      <c r="H3402" s="5">
        <v>7.4999999999999997E-2</v>
      </c>
    </row>
    <row r="3403" spans="1:8">
      <c r="A3403" s="4">
        <v>39080</v>
      </c>
      <c r="C3403" s="9">
        <f t="shared" si="194"/>
        <v>0.25314999999999993</v>
      </c>
      <c r="E3403" s="9">
        <f t="shared" si="195"/>
        <v>0.25314999999999993</v>
      </c>
      <c r="H3403" s="5">
        <v>7.4999999999999997E-2</v>
      </c>
    </row>
    <row r="3404" spans="1:8">
      <c r="A3404" s="4">
        <v>39081</v>
      </c>
      <c r="C3404" s="9">
        <f t="shared" si="194"/>
        <v>0.25563999999999992</v>
      </c>
      <c r="E3404" s="9">
        <f t="shared" si="195"/>
        <v>0.25563999999999992</v>
      </c>
      <c r="H3404" s="5">
        <v>7.4999999999999997E-2</v>
      </c>
    </row>
    <row r="3405" spans="1:8">
      <c r="A3405" s="4">
        <v>39082</v>
      </c>
      <c r="C3405" s="9">
        <f t="shared" si="194"/>
        <v>0.25812999999999992</v>
      </c>
      <c r="E3405" s="9">
        <f t="shared" si="195"/>
        <v>0.25812999999999992</v>
      </c>
      <c r="H3405" s="5">
        <v>7.4999999999999997E-2</v>
      </c>
    </row>
    <row r="3406" spans="1:8">
      <c r="A3406" s="4">
        <v>39083</v>
      </c>
      <c r="C3406" s="9">
        <f t="shared" si="194"/>
        <v>0.26061999999999991</v>
      </c>
      <c r="E3406" s="9">
        <f t="shared" si="195"/>
        <v>0.26061999999999991</v>
      </c>
      <c r="H3406" s="5">
        <v>7.4999999999999997E-2</v>
      </c>
    </row>
    <row r="3407" spans="1:8">
      <c r="A3407" s="4">
        <v>39084</v>
      </c>
      <c r="C3407" s="9">
        <f t="shared" si="194"/>
        <v>0.2631099999999999</v>
      </c>
      <c r="E3407" s="9">
        <f t="shared" si="195"/>
        <v>0.2631099999999999</v>
      </c>
      <c r="H3407" s="5">
        <v>7.4999999999999997E-2</v>
      </c>
    </row>
    <row r="3408" spans="1:8">
      <c r="A3408" s="14">
        <v>39085</v>
      </c>
      <c r="B3408" s="72">
        <v>52654</v>
      </c>
      <c r="C3408" s="9">
        <f t="shared" si="194"/>
        <v>0.26559999999999989</v>
      </c>
      <c r="E3408" s="73">
        <f>0.3406-H3408</f>
        <v>0.2656</v>
      </c>
      <c r="F3408" s="5">
        <f>(E3416-E3408)/8</f>
        <v>3.2874999999999988E-3</v>
      </c>
      <c r="H3408" s="5">
        <v>7.4999999999999997E-2</v>
      </c>
    </row>
    <row r="3409" spans="1:8">
      <c r="A3409" s="4">
        <v>39086</v>
      </c>
      <c r="C3409" s="9">
        <f>C3408+F$3408</f>
        <v>0.26888749999999989</v>
      </c>
      <c r="E3409" s="9">
        <f>C3409</f>
        <v>0.26888749999999989</v>
      </c>
      <c r="H3409" s="5">
        <v>7.4999999999999997E-2</v>
      </c>
    </row>
    <row r="3410" spans="1:8">
      <c r="A3410" s="4">
        <v>39087</v>
      </c>
      <c r="C3410" s="9">
        <f t="shared" ref="C3410:C3416" si="196">C3409+F$3408</f>
        <v>0.27217499999999989</v>
      </c>
      <c r="E3410" s="9">
        <f t="shared" ref="E3410:E3415" si="197">C3410</f>
        <v>0.27217499999999989</v>
      </c>
      <c r="H3410" s="5">
        <v>7.4999999999999997E-2</v>
      </c>
    </row>
    <row r="3411" spans="1:8">
      <c r="A3411" s="4">
        <v>39088</v>
      </c>
      <c r="C3411" s="9">
        <f t="shared" si="196"/>
        <v>0.27546249999999989</v>
      </c>
      <c r="E3411" s="9">
        <f t="shared" si="197"/>
        <v>0.27546249999999989</v>
      </c>
      <c r="H3411" s="5">
        <v>7.4999999999999997E-2</v>
      </c>
    </row>
    <row r="3412" spans="1:8">
      <c r="A3412" s="4">
        <v>39089</v>
      </c>
      <c r="C3412" s="9">
        <f t="shared" si="196"/>
        <v>0.27874999999999989</v>
      </c>
      <c r="E3412" s="9">
        <f t="shared" si="197"/>
        <v>0.27874999999999989</v>
      </c>
      <c r="H3412" s="5">
        <v>7.4999999999999997E-2</v>
      </c>
    </row>
    <row r="3413" spans="1:8">
      <c r="A3413" s="4">
        <v>39090</v>
      </c>
      <c r="C3413" s="9">
        <f t="shared" si="196"/>
        <v>0.28203749999999989</v>
      </c>
      <c r="E3413" s="9">
        <f t="shared" si="197"/>
        <v>0.28203749999999989</v>
      </c>
      <c r="H3413" s="5">
        <v>7.4999999999999997E-2</v>
      </c>
    </row>
    <row r="3414" spans="1:8">
      <c r="A3414" s="4">
        <v>39091</v>
      </c>
      <c r="C3414" s="9">
        <f t="shared" si="196"/>
        <v>0.28532499999999988</v>
      </c>
      <c r="E3414" s="9">
        <f t="shared" si="197"/>
        <v>0.28532499999999988</v>
      </c>
      <c r="H3414" s="5">
        <v>7.4999999999999997E-2</v>
      </c>
    </row>
    <row r="3415" spans="1:8">
      <c r="A3415" s="4">
        <v>39092</v>
      </c>
      <c r="C3415" s="9">
        <f t="shared" si="196"/>
        <v>0.28861249999999988</v>
      </c>
      <c r="E3415" s="9">
        <f t="shared" si="197"/>
        <v>0.28861249999999988</v>
      </c>
      <c r="H3415" s="5">
        <v>7.4999999999999997E-2</v>
      </c>
    </row>
    <row r="3416" spans="1:8">
      <c r="A3416" s="14">
        <v>39093</v>
      </c>
      <c r="B3416" s="72">
        <v>52654</v>
      </c>
      <c r="C3416" s="9">
        <f t="shared" si="196"/>
        <v>0.29189999999999988</v>
      </c>
      <c r="E3416" s="73">
        <f>0.3669-H3416</f>
        <v>0.29189999999999999</v>
      </c>
      <c r="F3416" s="5">
        <f>(E3422-E3416)/6</f>
        <v>3.6833333333333349E-3</v>
      </c>
      <c r="H3416" s="5">
        <v>7.4999999999999997E-2</v>
      </c>
    </row>
    <row r="3417" spans="1:8">
      <c r="A3417" s="4">
        <v>39094</v>
      </c>
      <c r="C3417" s="9">
        <f t="shared" ref="C3417:C3422" si="198">C3416+F$3416</f>
        <v>0.2955833333333332</v>
      </c>
      <c r="E3417" s="9">
        <f>C3417</f>
        <v>0.2955833333333332</v>
      </c>
      <c r="H3417" s="5">
        <v>7.4999999999999997E-2</v>
      </c>
    </row>
    <row r="3418" spans="1:8">
      <c r="A3418" s="4">
        <v>39095</v>
      </c>
      <c r="C3418" s="9">
        <f t="shared" si="198"/>
        <v>0.29926666666666651</v>
      </c>
      <c r="E3418" s="9">
        <f>C3418</f>
        <v>0.29926666666666651</v>
      </c>
      <c r="H3418" s="5">
        <v>7.4999999999999997E-2</v>
      </c>
    </row>
    <row r="3419" spans="1:8">
      <c r="A3419" s="4">
        <v>39096</v>
      </c>
      <c r="C3419" s="9">
        <f t="shared" si="198"/>
        <v>0.30294999999999983</v>
      </c>
      <c r="E3419" s="9">
        <f>C3419</f>
        <v>0.30294999999999983</v>
      </c>
      <c r="H3419" s="5">
        <v>7.4999999999999997E-2</v>
      </c>
    </row>
    <row r="3420" spans="1:8">
      <c r="A3420" s="4">
        <v>39097</v>
      </c>
      <c r="C3420" s="9">
        <f t="shared" si="198"/>
        <v>0.30663333333333315</v>
      </c>
      <c r="E3420" s="9">
        <f>C3420</f>
        <v>0.30663333333333315</v>
      </c>
      <c r="H3420" s="5">
        <v>7.4999999999999997E-2</v>
      </c>
    </row>
    <row r="3421" spans="1:8">
      <c r="A3421" s="4">
        <v>39098</v>
      </c>
      <c r="C3421" s="9">
        <f t="shared" si="198"/>
        <v>0.31031666666666646</v>
      </c>
      <c r="E3421" s="9">
        <f>C3421</f>
        <v>0.31031666666666646</v>
      </c>
      <c r="H3421" s="5">
        <v>7.4999999999999997E-2</v>
      </c>
    </row>
    <row r="3422" spans="1:8">
      <c r="A3422" s="14">
        <v>39099</v>
      </c>
      <c r="B3422" s="72">
        <v>52654</v>
      </c>
      <c r="C3422" s="9">
        <f t="shared" si="198"/>
        <v>0.31399999999999978</v>
      </c>
      <c r="E3422" s="73">
        <f>0.389-H3422</f>
        <v>0.314</v>
      </c>
      <c r="F3422" s="5">
        <f>(E3463-E3422)/41</f>
        <v>4.8926829268292693E-3</v>
      </c>
      <c r="H3422" s="5">
        <v>7.4999999999999997E-2</v>
      </c>
    </row>
    <row r="3423" spans="1:8">
      <c r="A3423" s="4">
        <v>39100</v>
      </c>
      <c r="C3423" s="9">
        <f>C3422+F$3422</f>
        <v>0.31889268292682904</v>
      </c>
      <c r="E3423" s="9">
        <f>C3423</f>
        <v>0.31889268292682904</v>
      </c>
      <c r="H3423" s="5">
        <v>7.4999999999999997E-2</v>
      </c>
    </row>
    <row r="3424" spans="1:8">
      <c r="A3424" s="4">
        <v>39101</v>
      </c>
      <c r="C3424" s="9">
        <f t="shared" ref="C3424:C3463" si="199">C3423+F$3422</f>
        <v>0.3237853658536583</v>
      </c>
      <c r="E3424" s="9">
        <f t="shared" ref="E3424:E3462" si="200">C3424</f>
        <v>0.3237853658536583</v>
      </c>
      <c r="H3424" s="5">
        <v>7.4999999999999997E-2</v>
      </c>
    </row>
    <row r="3425" spans="1:8">
      <c r="A3425" s="4">
        <v>39102</v>
      </c>
      <c r="C3425" s="9">
        <f t="shared" si="199"/>
        <v>0.32867804878048756</v>
      </c>
      <c r="E3425" s="9">
        <f t="shared" si="200"/>
        <v>0.32867804878048756</v>
      </c>
      <c r="H3425" s="5">
        <v>7.4999999999999997E-2</v>
      </c>
    </row>
    <row r="3426" spans="1:8">
      <c r="A3426" s="4">
        <v>39103</v>
      </c>
      <c r="C3426" s="9">
        <f t="shared" si="199"/>
        <v>0.33357073170731683</v>
      </c>
      <c r="E3426" s="9">
        <f t="shared" si="200"/>
        <v>0.33357073170731683</v>
      </c>
      <c r="H3426" s="5">
        <v>7.4999999999999997E-2</v>
      </c>
    </row>
    <row r="3427" spans="1:8">
      <c r="A3427" s="4">
        <v>39104</v>
      </c>
      <c r="C3427" s="9">
        <f t="shared" si="199"/>
        <v>0.33846341463414609</v>
      </c>
      <c r="E3427" s="9">
        <f t="shared" si="200"/>
        <v>0.33846341463414609</v>
      </c>
      <c r="H3427" s="5">
        <v>7.4999999999999997E-2</v>
      </c>
    </row>
    <row r="3428" spans="1:8">
      <c r="A3428" s="4">
        <v>39105</v>
      </c>
      <c r="C3428" s="9">
        <f t="shared" si="199"/>
        <v>0.34335609756097535</v>
      </c>
      <c r="E3428" s="9">
        <f t="shared" si="200"/>
        <v>0.34335609756097535</v>
      </c>
      <c r="H3428" s="5">
        <v>7.4999999999999997E-2</v>
      </c>
    </row>
    <row r="3429" spans="1:8">
      <c r="A3429" s="4">
        <v>39106</v>
      </c>
      <c r="C3429" s="9">
        <f t="shared" si="199"/>
        <v>0.34824878048780461</v>
      </c>
      <c r="E3429" s="9">
        <f t="shared" si="200"/>
        <v>0.34824878048780461</v>
      </c>
      <c r="H3429" s="5">
        <v>7.4999999999999997E-2</v>
      </c>
    </row>
    <row r="3430" spans="1:8">
      <c r="A3430" s="4">
        <v>39107</v>
      </c>
      <c r="C3430" s="9">
        <f t="shared" si="199"/>
        <v>0.35314146341463387</v>
      </c>
      <c r="E3430" s="9">
        <f t="shared" si="200"/>
        <v>0.35314146341463387</v>
      </c>
      <c r="H3430" s="5">
        <v>7.4999999999999997E-2</v>
      </c>
    </row>
    <row r="3431" spans="1:8">
      <c r="A3431" s="4">
        <v>39108</v>
      </c>
      <c r="C3431" s="9">
        <f t="shared" si="199"/>
        <v>0.35803414634146313</v>
      </c>
      <c r="E3431" s="9">
        <f t="shared" si="200"/>
        <v>0.35803414634146313</v>
      </c>
      <c r="H3431" s="5">
        <v>7.4999999999999997E-2</v>
      </c>
    </row>
    <row r="3432" spans="1:8">
      <c r="A3432" s="4">
        <v>39109</v>
      </c>
      <c r="C3432" s="9">
        <f t="shared" si="199"/>
        <v>0.36292682926829239</v>
      </c>
      <c r="E3432" s="9">
        <f t="shared" si="200"/>
        <v>0.36292682926829239</v>
      </c>
      <c r="H3432" s="5">
        <v>7.4999999999999997E-2</v>
      </c>
    </row>
    <row r="3433" spans="1:8">
      <c r="A3433" s="4">
        <v>39110</v>
      </c>
      <c r="C3433" s="9">
        <f t="shared" si="199"/>
        <v>0.36781951219512166</v>
      </c>
      <c r="E3433" s="9">
        <f t="shared" si="200"/>
        <v>0.36781951219512166</v>
      </c>
      <c r="H3433" s="5">
        <v>7.4999999999999997E-2</v>
      </c>
    </row>
    <row r="3434" spans="1:8">
      <c r="A3434" s="4">
        <v>39111</v>
      </c>
      <c r="C3434" s="9">
        <f t="shared" si="199"/>
        <v>0.37271219512195092</v>
      </c>
      <c r="E3434" s="9">
        <f t="shared" si="200"/>
        <v>0.37271219512195092</v>
      </c>
      <c r="H3434" s="5">
        <v>7.4999999999999997E-2</v>
      </c>
    </row>
    <row r="3435" spans="1:8">
      <c r="A3435" s="4">
        <v>39112</v>
      </c>
      <c r="C3435" s="9">
        <f t="shared" si="199"/>
        <v>0.37760487804878018</v>
      </c>
      <c r="E3435" s="9">
        <f t="shared" si="200"/>
        <v>0.37760487804878018</v>
      </c>
      <c r="H3435" s="5">
        <v>7.4999999999999997E-2</v>
      </c>
    </row>
    <row r="3436" spans="1:8">
      <c r="A3436" s="4">
        <v>39113</v>
      </c>
      <c r="C3436" s="9">
        <f t="shared" si="199"/>
        <v>0.38249756097560944</v>
      </c>
      <c r="E3436" s="9">
        <f t="shared" si="200"/>
        <v>0.38249756097560944</v>
      </c>
      <c r="H3436" s="5">
        <v>7.4999999999999997E-2</v>
      </c>
    </row>
    <row r="3437" spans="1:8">
      <c r="A3437" s="4">
        <v>39114</v>
      </c>
      <c r="C3437" s="9">
        <f t="shared" si="199"/>
        <v>0.3873902439024387</v>
      </c>
      <c r="E3437" s="9">
        <f t="shared" si="200"/>
        <v>0.3873902439024387</v>
      </c>
      <c r="H3437" s="5">
        <v>7.4999999999999997E-2</v>
      </c>
    </row>
    <row r="3438" spans="1:8">
      <c r="A3438" s="4">
        <v>39115</v>
      </c>
      <c r="C3438" s="9">
        <f t="shared" si="199"/>
        <v>0.39228292682926796</v>
      </c>
      <c r="E3438" s="9">
        <f t="shared" si="200"/>
        <v>0.39228292682926796</v>
      </c>
      <c r="H3438" s="5">
        <v>7.4999999999999997E-2</v>
      </c>
    </row>
    <row r="3439" spans="1:8">
      <c r="A3439" s="4">
        <v>39116</v>
      </c>
      <c r="C3439" s="9">
        <f t="shared" si="199"/>
        <v>0.39717560975609723</v>
      </c>
      <c r="E3439" s="9">
        <f t="shared" si="200"/>
        <v>0.39717560975609723</v>
      </c>
      <c r="H3439" s="5">
        <v>7.4999999999999997E-2</v>
      </c>
    </row>
    <row r="3440" spans="1:8">
      <c r="A3440" s="4">
        <v>39117</v>
      </c>
      <c r="C3440" s="9">
        <f t="shared" si="199"/>
        <v>0.40206829268292649</v>
      </c>
      <c r="E3440" s="9">
        <f t="shared" si="200"/>
        <v>0.40206829268292649</v>
      </c>
      <c r="H3440" s="5">
        <v>7.4999999999999997E-2</v>
      </c>
    </row>
    <row r="3441" spans="1:8">
      <c r="A3441" s="4">
        <v>39118</v>
      </c>
      <c r="C3441" s="9">
        <f t="shared" si="199"/>
        <v>0.40696097560975575</v>
      </c>
      <c r="E3441" s="9">
        <f t="shared" si="200"/>
        <v>0.40696097560975575</v>
      </c>
      <c r="H3441" s="5">
        <v>7.4999999999999997E-2</v>
      </c>
    </row>
    <row r="3442" spans="1:8">
      <c r="A3442" s="4">
        <v>39119</v>
      </c>
      <c r="C3442" s="9">
        <f t="shared" si="199"/>
        <v>0.41185365853658501</v>
      </c>
      <c r="E3442" s="9">
        <f t="shared" si="200"/>
        <v>0.41185365853658501</v>
      </c>
      <c r="H3442" s="5">
        <v>7.4999999999999997E-2</v>
      </c>
    </row>
    <row r="3443" spans="1:8">
      <c r="A3443" s="4">
        <v>39120</v>
      </c>
      <c r="C3443" s="9">
        <f t="shared" si="199"/>
        <v>0.41674634146341427</v>
      </c>
      <c r="E3443" s="9">
        <f t="shared" si="200"/>
        <v>0.41674634146341427</v>
      </c>
      <c r="H3443" s="5">
        <v>7.4999999999999997E-2</v>
      </c>
    </row>
    <row r="3444" spans="1:8">
      <c r="A3444" s="4">
        <v>39121</v>
      </c>
      <c r="C3444" s="9">
        <f t="shared" si="199"/>
        <v>0.42163902439024353</v>
      </c>
      <c r="E3444" s="9">
        <f t="shared" si="200"/>
        <v>0.42163902439024353</v>
      </c>
      <c r="H3444" s="5">
        <v>7.4999999999999997E-2</v>
      </c>
    </row>
    <row r="3445" spans="1:8">
      <c r="A3445" s="4">
        <v>39122</v>
      </c>
      <c r="C3445" s="9">
        <f t="shared" si="199"/>
        <v>0.42653170731707279</v>
      </c>
      <c r="E3445" s="9">
        <f t="shared" si="200"/>
        <v>0.42653170731707279</v>
      </c>
      <c r="H3445" s="5">
        <v>7.4999999999999997E-2</v>
      </c>
    </row>
    <row r="3446" spans="1:8">
      <c r="A3446" s="4">
        <v>39123</v>
      </c>
      <c r="C3446" s="9">
        <f t="shared" si="199"/>
        <v>0.43142439024390206</v>
      </c>
      <c r="E3446" s="9">
        <f t="shared" si="200"/>
        <v>0.43142439024390206</v>
      </c>
      <c r="H3446" s="5">
        <v>7.4999999999999997E-2</v>
      </c>
    </row>
    <row r="3447" spans="1:8">
      <c r="A3447" s="4">
        <v>39124</v>
      </c>
      <c r="C3447" s="9">
        <f t="shared" si="199"/>
        <v>0.43631707317073132</v>
      </c>
      <c r="E3447" s="9">
        <f t="shared" si="200"/>
        <v>0.43631707317073132</v>
      </c>
      <c r="H3447" s="5">
        <v>7.4999999999999997E-2</v>
      </c>
    </row>
    <row r="3448" spans="1:8">
      <c r="A3448" s="4">
        <v>39125</v>
      </c>
      <c r="C3448" s="9">
        <f t="shared" si="199"/>
        <v>0.44120975609756058</v>
      </c>
      <c r="E3448" s="9">
        <f t="shared" si="200"/>
        <v>0.44120975609756058</v>
      </c>
      <c r="H3448" s="5">
        <v>7.4999999999999997E-2</v>
      </c>
    </row>
    <row r="3449" spans="1:8">
      <c r="A3449" s="4">
        <v>39126</v>
      </c>
      <c r="C3449" s="9">
        <f t="shared" si="199"/>
        <v>0.44610243902438984</v>
      </c>
      <c r="E3449" s="9">
        <f t="shared" si="200"/>
        <v>0.44610243902438984</v>
      </c>
      <c r="H3449" s="5">
        <v>7.4999999999999997E-2</v>
      </c>
    </row>
    <row r="3450" spans="1:8">
      <c r="A3450" s="4">
        <v>39127</v>
      </c>
      <c r="C3450" s="9">
        <f t="shared" si="199"/>
        <v>0.4509951219512191</v>
      </c>
      <c r="E3450" s="9">
        <f t="shared" si="200"/>
        <v>0.4509951219512191</v>
      </c>
      <c r="H3450" s="5">
        <v>7.4999999999999997E-2</v>
      </c>
    </row>
    <row r="3451" spans="1:8">
      <c r="A3451" s="4">
        <v>39128</v>
      </c>
      <c r="C3451" s="9">
        <f t="shared" si="199"/>
        <v>0.45588780487804836</v>
      </c>
      <c r="E3451" s="9">
        <f t="shared" si="200"/>
        <v>0.45588780487804836</v>
      </c>
      <c r="H3451" s="5">
        <v>7.4999999999999997E-2</v>
      </c>
    </row>
    <row r="3452" spans="1:8">
      <c r="A3452" s="4">
        <v>39129</v>
      </c>
      <c r="C3452" s="9">
        <f t="shared" si="199"/>
        <v>0.46078048780487763</v>
      </c>
      <c r="E3452" s="9">
        <f t="shared" si="200"/>
        <v>0.46078048780487763</v>
      </c>
      <c r="H3452" s="5">
        <v>7.4999999999999997E-2</v>
      </c>
    </row>
    <row r="3453" spans="1:8">
      <c r="A3453" s="4">
        <v>39130</v>
      </c>
      <c r="C3453" s="9">
        <f t="shared" si="199"/>
        <v>0.46567317073170689</v>
      </c>
      <c r="E3453" s="9">
        <f t="shared" si="200"/>
        <v>0.46567317073170689</v>
      </c>
      <c r="H3453" s="5">
        <v>7.4999999999999997E-2</v>
      </c>
    </row>
    <row r="3454" spans="1:8">
      <c r="A3454" s="4">
        <v>39131</v>
      </c>
      <c r="C3454" s="9">
        <f t="shared" si="199"/>
        <v>0.47056585365853615</v>
      </c>
      <c r="E3454" s="9">
        <f t="shared" si="200"/>
        <v>0.47056585365853615</v>
      </c>
      <c r="H3454" s="5">
        <v>7.4999999999999997E-2</v>
      </c>
    </row>
    <row r="3455" spans="1:8">
      <c r="A3455" s="4">
        <v>39132</v>
      </c>
      <c r="C3455" s="9">
        <f t="shared" si="199"/>
        <v>0.47545853658536541</v>
      </c>
      <c r="E3455" s="9">
        <f t="shared" si="200"/>
        <v>0.47545853658536541</v>
      </c>
      <c r="H3455" s="5">
        <v>7.4999999999999997E-2</v>
      </c>
    </row>
    <row r="3456" spans="1:8">
      <c r="A3456" s="4">
        <v>39133</v>
      </c>
      <c r="C3456" s="9">
        <f t="shared" si="199"/>
        <v>0.48035121951219467</v>
      </c>
      <c r="E3456" s="9">
        <f t="shared" si="200"/>
        <v>0.48035121951219467</v>
      </c>
      <c r="H3456" s="5">
        <v>7.4999999999999997E-2</v>
      </c>
    </row>
    <row r="3457" spans="1:8">
      <c r="A3457" s="4">
        <v>39134</v>
      </c>
      <c r="C3457" s="9">
        <f t="shared" si="199"/>
        <v>0.48524390243902393</v>
      </c>
      <c r="E3457" s="9">
        <f t="shared" si="200"/>
        <v>0.48524390243902393</v>
      </c>
      <c r="H3457" s="5">
        <v>7.4999999999999997E-2</v>
      </c>
    </row>
    <row r="3458" spans="1:8">
      <c r="A3458" s="4">
        <v>39135</v>
      </c>
      <c r="C3458" s="9">
        <f t="shared" si="199"/>
        <v>0.49013658536585319</v>
      </c>
      <c r="E3458" s="9">
        <f t="shared" si="200"/>
        <v>0.49013658536585319</v>
      </c>
      <c r="H3458" s="5">
        <v>7.4999999999999997E-2</v>
      </c>
    </row>
    <row r="3459" spans="1:8">
      <c r="A3459" s="4">
        <v>39136</v>
      </c>
      <c r="C3459" s="9">
        <f t="shared" si="199"/>
        <v>0.49502926829268246</v>
      </c>
      <c r="E3459" s="9">
        <f t="shared" si="200"/>
        <v>0.49502926829268246</v>
      </c>
      <c r="H3459" s="5">
        <v>7.4999999999999997E-2</v>
      </c>
    </row>
    <row r="3460" spans="1:8">
      <c r="A3460" s="4">
        <v>39137</v>
      </c>
      <c r="C3460" s="9">
        <f t="shared" si="199"/>
        <v>0.49992195121951172</v>
      </c>
      <c r="E3460" s="9">
        <f t="shared" si="200"/>
        <v>0.49992195121951172</v>
      </c>
      <c r="H3460" s="5">
        <v>7.4999999999999997E-2</v>
      </c>
    </row>
    <row r="3461" spans="1:8">
      <c r="A3461" s="4">
        <v>39138</v>
      </c>
      <c r="C3461" s="9">
        <f t="shared" si="199"/>
        <v>0.50481463414634098</v>
      </c>
      <c r="E3461" s="9">
        <f t="shared" si="200"/>
        <v>0.50481463414634098</v>
      </c>
      <c r="H3461" s="5">
        <v>7.4999999999999997E-2</v>
      </c>
    </row>
    <row r="3462" spans="1:8">
      <c r="A3462" s="4">
        <v>39139</v>
      </c>
      <c r="C3462" s="9">
        <f t="shared" si="199"/>
        <v>0.5097073170731703</v>
      </c>
      <c r="E3462" s="9">
        <f t="shared" si="200"/>
        <v>0.5097073170731703</v>
      </c>
      <c r="H3462" s="5">
        <v>7.4999999999999997E-2</v>
      </c>
    </row>
    <row r="3463" spans="1:8">
      <c r="A3463" s="14">
        <v>39140</v>
      </c>
      <c r="B3463" s="72">
        <v>52654</v>
      </c>
      <c r="C3463" s="9">
        <f t="shared" si="199"/>
        <v>0.51459999999999961</v>
      </c>
      <c r="E3463" s="73">
        <f>0.5896-H3463</f>
        <v>0.51460000000000006</v>
      </c>
      <c r="F3463" s="5">
        <f>(E3467-E3463)/4</f>
        <v>-1.280000000000002E-2</v>
      </c>
      <c r="H3463" s="5">
        <v>7.4999999999999997E-2</v>
      </c>
    </row>
    <row r="3464" spans="1:8">
      <c r="A3464" s="4">
        <v>39141</v>
      </c>
      <c r="C3464" s="9">
        <f>C3463+F$3463</f>
        <v>0.50179999999999958</v>
      </c>
      <c r="E3464" s="9">
        <f>C3464</f>
        <v>0.50179999999999958</v>
      </c>
      <c r="H3464" s="5">
        <v>7.4999999999999997E-2</v>
      </c>
    </row>
    <row r="3465" spans="1:8">
      <c r="A3465" s="4">
        <v>39142</v>
      </c>
      <c r="C3465" s="9">
        <f>C3464+F$3463</f>
        <v>0.48899999999999955</v>
      </c>
      <c r="E3465" s="9">
        <f>C3465</f>
        <v>0.48899999999999955</v>
      </c>
      <c r="H3465" s="5">
        <v>7.4999999999999997E-2</v>
      </c>
    </row>
    <row r="3466" spans="1:8">
      <c r="A3466" s="4">
        <v>39143</v>
      </c>
      <c r="C3466" s="9">
        <f>C3465+F$3463</f>
        <v>0.47619999999999951</v>
      </c>
      <c r="E3466" s="9">
        <f>C3466</f>
        <v>0.47619999999999951</v>
      </c>
      <c r="H3466" s="5">
        <v>7.4999999999999997E-2</v>
      </c>
    </row>
    <row r="3467" spans="1:8">
      <c r="A3467" s="14">
        <v>39144</v>
      </c>
      <c r="B3467" s="72">
        <v>52654</v>
      </c>
      <c r="C3467" s="9">
        <f>C3466+F$3463</f>
        <v>0.46339999999999948</v>
      </c>
      <c r="E3467" s="73">
        <f>0.5384-H3467</f>
        <v>0.46339999999999998</v>
      </c>
      <c r="F3467" s="5">
        <f>(E3480-E3467)/13</f>
        <v>8.3846153846154009E-4</v>
      </c>
      <c r="H3467" s="5">
        <v>7.4999999999999997E-2</v>
      </c>
    </row>
    <row r="3468" spans="1:8">
      <c r="A3468" s="4">
        <v>39145</v>
      </c>
      <c r="C3468" s="9">
        <f>C3467+F$3467</f>
        <v>0.46423846153846104</v>
      </c>
      <c r="E3468" s="9">
        <f>C3468</f>
        <v>0.46423846153846104</v>
      </c>
      <c r="H3468" s="5">
        <v>7.4999999999999997E-2</v>
      </c>
    </row>
    <row r="3469" spans="1:8">
      <c r="A3469" s="4">
        <v>39146</v>
      </c>
      <c r="C3469" s="9">
        <f t="shared" ref="C3469:C3480" si="201">C3468+F$3467</f>
        <v>0.46507692307692261</v>
      </c>
      <c r="E3469" s="9">
        <f t="shared" ref="E3469:E3479" si="202">C3469</f>
        <v>0.46507692307692261</v>
      </c>
      <c r="H3469" s="5">
        <v>7.4999999999999997E-2</v>
      </c>
    </row>
    <row r="3470" spans="1:8">
      <c r="A3470" s="4">
        <v>39147</v>
      </c>
      <c r="C3470" s="9">
        <f t="shared" si="201"/>
        <v>0.46591538461538418</v>
      </c>
      <c r="E3470" s="9">
        <f t="shared" si="202"/>
        <v>0.46591538461538418</v>
      </c>
      <c r="H3470" s="5">
        <v>7.4999999999999997E-2</v>
      </c>
    </row>
    <row r="3471" spans="1:8">
      <c r="A3471" s="4">
        <v>39148</v>
      </c>
      <c r="C3471" s="9">
        <f t="shared" si="201"/>
        <v>0.46675384615384574</v>
      </c>
      <c r="E3471" s="9">
        <f t="shared" si="202"/>
        <v>0.46675384615384574</v>
      </c>
      <c r="H3471" s="5">
        <v>7.4999999999999997E-2</v>
      </c>
    </row>
    <row r="3472" spans="1:8">
      <c r="A3472" s="4">
        <v>39149</v>
      </c>
      <c r="C3472" s="9">
        <f t="shared" si="201"/>
        <v>0.46759230769230731</v>
      </c>
      <c r="E3472" s="9">
        <f t="shared" si="202"/>
        <v>0.46759230769230731</v>
      </c>
      <c r="H3472" s="5">
        <v>7.4999999999999997E-2</v>
      </c>
    </row>
    <row r="3473" spans="1:8">
      <c r="A3473" s="4">
        <v>39150</v>
      </c>
      <c r="C3473" s="9">
        <f t="shared" si="201"/>
        <v>0.46843076923076887</v>
      </c>
      <c r="E3473" s="9">
        <f t="shared" si="202"/>
        <v>0.46843076923076887</v>
      </c>
      <c r="H3473" s="5">
        <v>7.4999999999999997E-2</v>
      </c>
    </row>
    <row r="3474" spans="1:8">
      <c r="A3474" s="4">
        <v>39151</v>
      </c>
      <c r="B3474" s="72"/>
      <c r="C3474" s="9">
        <f t="shared" si="201"/>
        <v>0.46926923076923044</v>
      </c>
      <c r="E3474" s="9">
        <f t="shared" si="202"/>
        <v>0.46926923076923044</v>
      </c>
      <c r="H3474" s="5">
        <v>7.4999999999999997E-2</v>
      </c>
    </row>
    <row r="3475" spans="1:8">
      <c r="A3475" s="4">
        <v>39152</v>
      </c>
      <c r="C3475" s="9">
        <f t="shared" si="201"/>
        <v>0.470107692307692</v>
      </c>
      <c r="E3475" s="9">
        <f t="shared" si="202"/>
        <v>0.470107692307692</v>
      </c>
      <c r="H3475" s="5">
        <v>7.4999999999999997E-2</v>
      </c>
    </row>
    <row r="3476" spans="1:8">
      <c r="A3476" s="4">
        <v>39153</v>
      </c>
      <c r="C3476" s="9">
        <f t="shared" si="201"/>
        <v>0.47094615384615357</v>
      </c>
      <c r="E3476" s="9">
        <f t="shared" si="202"/>
        <v>0.47094615384615357</v>
      </c>
      <c r="H3476" s="5">
        <v>7.4999999999999997E-2</v>
      </c>
    </row>
    <row r="3477" spans="1:8">
      <c r="A3477" s="4">
        <v>39154</v>
      </c>
      <c r="C3477" s="9">
        <f t="shared" si="201"/>
        <v>0.47178461538461514</v>
      </c>
      <c r="E3477" s="9">
        <f t="shared" si="202"/>
        <v>0.47178461538461514</v>
      </c>
      <c r="H3477" s="5">
        <v>7.4999999999999997E-2</v>
      </c>
    </row>
    <row r="3478" spans="1:8">
      <c r="A3478" s="4">
        <v>39155</v>
      </c>
      <c r="C3478" s="9">
        <f t="shared" si="201"/>
        <v>0.4726230769230767</v>
      </c>
      <c r="E3478" s="9">
        <f t="shared" si="202"/>
        <v>0.4726230769230767</v>
      </c>
      <c r="H3478" s="5">
        <v>7.4999999999999997E-2</v>
      </c>
    </row>
    <row r="3479" spans="1:8">
      <c r="A3479" s="4">
        <v>39156</v>
      </c>
      <c r="C3479" s="9">
        <f t="shared" si="201"/>
        <v>0.47346153846153827</v>
      </c>
      <c r="E3479" s="9">
        <f t="shared" si="202"/>
        <v>0.47346153846153827</v>
      </c>
      <c r="H3479" s="5">
        <v>7.4999999999999997E-2</v>
      </c>
    </row>
    <row r="3480" spans="1:8">
      <c r="A3480" s="14">
        <v>39157</v>
      </c>
      <c r="B3480" s="72">
        <v>52654</v>
      </c>
      <c r="C3480" s="9">
        <f t="shared" si="201"/>
        <v>0.47429999999999983</v>
      </c>
      <c r="E3480" s="73">
        <f>0.5493-H3480</f>
        <v>0.4743</v>
      </c>
      <c r="F3480" s="5">
        <f>(E3487-E3480)/7</f>
        <v>1.2285714285714202E-3</v>
      </c>
      <c r="H3480" s="5">
        <v>7.4999999999999997E-2</v>
      </c>
    </row>
    <row r="3481" spans="1:8">
      <c r="A3481" s="4">
        <v>39158</v>
      </c>
      <c r="C3481" s="9">
        <f>C3480+F$3480</f>
        <v>0.47552857142857125</v>
      </c>
      <c r="E3481" s="9">
        <f t="shared" ref="E3481:E3486" si="203">C3481</f>
        <v>0.47552857142857125</v>
      </c>
      <c r="H3481" s="5">
        <v>7.4999999999999997E-2</v>
      </c>
    </row>
    <row r="3482" spans="1:8">
      <c r="A3482" s="4">
        <v>39159</v>
      </c>
      <c r="C3482" s="9">
        <f t="shared" ref="C3482:C3487" si="204">C3481+F$3480</f>
        <v>0.47675714285714266</v>
      </c>
      <c r="E3482" s="9">
        <f t="shared" si="203"/>
        <v>0.47675714285714266</v>
      </c>
      <c r="H3482" s="5">
        <v>7.4999999999999997E-2</v>
      </c>
    </row>
    <row r="3483" spans="1:8">
      <c r="A3483" s="4">
        <v>39160</v>
      </c>
      <c r="C3483" s="9">
        <f t="shared" si="204"/>
        <v>0.47798571428571407</v>
      </c>
      <c r="E3483" s="9">
        <f t="shared" si="203"/>
        <v>0.47798571428571407</v>
      </c>
      <c r="H3483" s="5">
        <v>7.4999999999999997E-2</v>
      </c>
    </row>
    <row r="3484" spans="1:8">
      <c r="A3484" s="4">
        <v>39161</v>
      </c>
      <c r="C3484" s="9">
        <f t="shared" si="204"/>
        <v>0.47921428571428548</v>
      </c>
      <c r="E3484" s="9">
        <f t="shared" si="203"/>
        <v>0.47921428571428548</v>
      </c>
      <c r="H3484" s="5">
        <v>7.4999999999999997E-2</v>
      </c>
    </row>
    <row r="3485" spans="1:8">
      <c r="A3485" s="4">
        <v>39162</v>
      </c>
      <c r="C3485" s="9">
        <f t="shared" si="204"/>
        <v>0.48044285714285689</v>
      </c>
      <c r="E3485" s="9">
        <f t="shared" si="203"/>
        <v>0.48044285714285689</v>
      </c>
      <c r="H3485" s="5">
        <v>7.4999999999999997E-2</v>
      </c>
    </row>
    <row r="3486" spans="1:8">
      <c r="A3486" s="4">
        <v>39163</v>
      </c>
      <c r="C3486" s="9">
        <f t="shared" si="204"/>
        <v>0.48167142857142831</v>
      </c>
      <c r="E3486" s="9">
        <f t="shared" si="203"/>
        <v>0.48167142857142831</v>
      </c>
      <c r="H3486" s="5">
        <v>7.4999999999999997E-2</v>
      </c>
    </row>
    <row r="3487" spans="1:8">
      <c r="A3487" s="14">
        <v>39164</v>
      </c>
      <c r="B3487" s="72">
        <v>52654</v>
      </c>
      <c r="C3487" s="9">
        <f t="shared" si="204"/>
        <v>0.48289999999999972</v>
      </c>
      <c r="E3487" s="73">
        <f>0.5579-H3487</f>
        <v>0.48289999999999994</v>
      </c>
      <c r="F3487" s="5">
        <f>(E3512-E3487)/25</f>
        <v>3.639999999999999E-4</v>
      </c>
      <c r="H3487" s="5">
        <v>7.4999999999999997E-2</v>
      </c>
    </row>
    <row r="3488" spans="1:8">
      <c r="A3488" s="4">
        <v>39165</v>
      </c>
      <c r="C3488" s="9">
        <f>C3487+F$3487</f>
        <v>0.48326399999999969</v>
      </c>
      <c r="E3488" s="9">
        <f>C3488</f>
        <v>0.48326399999999969</v>
      </c>
      <c r="H3488" s="5">
        <v>7.4999999999999997E-2</v>
      </c>
    </row>
    <row r="3489" spans="1:8">
      <c r="A3489" s="4">
        <v>39166</v>
      </c>
      <c r="C3489" s="9">
        <f t="shared" ref="C3489:C3512" si="205">C3488+F$3487</f>
        <v>0.48362799999999967</v>
      </c>
      <c r="E3489" s="9">
        <f t="shared" ref="E3489:E3511" si="206">C3489</f>
        <v>0.48362799999999967</v>
      </c>
      <c r="H3489" s="5">
        <v>7.4999999999999997E-2</v>
      </c>
    </row>
    <row r="3490" spans="1:8">
      <c r="A3490" s="4">
        <v>39167</v>
      </c>
      <c r="C3490" s="9">
        <f t="shared" si="205"/>
        <v>0.48399199999999964</v>
      </c>
      <c r="E3490" s="9">
        <f t="shared" si="206"/>
        <v>0.48399199999999964</v>
      </c>
      <c r="H3490" s="5">
        <v>7.4999999999999997E-2</v>
      </c>
    </row>
    <row r="3491" spans="1:8">
      <c r="A3491" s="4">
        <v>39168</v>
      </c>
      <c r="C3491" s="9">
        <f t="shared" si="205"/>
        <v>0.48435599999999962</v>
      </c>
      <c r="E3491" s="9">
        <f t="shared" si="206"/>
        <v>0.48435599999999962</v>
      </c>
      <c r="H3491" s="5">
        <v>7.4999999999999997E-2</v>
      </c>
    </row>
    <row r="3492" spans="1:8">
      <c r="A3492" s="4">
        <v>39169</v>
      </c>
      <c r="C3492" s="9">
        <f t="shared" si="205"/>
        <v>0.4847199999999996</v>
      </c>
      <c r="E3492" s="9">
        <f t="shared" si="206"/>
        <v>0.4847199999999996</v>
      </c>
      <c r="H3492" s="5">
        <v>7.4999999999999997E-2</v>
      </c>
    </row>
    <row r="3493" spans="1:8">
      <c r="A3493" s="4">
        <v>39170</v>
      </c>
      <c r="C3493" s="9">
        <f t="shared" si="205"/>
        <v>0.48508399999999957</v>
      </c>
      <c r="E3493" s="9">
        <f t="shared" si="206"/>
        <v>0.48508399999999957</v>
      </c>
      <c r="H3493" s="5">
        <v>7.4999999999999997E-2</v>
      </c>
    </row>
    <row r="3494" spans="1:8">
      <c r="A3494" s="4">
        <v>39171</v>
      </c>
      <c r="C3494" s="9">
        <f t="shared" si="205"/>
        <v>0.48544799999999955</v>
      </c>
      <c r="E3494" s="9">
        <f t="shared" si="206"/>
        <v>0.48544799999999955</v>
      </c>
      <c r="H3494" s="5">
        <v>7.4999999999999997E-2</v>
      </c>
    </row>
    <row r="3495" spans="1:8">
      <c r="A3495" s="4">
        <v>39172</v>
      </c>
      <c r="C3495" s="9">
        <f t="shared" si="205"/>
        <v>0.48581199999999952</v>
      </c>
      <c r="E3495" s="9">
        <f t="shared" si="206"/>
        <v>0.48581199999999952</v>
      </c>
      <c r="H3495" s="5">
        <v>7.4999999999999997E-2</v>
      </c>
    </row>
    <row r="3496" spans="1:8">
      <c r="A3496" s="4">
        <v>39173</v>
      </c>
      <c r="C3496" s="9">
        <f t="shared" si="205"/>
        <v>0.4861759999999995</v>
      </c>
      <c r="E3496" s="9">
        <f t="shared" si="206"/>
        <v>0.4861759999999995</v>
      </c>
      <c r="H3496" s="5">
        <v>7.4999999999999997E-2</v>
      </c>
    </row>
    <row r="3497" spans="1:8">
      <c r="A3497" s="4">
        <v>39174</v>
      </c>
      <c r="C3497" s="9">
        <f t="shared" si="205"/>
        <v>0.48653999999999947</v>
      </c>
      <c r="E3497" s="9">
        <f t="shared" si="206"/>
        <v>0.48653999999999947</v>
      </c>
      <c r="H3497" s="5">
        <v>7.4999999999999997E-2</v>
      </c>
    </row>
    <row r="3498" spans="1:8">
      <c r="A3498" s="4">
        <v>39175</v>
      </c>
      <c r="C3498" s="9">
        <f t="shared" si="205"/>
        <v>0.48690399999999945</v>
      </c>
      <c r="E3498" s="9">
        <f t="shared" si="206"/>
        <v>0.48690399999999945</v>
      </c>
      <c r="H3498" s="5">
        <v>7.4999999999999997E-2</v>
      </c>
    </row>
    <row r="3499" spans="1:8">
      <c r="A3499" s="4">
        <v>39176</v>
      </c>
      <c r="C3499" s="9">
        <f t="shared" si="205"/>
        <v>0.48726799999999942</v>
      </c>
      <c r="E3499" s="9">
        <f t="shared" si="206"/>
        <v>0.48726799999999942</v>
      </c>
      <c r="H3499" s="5">
        <v>7.4999999999999997E-2</v>
      </c>
    </row>
    <row r="3500" spans="1:8">
      <c r="A3500" s="4">
        <v>39177</v>
      </c>
      <c r="C3500" s="9">
        <f t="shared" si="205"/>
        <v>0.4876319999999994</v>
      </c>
      <c r="E3500" s="9">
        <f t="shared" si="206"/>
        <v>0.4876319999999994</v>
      </c>
      <c r="H3500" s="5">
        <v>7.4999999999999997E-2</v>
      </c>
    </row>
    <row r="3501" spans="1:8">
      <c r="A3501" s="4">
        <v>39178</v>
      </c>
      <c r="C3501" s="9">
        <f t="shared" si="205"/>
        <v>0.48799599999999937</v>
      </c>
      <c r="E3501" s="9">
        <f t="shared" si="206"/>
        <v>0.48799599999999937</v>
      </c>
      <c r="H3501" s="5">
        <v>7.4999999999999997E-2</v>
      </c>
    </row>
    <row r="3502" spans="1:8">
      <c r="A3502" s="4">
        <v>39179</v>
      </c>
      <c r="C3502" s="9">
        <f t="shared" si="205"/>
        <v>0.48835999999999935</v>
      </c>
      <c r="E3502" s="9">
        <f t="shared" si="206"/>
        <v>0.48835999999999935</v>
      </c>
      <c r="H3502" s="5">
        <v>7.4999999999999997E-2</v>
      </c>
    </row>
    <row r="3503" spans="1:8">
      <c r="A3503" s="4">
        <v>39180</v>
      </c>
      <c r="C3503" s="9">
        <f t="shared" si="205"/>
        <v>0.48872399999999933</v>
      </c>
      <c r="E3503" s="9">
        <f t="shared" si="206"/>
        <v>0.48872399999999933</v>
      </c>
      <c r="H3503" s="5">
        <v>7.4999999999999997E-2</v>
      </c>
    </row>
    <row r="3504" spans="1:8">
      <c r="A3504" s="4">
        <v>39181</v>
      </c>
      <c r="C3504" s="9">
        <f t="shared" si="205"/>
        <v>0.4890879999999993</v>
      </c>
      <c r="E3504" s="9">
        <f t="shared" si="206"/>
        <v>0.4890879999999993</v>
      </c>
      <c r="H3504" s="5">
        <v>7.4999999999999997E-2</v>
      </c>
    </row>
    <row r="3505" spans="1:8">
      <c r="A3505" s="4">
        <v>39182</v>
      </c>
      <c r="C3505" s="9">
        <f t="shared" si="205"/>
        <v>0.48945199999999928</v>
      </c>
      <c r="E3505" s="9">
        <f t="shared" si="206"/>
        <v>0.48945199999999928</v>
      </c>
      <c r="H3505" s="5">
        <v>7.4999999999999997E-2</v>
      </c>
    </row>
    <row r="3506" spans="1:8">
      <c r="A3506" s="4">
        <v>39183</v>
      </c>
      <c r="C3506" s="9">
        <f t="shared" si="205"/>
        <v>0.48981599999999925</v>
      </c>
      <c r="E3506" s="9">
        <f t="shared" si="206"/>
        <v>0.48981599999999925</v>
      </c>
      <c r="H3506" s="5">
        <v>7.4999999999999997E-2</v>
      </c>
    </row>
    <row r="3507" spans="1:8">
      <c r="A3507" s="4">
        <v>39184</v>
      </c>
      <c r="C3507" s="9">
        <f t="shared" si="205"/>
        <v>0.49017999999999923</v>
      </c>
      <c r="E3507" s="9">
        <f t="shared" si="206"/>
        <v>0.49017999999999923</v>
      </c>
      <c r="H3507" s="5">
        <v>7.4999999999999997E-2</v>
      </c>
    </row>
    <row r="3508" spans="1:8">
      <c r="A3508" s="4">
        <v>39185</v>
      </c>
      <c r="C3508" s="9">
        <f t="shared" si="205"/>
        <v>0.4905439999999992</v>
      </c>
      <c r="E3508" s="9">
        <f t="shared" si="206"/>
        <v>0.4905439999999992</v>
      </c>
      <c r="H3508" s="5">
        <v>7.4999999999999997E-2</v>
      </c>
    </row>
    <row r="3509" spans="1:8">
      <c r="A3509" s="4">
        <v>39186</v>
      </c>
      <c r="C3509" s="9">
        <f t="shared" si="205"/>
        <v>0.49090799999999918</v>
      </c>
      <c r="E3509" s="9">
        <f t="shared" si="206"/>
        <v>0.49090799999999918</v>
      </c>
      <c r="H3509" s="5">
        <v>7.4999999999999997E-2</v>
      </c>
    </row>
    <row r="3510" spans="1:8">
      <c r="A3510" s="4">
        <v>39187</v>
      </c>
      <c r="C3510" s="9">
        <f t="shared" si="205"/>
        <v>0.49127199999999915</v>
      </c>
      <c r="E3510" s="9">
        <f t="shared" si="206"/>
        <v>0.49127199999999915</v>
      </c>
      <c r="H3510" s="5">
        <v>7.4999999999999997E-2</v>
      </c>
    </row>
    <row r="3511" spans="1:8">
      <c r="A3511" s="4">
        <v>39188</v>
      </c>
      <c r="C3511" s="9">
        <f t="shared" si="205"/>
        <v>0.49163599999999913</v>
      </c>
      <c r="E3511" s="9">
        <f t="shared" si="206"/>
        <v>0.49163599999999913</v>
      </c>
      <c r="H3511" s="5">
        <v>7.4999999999999997E-2</v>
      </c>
    </row>
    <row r="3512" spans="1:8">
      <c r="A3512" s="14">
        <v>39189</v>
      </c>
      <c r="B3512" s="72">
        <v>50076</v>
      </c>
      <c r="C3512" s="9">
        <f t="shared" si="205"/>
        <v>0.4919999999999991</v>
      </c>
      <c r="E3512" s="73">
        <f>0.567-H3512</f>
        <v>0.49199999999999994</v>
      </c>
      <c r="F3512" s="5">
        <f>(E3518-E3512)/6</f>
        <v>-1.8666666666666647E-3</v>
      </c>
      <c r="H3512" s="5">
        <v>7.4999999999999997E-2</v>
      </c>
    </row>
    <row r="3513" spans="1:8">
      <c r="A3513" s="4">
        <v>39190</v>
      </c>
      <c r="C3513" s="9">
        <f t="shared" ref="C3513:C3518" si="207">C3512+F$3512</f>
        <v>0.49013333333333242</v>
      </c>
      <c r="E3513" s="9">
        <f>C3513</f>
        <v>0.49013333333333242</v>
      </c>
      <c r="H3513" s="5">
        <v>7.4999999999999997E-2</v>
      </c>
    </row>
    <row r="3514" spans="1:8">
      <c r="A3514" s="4">
        <v>39191</v>
      </c>
      <c r="C3514" s="9">
        <f t="shared" si="207"/>
        <v>0.48826666666666574</v>
      </c>
      <c r="E3514" s="9">
        <f>C3514</f>
        <v>0.48826666666666574</v>
      </c>
      <c r="H3514" s="5">
        <v>7.4999999999999997E-2</v>
      </c>
    </row>
    <row r="3515" spans="1:8">
      <c r="A3515" s="4">
        <v>39192</v>
      </c>
      <c r="C3515" s="9">
        <f t="shared" si="207"/>
        <v>0.48639999999999906</v>
      </c>
      <c r="E3515" s="9">
        <f>C3515</f>
        <v>0.48639999999999906</v>
      </c>
      <c r="H3515" s="5">
        <v>7.4999999999999997E-2</v>
      </c>
    </row>
    <row r="3516" spans="1:8">
      <c r="A3516" s="4">
        <v>39193</v>
      </c>
      <c r="C3516" s="9">
        <f t="shared" si="207"/>
        <v>0.48453333333333237</v>
      </c>
      <c r="E3516" s="9">
        <f>C3516</f>
        <v>0.48453333333333237</v>
      </c>
      <c r="H3516" s="5">
        <v>7.4999999999999997E-2</v>
      </c>
    </row>
    <row r="3517" spans="1:8">
      <c r="A3517" s="4">
        <v>39194</v>
      </c>
      <c r="C3517" s="9">
        <f t="shared" si="207"/>
        <v>0.48266666666666569</v>
      </c>
      <c r="E3517" s="9">
        <f>C3517</f>
        <v>0.48266666666666569</v>
      </c>
      <c r="H3517" s="5">
        <v>7.4999999999999997E-2</v>
      </c>
    </row>
    <row r="3518" spans="1:8">
      <c r="A3518" s="14">
        <v>39195</v>
      </c>
      <c r="B3518" s="72">
        <v>52654</v>
      </c>
      <c r="C3518" s="9">
        <f t="shared" si="207"/>
        <v>0.48079999999999901</v>
      </c>
      <c r="E3518" s="73">
        <f>0.5558-H3518</f>
        <v>0.48079999999999995</v>
      </c>
      <c r="F3518" s="5">
        <f>(E3536-E3518)/18</f>
        <v>-4.9277777777777748E-3</v>
      </c>
      <c r="H3518" s="5">
        <v>7.4999999999999997E-2</v>
      </c>
    </row>
    <row r="3519" spans="1:8">
      <c r="A3519" s="4">
        <v>39196</v>
      </c>
      <c r="C3519" s="9">
        <f>C3518+F$3518</f>
        <v>0.47587222222222125</v>
      </c>
      <c r="E3519" s="9">
        <f>C3519</f>
        <v>0.47587222222222125</v>
      </c>
      <c r="H3519" s="5">
        <v>7.4999999999999997E-2</v>
      </c>
    </row>
    <row r="3520" spans="1:8">
      <c r="A3520" s="4">
        <v>39197</v>
      </c>
      <c r="C3520" s="9">
        <f t="shared" ref="C3520:C3536" si="208">C3519+F$3518</f>
        <v>0.4709444444444435</v>
      </c>
      <c r="E3520" s="9">
        <f t="shared" ref="E3520:E3535" si="209">C3520</f>
        <v>0.4709444444444435</v>
      </c>
      <c r="H3520" s="5">
        <v>7.4999999999999997E-2</v>
      </c>
    </row>
    <row r="3521" spans="1:8">
      <c r="A3521" s="4">
        <v>39198</v>
      </c>
      <c r="C3521" s="9">
        <f t="shared" si="208"/>
        <v>0.46601666666666575</v>
      </c>
      <c r="E3521" s="9">
        <f t="shared" si="209"/>
        <v>0.46601666666666575</v>
      </c>
      <c r="H3521" s="5">
        <v>7.4999999999999997E-2</v>
      </c>
    </row>
    <row r="3522" spans="1:8">
      <c r="A3522" s="4">
        <v>39199</v>
      </c>
      <c r="C3522" s="9">
        <f t="shared" si="208"/>
        <v>0.46108888888888799</v>
      </c>
      <c r="E3522" s="9">
        <f t="shared" si="209"/>
        <v>0.46108888888888799</v>
      </c>
      <c r="H3522" s="5">
        <v>7.4999999999999997E-2</v>
      </c>
    </row>
    <row r="3523" spans="1:8">
      <c r="A3523" s="4">
        <v>39200</v>
      </c>
      <c r="C3523" s="9">
        <f t="shared" si="208"/>
        <v>0.45616111111111024</v>
      </c>
      <c r="E3523" s="9">
        <f t="shared" si="209"/>
        <v>0.45616111111111024</v>
      </c>
      <c r="H3523" s="5">
        <v>7.4999999999999997E-2</v>
      </c>
    </row>
    <row r="3524" spans="1:8">
      <c r="A3524" s="4">
        <v>39201</v>
      </c>
      <c r="C3524" s="9">
        <f t="shared" si="208"/>
        <v>0.45123333333333249</v>
      </c>
      <c r="E3524" s="9">
        <f t="shared" si="209"/>
        <v>0.45123333333333249</v>
      </c>
      <c r="H3524" s="5">
        <v>7.4999999999999997E-2</v>
      </c>
    </row>
    <row r="3525" spans="1:8">
      <c r="A3525" s="4">
        <v>39202</v>
      </c>
      <c r="C3525" s="9">
        <f t="shared" si="208"/>
        <v>0.44630555555555473</v>
      </c>
      <c r="E3525" s="9">
        <f t="shared" si="209"/>
        <v>0.44630555555555473</v>
      </c>
      <c r="H3525" s="5">
        <v>7.4999999999999997E-2</v>
      </c>
    </row>
    <row r="3526" spans="1:8">
      <c r="A3526" s="4">
        <v>39203</v>
      </c>
      <c r="C3526" s="9">
        <f t="shared" si="208"/>
        <v>0.44137777777777698</v>
      </c>
      <c r="E3526" s="9">
        <f t="shared" si="209"/>
        <v>0.44137777777777698</v>
      </c>
      <c r="H3526" s="5">
        <v>7.4999999999999997E-2</v>
      </c>
    </row>
    <row r="3527" spans="1:8">
      <c r="A3527" s="4">
        <v>39204</v>
      </c>
      <c r="C3527" s="9">
        <f t="shared" si="208"/>
        <v>0.43644999999999923</v>
      </c>
      <c r="E3527" s="9">
        <f t="shared" si="209"/>
        <v>0.43644999999999923</v>
      </c>
      <c r="H3527" s="5">
        <v>7.4999999999999997E-2</v>
      </c>
    </row>
    <row r="3528" spans="1:8">
      <c r="A3528" s="4">
        <v>39205</v>
      </c>
      <c r="C3528" s="9">
        <f t="shared" si="208"/>
        <v>0.43152222222222147</v>
      </c>
      <c r="E3528" s="9">
        <f t="shared" si="209"/>
        <v>0.43152222222222147</v>
      </c>
      <c r="H3528" s="5">
        <v>7.4999999999999997E-2</v>
      </c>
    </row>
    <row r="3529" spans="1:8">
      <c r="A3529" s="4">
        <v>39206</v>
      </c>
      <c r="C3529" s="9">
        <f t="shared" si="208"/>
        <v>0.42659444444444372</v>
      </c>
      <c r="E3529" s="9">
        <f t="shared" si="209"/>
        <v>0.42659444444444372</v>
      </c>
      <c r="H3529" s="5">
        <v>7.4999999999999997E-2</v>
      </c>
    </row>
    <row r="3530" spans="1:8">
      <c r="A3530" s="4">
        <v>39207</v>
      </c>
      <c r="C3530" s="9">
        <f t="shared" si="208"/>
        <v>0.42166666666666597</v>
      </c>
      <c r="E3530" s="9">
        <f t="shared" si="209"/>
        <v>0.42166666666666597</v>
      </c>
      <c r="H3530" s="5">
        <v>7.4999999999999997E-2</v>
      </c>
    </row>
    <row r="3531" spans="1:8">
      <c r="A3531" s="4">
        <v>39208</v>
      </c>
      <c r="C3531" s="9">
        <f t="shared" si="208"/>
        <v>0.41673888888888821</v>
      </c>
      <c r="E3531" s="9">
        <f t="shared" si="209"/>
        <v>0.41673888888888821</v>
      </c>
      <c r="H3531" s="5">
        <v>7.4999999999999997E-2</v>
      </c>
    </row>
    <row r="3532" spans="1:8">
      <c r="A3532" s="4">
        <v>39209</v>
      </c>
      <c r="C3532" s="9">
        <f t="shared" si="208"/>
        <v>0.41181111111111046</v>
      </c>
      <c r="E3532" s="9">
        <f t="shared" si="209"/>
        <v>0.41181111111111046</v>
      </c>
      <c r="H3532" s="5">
        <v>7.4999999999999997E-2</v>
      </c>
    </row>
    <row r="3533" spans="1:8">
      <c r="A3533" s="4">
        <v>39210</v>
      </c>
      <c r="C3533" s="9">
        <f t="shared" si="208"/>
        <v>0.40688333333333271</v>
      </c>
      <c r="E3533" s="9">
        <f t="shared" si="209"/>
        <v>0.40688333333333271</v>
      </c>
      <c r="H3533" s="5">
        <v>7.4999999999999997E-2</v>
      </c>
    </row>
    <row r="3534" spans="1:8">
      <c r="A3534" s="14">
        <v>39211</v>
      </c>
      <c r="B3534" s="72">
        <v>52654</v>
      </c>
      <c r="C3534" s="9">
        <f t="shared" si="208"/>
        <v>0.40195555555555496</v>
      </c>
      <c r="E3534" s="9">
        <f t="shared" si="209"/>
        <v>0.40195555555555496</v>
      </c>
      <c r="H3534" s="5">
        <v>7.4999999999999997E-2</v>
      </c>
    </row>
    <row r="3535" spans="1:8">
      <c r="A3535" s="4">
        <v>39212</v>
      </c>
      <c r="C3535" s="9">
        <f t="shared" si="208"/>
        <v>0.3970277777777772</v>
      </c>
      <c r="E3535" s="9">
        <f t="shared" si="209"/>
        <v>0.3970277777777772</v>
      </c>
      <c r="H3535" s="5">
        <v>7.4999999999999997E-2</v>
      </c>
    </row>
    <row r="3536" spans="1:8">
      <c r="A3536" s="14">
        <v>39213</v>
      </c>
      <c r="B3536" s="72">
        <v>52654</v>
      </c>
      <c r="C3536" s="9">
        <f t="shared" si="208"/>
        <v>0.39209999999999945</v>
      </c>
      <c r="E3536" s="73">
        <f>0.4671-H3536</f>
        <v>0.3921</v>
      </c>
      <c r="F3536" s="5">
        <f>(E3540-E3536)/4</f>
        <v>-1.3050000000000006E-2</v>
      </c>
      <c r="H3536" s="5">
        <v>7.4999999999999997E-2</v>
      </c>
    </row>
    <row r="3537" spans="1:8">
      <c r="A3537" s="4">
        <v>39214</v>
      </c>
      <c r="C3537" s="9">
        <f>C3536+F$3536</f>
        <v>0.37904999999999944</v>
      </c>
      <c r="E3537" s="9">
        <f>C3537</f>
        <v>0.37904999999999944</v>
      </c>
      <c r="H3537" s="5">
        <v>7.4999999999999997E-2</v>
      </c>
    </row>
    <row r="3538" spans="1:8">
      <c r="A3538" s="4">
        <v>39215</v>
      </c>
      <c r="C3538" s="9">
        <f>C3537+F$3536</f>
        <v>0.36599999999999944</v>
      </c>
      <c r="E3538" s="9">
        <f>C3538</f>
        <v>0.36599999999999944</v>
      </c>
      <c r="H3538" s="5">
        <v>7.4999999999999997E-2</v>
      </c>
    </row>
    <row r="3539" spans="1:8">
      <c r="A3539" s="4">
        <v>39216</v>
      </c>
      <c r="C3539" s="9">
        <f>C3538+F$3536</f>
        <v>0.35294999999999943</v>
      </c>
      <c r="E3539" s="9">
        <f>C3539</f>
        <v>0.35294999999999943</v>
      </c>
      <c r="H3539" s="5">
        <v>7.4999999999999997E-2</v>
      </c>
    </row>
    <row r="3540" spans="1:8">
      <c r="A3540" s="14">
        <v>39217</v>
      </c>
      <c r="B3540" s="72">
        <v>52654</v>
      </c>
      <c r="C3540" s="9">
        <f>C3539+F$3536</f>
        <v>0.33989999999999942</v>
      </c>
      <c r="E3540" s="73">
        <f>0.4149-H3540</f>
        <v>0.33989999999999998</v>
      </c>
      <c r="F3540" s="5">
        <f>(E3554-E3540)/14</f>
        <v>-1.7214285714285721E-3</v>
      </c>
      <c r="H3540" s="5">
        <v>7.4999999999999997E-2</v>
      </c>
    </row>
    <row r="3541" spans="1:8">
      <c r="A3541" s="4">
        <v>39218</v>
      </c>
      <c r="C3541" s="9">
        <f>C3540+F$3540</f>
        <v>0.33817857142857083</v>
      </c>
      <c r="E3541" s="9">
        <f>C3541</f>
        <v>0.33817857142857083</v>
      </c>
      <c r="H3541" s="5">
        <v>7.4999999999999997E-2</v>
      </c>
    </row>
    <row r="3542" spans="1:8">
      <c r="A3542" s="4">
        <v>39219</v>
      </c>
      <c r="C3542" s="9">
        <f t="shared" ref="C3542:C3554" si="210">C3541+F$3540</f>
        <v>0.33645714285714223</v>
      </c>
      <c r="E3542" s="9">
        <f t="shared" ref="E3542:E3553" si="211">C3542</f>
        <v>0.33645714285714223</v>
      </c>
      <c r="H3542" s="5">
        <v>7.4999999999999997E-2</v>
      </c>
    </row>
    <row r="3543" spans="1:8">
      <c r="A3543" s="4">
        <v>39220</v>
      </c>
      <c r="C3543" s="9">
        <f t="shared" si="210"/>
        <v>0.33473571428571364</v>
      </c>
      <c r="E3543" s="9">
        <f t="shared" si="211"/>
        <v>0.33473571428571364</v>
      </c>
      <c r="H3543" s="5">
        <v>7.4999999999999997E-2</v>
      </c>
    </row>
    <row r="3544" spans="1:8">
      <c r="A3544" s="4">
        <v>39221</v>
      </c>
      <c r="C3544" s="9">
        <f t="shared" si="210"/>
        <v>0.33301428571428504</v>
      </c>
      <c r="E3544" s="9">
        <f t="shared" si="211"/>
        <v>0.33301428571428504</v>
      </c>
      <c r="H3544" s="5">
        <v>7.4999999999999997E-2</v>
      </c>
    </row>
    <row r="3545" spans="1:8">
      <c r="A3545" s="4">
        <v>39222</v>
      </c>
      <c r="C3545" s="9">
        <f t="shared" si="210"/>
        <v>0.33129285714285645</v>
      </c>
      <c r="E3545" s="9">
        <f t="shared" si="211"/>
        <v>0.33129285714285645</v>
      </c>
      <c r="H3545" s="5">
        <v>7.4999999999999997E-2</v>
      </c>
    </row>
    <row r="3546" spans="1:8">
      <c r="A3546" s="4">
        <v>39223</v>
      </c>
      <c r="C3546" s="9">
        <f t="shared" si="210"/>
        <v>0.32957142857142785</v>
      </c>
      <c r="E3546" s="9">
        <f t="shared" si="211"/>
        <v>0.32957142857142785</v>
      </c>
      <c r="H3546" s="5">
        <v>7.4999999999999997E-2</v>
      </c>
    </row>
    <row r="3547" spans="1:8">
      <c r="A3547" s="4">
        <v>39224</v>
      </c>
      <c r="C3547" s="9">
        <f t="shared" si="210"/>
        <v>0.32784999999999925</v>
      </c>
      <c r="E3547" s="9">
        <f t="shared" si="211"/>
        <v>0.32784999999999925</v>
      </c>
      <c r="H3547" s="5">
        <v>7.4999999999999997E-2</v>
      </c>
    </row>
    <row r="3548" spans="1:8">
      <c r="A3548" s="4">
        <v>39225</v>
      </c>
      <c r="C3548" s="9">
        <f t="shared" si="210"/>
        <v>0.32612857142857066</v>
      </c>
      <c r="E3548" s="9">
        <f t="shared" si="211"/>
        <v>0.32612857142857066</v>
      </c>
      <c r="H3548" s="5">
        <v>7.4999999999999997E-2</v>
      </c>
    </row>
    <row r="3549" spans="1:8">
      <c r="A3549" s="4">
        <v>39226</v>
      </c>
      <c r="C3549" s="9">
        <f t="shared" si="210"/>
        <v>0.32440714285714206</v>
      </c>
      <c r="E3549" s="9">
        <f t="shared" si="211"/>
        <v>0.32440714285714206</v>
      </c>
      <c r="H3549" s="5">
        <v>7.4999999999999997E-2</v>
      </c>
    </row>
    <row r="3550" spans="1:8">
      <c r="A3550" s="4">
        <v>39227</v>
      </c>
      <c r="C3550" s="9">
        <f t="shared" si="210"/>
        <v>0.32268571428571347</v>
      </c>
      <c r="E3550" s="9">
        <f t="shared" si="211"/>
        <v>0.32268571428571347</v>
      </c>
      <c r="H3550" s="5">
        <v>7.4999999999999997E-2</v>
      </c>
    </row>
    <row r="3551" spans="1:8">
      <c r="A3551" s="4">
        <v>39228</v>
      </c>
      <c r="C3551" s="9">
        <f t="shared" si="210"/>
        <v>0.32096428571428487</v>
      </c>
      <c r="E3551" s="9">
        <f t="shared" si="211"/>
        <v>0.32096428571428487</v>
      </c>
      <c r="H3551" s="5">
        <v>7.4999999999999997E-2</v>
      </c>
    </row>
    <row r="3552" spans="1:8">
      <c r="A3552" s="4">
        <v>39229</v>
      </c>
      <c r="C3552" s="9">
        <f t="shared" si="210"/>
        <v>0.31924285714285627</v>
      </c>
      <c r="E3552" s="9">
        <f t="shared" si="211"/>
        <v>0.31924285714285627</v>
      </c>
      <c r="H3552" s="5">
        <v>7.4999999999999997E-2</v>
      </c>
    </row>
    <row r="3553" spans="1:8">
      <c r="A3553" s="4">
        <v>39230</v>
      </c>
      <c r="C3553" s="9">
        <f t="shared" si="210"/>
        <v>0.31752142857142768</v>
      </c>
      <c r="E3553" s="9">
        <f t="shared" si="211"/>
        <v>0.31752142857142768</v>
      </c>
      <c r="H3553" s="5">
        <v>7.4999999999999997E-2</v>
      </c>
    </row>
    <row r="3554" spans="1:8">
      <c r="A3554" s="14">
        <v>39231</v>
      </c>
      <c r="B3554" s="72">
        <v>52654</v>
      </c>
      <c r="C3554" s="9">
        <f t="shared" si="210"/>
        <v>0.31579999999999908</v>
      </c>
      <c r="E3554" s="73">
        <f>0.3908-H3554</f>
        <v>0.31579999999999997</v>
      </c>
      <c r="F3554" s="5">
        <f>(E3561-E3554)/7</f>
        <v>1.8428571428571461E-3</v>
      </c>
      <c r="H3554" s="5">
        <v>7.4999999999999997E-2</v>
      </c>
    </row>
    <row r="3555" spans="1:8">
      <c r="A3555" s="4">
        <v>39232</v>
      </c>
      <c r="C3555" s="9">
        <f>C3554+F$3554</f>
        <v>0.31764285714285623</v>
      </c>
      <c r="E3555" s="9">
        <f t="shared" ref="E3555:E3560" si="212">C3555</f>
        <v>0.31764285714285623</v>
      </c>
    </row>
    <row r="3556" spans="1:8">
      <c r="A3556" s="4">
        <v>39233</v>
      </c>
      <c r="C3556" s="9">
        <f t="shared" ref="C3556:C3561" si="213">C3555+F$3554</f>
        <v>0.31948571428571337</v>
      </c>
      <c r="E3556" s="9">
        <f t="shared" si="212"/>
        <v>0.31948571428571337</v>
      </c>
    </row>
    <row r="3557" spans="1:8">
      <c r="A3557" s="4">
        <v>39234</v>
      </c>
      <c r="C3557" s="9">
        <f t="shared" si="213"/>
        <v>0.32132857142857052</v>
      </c>
      <c r="E3557" s="9">
        <f t="shared" si="212"/>
        <v>0.32132857142857052</v>
      </c>
    </row>
    <row r="3558" spans="1:8">
      <c r="A3558" s="4">
        <v>39235</v>
      </c>
      <c r="C3558" s="9">
        <f t="shared" si="213"/>
        <v>0.32317142857142767</v>
      </c>
      <c r="E3558" s="9">
        <f t="shared" si="212"/>
        <v>0.32317142857142767</v>
      </c>
    </row>
    <row r="3559" spans="1:8">
      <c r="A3559" s="4">
        <v>39236</v>
      </c>
      <c r="C3559" s="9">
        <f t="shared" si="213"/>
        <v>0.32501428571428481</v>
      </c>
      <c r="E3559" s="9">
        <f t="shared" si="212"/>
        <v>0.32501428571428481</v>
      </c>
    </row>
    <row r="3560" spans="1:8">
      <c r="A3560" s="4">
        <v>39237</v>
      </c>
      <c r="C3560" s="9">
        <f t="shared" si="213"/>
        <v>0.32685714285714196</v>
      </c>
      <c r="E3560" s="9">
        <f t="shared" si="212"/>
        <v>0.32685714285714196</v>
      </c>
    </row>
    <row r="3561" spans="1:8">
      <c r="A3561" s="14">
        <v>39238</v>
      </c>
      <c r="B3561" s="72">
        <v>52654</v>
      </c>
      <c r="C3561" s="9">
        <f t="shared" si="213"/>
        <v>0.3286999999999991</v>
      </c>
      <c r="E3561" s="73">
        <f>0.3787-H3561</f>
        <v>0.32869999999999999</v>
      </c>
      <c r="F3561" s="5">
        <f>(E3567-E3561)/6</f>
        <v>3.3333333333333365E-4</v>
      </c>
      <c r="H3561" s="5">
        <v>0.05</v>
      </c>
    </row>
    <row r="3562" spans="1:8">
      <c r="A3562" s="4">
        <v>39239</v>
      </c>
      <c r="C3562" s="9">
        <f t="shared" ref="C3562:C3567" si="214">C3561+F$3561</f>
        <v>0.32903333333333246</v>
      </c>
      <c r="E3562" s="9">
        <f>C3562</f>
        <v>0.32903333333333246</v>
      </c>
      <c r="H3562" s="5">
        <v>0.05</v>
      </c>
    </row>
    <row r="3563" spans="1:8">
      <c r="A3563" s="4">
        <v>39240</v>
      </c>
      <c r="C3563" s="9">
        <f t="shared" si="214"/>
        <v>0.32936666666666581</v>
      </c>
      <c r="E3563" s="9">
        <f>C3563</f>
        <v>0.32936666666666581</v>
      </c>
      <c r="H3563" s="5">
        <v>0.05</v>
      </c>
    </row>
    <row r="3564" spans="1:8">
      <c r="A3564" s="4">
        <v>39241</v>
      </c>
      <c r="C3564" s="9">
        <f t="shared" si="214"/>
        <v>0.32969999999999916</v>
      </c>
      <c r="E3564" s="9">
        <f>C3564</f>
        <v>0.32969999999999916</v>
      </c>
      <c r="H3564" s="5">
        <v>0.05</v>
      </c>
    </row>
    <row r="3565" spans="1:8">
      <c r="A3565" s="4">
        <v>39242</v>
      </c>
      <c r="C3565" s="9">
        <f t="shared" si="214"/>
        <v>0.33003333333333251</v>
      </c>
      <c r="E3565" s="9">
        <f>C3565</f>
        <v>0.33003333333333251</v>
      </c>
      <c r="H3565" s="5">
        <v>0.05</v>
      </c>
    </row>
    <row r="3566" spans="1:8">
      <c r="A3566" s="4">
        <v>39243</v>
      </c>
      <c r="C3566" s="9">
        <f t="shared" si="214"/>
        <v>0.33036666666666586</v>
      </c>
      <c r="E3566" s="9">
        <f>C3566</f>
        <v>0.33036666666666586</v>
      </c>
      <c r="H3566" s="5">
        <v>0.05</v>
      </c>
    </row>
    <row r="3567" spans="1:8">
      <c r="A3567" s="14">
        <v>39244</v>
      </c>
      <c r="B3567" s="72">
        <v>48159</v>
      </c>
      <c r="C3567" s="9">
        <f t="shared" si="214"/>
        <v>0.33069999999999922</v>
      </c>
      <c r="E3567" s="73">
        <f>0.3807-H3567</f>
        <v>0.33069999999999999</v>
      </c>
      <c r="F3567" s="5">
        <f>(E3581-E3567)/14</f>
        <v>-3.9357142857142846E-3</v>
      </c>
      <c r="H3567" s="5">
        <v>0.05</v>
      </c>
    </row>
    <row r="3568" spans="1:8">
      <c r="A3568" s="4">
        <v>39245</v>
      </c>
      <c r="C3568" s="9">
        <f>C3567+F$3567</f>
        <v>0.32676428571428495</v>
      </c>
      <c r="E3568" s="9">
        <f>C3568</f>
        <v>0.32676428571428495</v>
      </c>
      <c r="H3568" s="5">
        <v>0.05</v>
      </c>
    </row>
    <row r="3569" spans="1:8">
      <c r="A3569" s="4">
        <v>39246</v>
      </c>
      <c r="C3569" s="9">
        <f t="shared" ref="C3569:C3581" si="215">C3568+F$3567</f>
        <v>0.32282857142857069</v>
      </c>
      <c r="E3569" s="9">
        <f t="shared" ref="E3569:E3580" si="216">C3569</f>
        <v>0.32282857142857069</v>
      </c>
      <c r="H3569" s="5">
        <v>0.05</v>
      </c>
    </row>
    <row r="3570" spans="1:8">
      <c r="A3570" s="4">
        <v>39247</v>
      </c>
      <c r="C3570" s="9">
        <f t="shared" si="215"/>
        <v>0.31889285714285642</v>
      </c>
      <c r="E3570" s="9">
        <f t="shared" si="216"/>
        <v>0.31889285714285642</v>
      </c>
      <c r="H3570" s="5">
        <v>0.05</v>
      </c>
    </row>
    <row r="3571" spans="1:8">
      <c r="A3571" s="4">
        <v>39248</v>
      </c>
      <c r="C3571" s="9">
        <f t="shared" si="215"/>
        <v>0.31495714285714216</v>
      </c>
      <c r="E3571" s="9">
        <f t="shared" si="216"/>
        <v>0.31495714285714216</v>
      </c>
      <c r="H3571" s="5">
        <v>0.05</v>
      </c>
    </row>
    <row r="3572" spans="1:8">
      <c r="A3572" s="4">
        <v>39249</v>
      </c>
      <c r="C3572" s="9">
        <f t="shared" si="215"/>
        <v>0.31102142857142789</v>
      </c>
      <c r="E3572" s="9">
        <f t="shared" si="216"/>
        <v>0.31102142857142789</v>
      </c>
      <c r="H3572" s="5">
        <v>0.05</v>
      </c>
    </row>
    <row r="3573" spans="1:8">
      <c r="A3573" s="4">
        <v>39250</v>
      </c>
      <c r="C3573" s="9">
        <f t="shared" si="215"/>
        <v>0.30708571428571363</v>
      </c>
      <c r="E3573" s="9">
        <f t="shared" si="216"/>
        <v>0.30708571428571363</v>
      </c>
      <c r="H3573" s="5">
        <v>0.05</v>
      </c>
    </row>
    <row r="3574" spans="1:8">
      <c r="A3574" s="4">
        <v>39251</v>
      </c>
      <c r="C3574" s="9">
        <f t="shared" si="215"/>
        <v>0.30314999999999936</v>
      </c>
      <c r="E3574" s="9">
        <f t="shared" si="216"/>
        <v>0.30314999999999936</v>
      </c>
      <c r="H3574" s="5">
        <v>0.05</v>
      </c>
    </row>
    <row r="3575" spans="1:8">
      <c r="A3575" s="4">
        <v>39252</v>
      </c>
      <c r="C3575" s="9">
        <f t="shared" si="215"/>
        <v>0.2992142857142851</v>
      </c>
      <c r="E3575" s="9">
        <f t="shared" si="216"/>
        <v>0.2992142857142851</v>
      </c>
      <c r="H3575" s="5">
        <v>0.05</v>
      </c>
    </row>
    <row r="3576" spans="1:8">
      <c r="A3576" s="4">
        <v>39253</v>
      </c>
      <c r="C3576" s="9">
        <f t="shared" si="215"/>
        <v>0.29527857142857084</v>
      </c>
      <c r="E3576" s="9">
        <f t="shared" si="216"/>
        <v>0.29527857142857084</v>
      </c>
      <c r="H3576" s="5">
        <v>0.05</v>
      </c>
    </row>
    <row r="3577" spans="1:8">
      <c r="A3577" s="4">
        <v>39254</v>
      </c>
      <c r="C3577" s="9">
        <f t="shared" si="215"/>
        <v>0.29134285714285657</v>
      </c>
      <c r="E3577" s="9">
        <f t="shared" si="216"/>
        <v>0.29134285714285657</v>
      </c>
      <c r="H3577" s="5">
        <v>0.05</v>
      </c>
    </row>
    <row r="3578" spans="1:8">
      <c r="A3578" s="4">
        <v>39255</v>
      </c>
      <c r="C3578" s="9">
        <f t="shared" si="215"/>
        <v>0.28740714285714231</v>
      </c>
      <c r="E3578" s="9">
        <f t="shared" si="216"/>
        <v>0.28740714285714231</v>
      </c>
      <c r="H3578" s="5">
        <v>0.05</v>
      </c>
    </row>
    <row r="3579" spans="1:8">
      <c r="A3579" s="4">
        <v>39256</v>
      </c>
      <c r="C3579" s="9">
        <f t="shared" si="215"/>
        <v>0.28347142857142804</v>
      </c>
      <c r="E3579" s="9">
        <f t="shared" si="216"/>
        <v>0.28347142857142804</v>
      </c>
      <c r="H3579" s="5">
        <v>0.05</v>
      </c>
    </row>
    <row r="3580" spans="1:8">
      <c r="A3580" s="4">
        <v>39257</v>
      </c>
      <c r="C3580" s="9">
        <f t="shared" si="215"/>
        <v>0.27953571428571378</v>
      </c>
      <c r="E3580" s="9">
        <f t="shared" si="216"/>
        <v>0.27953571428571378</v>
      </c>
      <c r="H3580" s="5">
        <v>0.05</v>
      </c>
    </row>
    <row r="3581" spans="1:8">
      <c r="A3581" s="14">
        <v>39258</v>
      </c>
      <c r="B3581" s="72">
        <v>52654</v>
      </c>
      <c r="C3581" s="9">
        <f t="shared" si="215"/>
        <v>0.27559999999999951</v>
      </c>
      <c r="E3581" s="73">
        <f>0.3256-H3581</f>
        <v>0.27560000000000001</v>
      </c>
      <c r="F3581" s="5">
        <f>(E3590-E3581)/9</f>
        <v>-3.8000000000000009E-3</v>
      </c>
      <c r="H3581" s="5">
        <v>0.05</v>
      </c>
    </row>
    <row r="3582" spans="1:8">
      <c r="A3582" s="4">
        <v>39259</v>
      </c>
      <c r="C3582" s="9">
        <f>C3581+F$3581</f>
        <v>0.27179999999999949</v>
      </c>
      <c r="E3582" s="9">
        <f>C3582</f>
        <v>0.27179999999999949</v>
      </c>
      <c r="H3582" s="5">
        <v>0.05</v>
      </c>
    </row>
    <row r="3583" spans="1:8">
      <c r="A3583" s="4">
        <v>39260</v>
      </c>
      <c r="C3583" s="9">
        <f t="shared" ref="C3583:C3590" si="217">C3582+F$3581</f>
        <v>0.26799999999999946</v>
      </c>
      <c r="E3583" s="9">
        <f t="shared" ref="E3583:E3589" si="218">C3583</f>
        <v>0.26799999999999946</v>
      </c>
      <c r="H3583" s="5">
        <v>0.05</v>
      </c>
    </row>
    <row r="3584" spans="1:8">
      <c r="A3584" s="4">
        <v>39261</v>
      </c>
      <c r="C3584" s="9">
        <f t="shared" si="217"/>
        <v>0.26419999999999944</v>
      </c>
      <c r="E3584" s="9">
        <f t="shared" si="218"/>
        <v>0.26419999999999944</v>
      </c>
      <c r="H3584" s="5">
        <v>0.05</v>
      </c>
    </row>
    <row r="3585" spans="1:8">
      <c r="A3585" s="4">
        <v>39262</v>
      </c>
      <c r="C3585" s="9">
        <f t="shared" si="217"/>
        <v>0.26039999999999941</v>
      </c>
      <c r="E3585" s="9">
        <f t="shared" si="218"/>
        <v>0.26039999999999941</v>
      </c>
      <c r="H3585" s="5">
        <v>0.05</v>
      </c>
    </row>
    <row r="3586" spans="1:8">
      <c r="A3586" s="4">
        <v>39263</v>
      </c>
      <c r="C3586" s="9">
        <f t="shared" si="217"/>
        <v>0.25659999999999938</v>
      </c>
      <c r="E3586" s="9">
        <f t="shared" si="218"/>
        <v>0.25659999999999938</v>
      </c>
      <c r="H3586" s="5">
        <v>0.05</v>
      </c>
    </row>
    <row r="3587" spans="1:8">
      <c r="A3587" s="4">
        <v>39264</v>
      </c>
      <c r="C3587" s="9">
        <f t="shared" si="217"/>
        <v>0.25279999999999936</v>
      </c>
      <c r="E3587" s="9">
        <f t="shared" si="218"/>
        <v>0.25279999999999936</v>
      </c>
      <c r="H3587" s="5">
        <v>0.05</v>
      </c>
    </row>
    <row r="3588" spans="1:8">
      <c r="A3588" s="4">
        <v>39265</v>
      </c>
      <c r="C3588" s="9">
        <f t="shared" si="217"/>
        <v>0.24899999999999936</v>
      </c>
      <c r="E3588" s="9">
        <f t="shared" si="218"/>
        <v>0.24899999999999936</v>
      </c>
      <c r="H3588" s="5">
        <v>0.05</v>
      </c>
    </row>
    <row r="3589" spans="1:8">
      <c r="A3589" s="4">
        <v>39266</v>
      </c>
      <c r="C3589" s="9">
        <f t="shared" si="217"/>
        <v>0.24519999999999936</v>
      </c>
      <c r="E3589" s="9">
        <f t="shared" si="218"/>
        <v>0.24519999999999936</v>
      </c>
      <c r="H3589" s="5">
        <v>0.05</v>
      </c>
    </row>
    <row r="3590" spans="1:8">
      <c r="A3590" s="14">
        <v>39267</v>
      </c>
      <c r="B3590" s="72">
        <v>52654</v>
      </c>
      <c r="C3590" s="9">
        <f t="shared" si="217"/>
        <v>0.24139999999999937</v>
      </c>
      <c r="E3590" s="73">
        <f>0.2914-H3590</f>
        <v>0.2414</v>
      </c>
      <c r="F3590" s="5">
        <f>(E3592-E3590)/2</f>
        <v>-1.799999999999996E-3</v>
      </c>
      <c r="H3590" s="5">
        <v>0.05</v>
      </c>
    </row>
    <row r="3591" spans="1:8">
      <c r="A3591" s="4">
        <v>39268</v>
      </c>
      <c r="C3591" s="9">
        <f>C3590+F$3590</f>
        <v>0.23959999999999937</v>
      </c>
      <c r="E3591" s="9">
        <f>C3591</f>
        <v>0.23959999999999937</v>
      </c>
      <c r="H3591" s="5">
        <v>0.05</v>
      </c>
    </row>
    <row r="3592" spans="1:8">
      <c r="A3592" s="14">
        <v>39269</v>
      </c>
      <c r="B3592" s="72">
        <v>52654</v>
      </c>
      <c r="C3592" s="9">
        <f>C3591+F$3590</f>
        <v>0.23779999999999937</v>
      </c>
      <c r="E3592" s="73">
        <f>0.2878-H3592</f>
        <v>0.23780000000000001</v>
      </c>
      <c r="F3592" s="5">
        <f>(E3601-E3592)/9</f>
        <v>-5.2333333333333364E-3</v>
      </c>
      <c r="H3592" s="5">
        <v>0.05</v>
      </c>
    </row>
    <row r="3593" spans="1:8">
      <c r="A3593" s="4">
        <v>39270</v>
      </c>
      <c r="C3593" s="9">
        <f>C3592+F$3592</f>
        <v>0.23256666666666603</v>
      </c>
      <c r="E3593" s="9">
        <f>C3593</f>
        <v>0.23256666666666603</v>
      </c>
      <c r="H3593" s="5">
        <v>0.05</v>
      </c>
    </row>
    <row r="3594" spans="1:8">
      <c r="A3594" s="4">
        <v>39271</v>
      </c>
      <c r="C3594" s="9">
        <f t="shared" ref="C3594:C3601" si="219">C3593+F$3592</f>
        <v>0.22733333333333269</v>
      </c>
      <c r="E3594" s="9">
        <f t="shared" ref="E3594:E3600" si="220">C3594</f>
        <v>0.22733333333333269</v>
      </c>
      <c r="H3594" s="5">
        <v>0.05</v>
      </c>
    </row>
    <row r="3595" spans="1:8">
      <c r="A3595" s="4">
        <v>39272</v>
      </c>
      <c r="C3595" s="9">
        <f t="shared" si="219"/>
        <v>0.22209999999999935</v>
      </c>
      <c r="E3595" s="9">
        <f t="shared" si="220"/>
        <v>0.22209999999999935</v>
      </c>
      <c r="H3595" s="5">
        <v>0.05</v>
      </c>
    </row>
    <row r="3596" spans="1:8">
      <c r="A3596" s="4">
        <v>39273</v>
      </c>
      <c r="C3596" s="9">
        <f t="shared" si="219"/>
        <v>0.21686666666666601</v>
      </c>
      <c r="E3596" s="9">
        <f t="shared" si="220"/>
        <v>0.21686666666666601</v>
      </c>
      <c r="H3596" s="5">
        <v>0.05</v>
      </c>
    </row>
    <row r="3597" spans="1:8">
      <c r="A3597" s="4">
        <v>39274</v>
      </c>
      <c r="C3597" s="9">
        <f t="shared" si="219"/>
        <v>0.21163333333333267</v>
      </c>
      <c r="E3597" s="9">
        <f t="shared" si="220"/>
        <v>0.21163333333333267</v>
      </c>
      <c r="H3597" s="5">
        <v>0.05</v>
      </c>
    </row>
    <row r="3598" spans="1:8">
      <c r="A3598" s="4">
        <v>39275</v>
      </c>
      <c r="C3598" s="9">
        <f t="shared" si="219"/>
        <v>0.20639999999999933</v>
      </c>
      <c r="E3598" s="9">
        <f t="shared" si="220"/>
        <v>0.20639999999999933</v>
      </c>
      <c r="H3598" s="5">
        <v>0.05</v>
      </c>
    </row>
    <row r="3599" spans="1:8">
      <c r="A3599" s="4">
        <v>39276</v>
      </c>
      <c r="C3599" s="9">
        <f t="shared" si="219"/>
        <v>0.20116666666666599</v>
      </c>
      <c r="E3599" s="9">
        <f t="shared" si="220"/>
        <v>0.20116666666666599</v>
      </c>
      <c r="H3599" s="5">
        <v>0.05</v>
      </c>
    </row>
    <row r="3600" spans="1:8">
      <c r="A3600" s="4">
        <v>39277</v>
      </c>
      <c r="C3600" s="9">
        <f t="shared" si="219"/>
        <v>0.19593333333333265</v>
      </c>
      <c r="E3600" s="9">
        <f t="shared" si="220"/>
        <v>0.19593333333333265</v>
      </c>
      <c r="H3600" s="5">
        <v>0.05</v>
      </c>
    </row>
    <row r="3601" spans="1:8">
      <c r="A3601" s="14">
        <v>39278</v>
      </c>
      <c r="B3601" s="72">
        <v>52654</v>
      </c>
      <c r="C3601" s="9">
        <f t="shared" si="219"/>
        <v>0.19069999999999931</v>
      </c>
      <c r="E3601" s="73">
        <f>0.2407-H3601</f>
        <v>0.19069999999999998</v>
      </c>
      <c r="F3601" s="5">
        <f>(E3616-E3601)/15</f>
        <v>-8.4666666666666592E-4</v>
      </c>
      <c r="H3601" s="5">
        <v>0.05</v>
      </c>
    </row>
    <row r="3602" spans="1:8">
      <c r="A3602" s="4">
        <v>39279</v>
      </c>
      <c r="C3602" s="9">
        <f>C3601+F$3601</f>
        <v>0.18985333333333265</v>
      </c>
      <c r="E3602" s="9">
        <f>C3602</f>
        <v>0.18985333333333265</v>
      </c>
      <c r="H3602" s="5">
        <v>0.05</v>
      </c>
    </row>
    <row r="3603" spans="1:8">
      <c r="A3603" s="4">
        <v>39280</v>
      </c>
      <c r="C3603" s="9">
        <f t="shared" ref="C3603:C3616" si="221">C3602+F$3601</f>
        <v>0.18900666666666599</v>
      </c>
      <c r="E3603" s="9">
        <f t="shared" ref="E3603:E3615" si="222">C3603</f>
        <v>0.18900666666666599</v>
      </c>
      <c r="H3603" s="5">
        <v>0.05</v>
      </c>
    </row>
    <row r="3604" spans="1:8">
      <c r="A3604" s="4">
        <v>39281</v>
      </c>
      <c r="C3604" s="9">
        <f t="shared" si="221"/>
        <v>0.18815999999999933</v>
      </c>
      <c r="E3604" s="9">
        <f t="shared" si="222"/>
        <v>0.18815999999999933</v>
      </c>
      <c r="H3604" s="5">
        <v>0.05</v>
      </c>
    </row>
    <row r="3605" spans="1:8">
      <c r="A3605" s="4">
        <v>39282</v>
      </c>
      <c r="C3605" s="9">
        <f t="shared" si="221"/>
        <v>0.18731333333333267</v>
      </c>
      <c r="E3605" s="9">
        <f t="shared" si="222"/>
        <v>0.18731333333333267</v>
      </c>
      <c r="H3605" s="5">
        <v>0.05</v>
      </c>
    </row>
    <row r="3606" spans="1:8">
      <c r="A3606" s="4">
        <v>39283</v>
      </c>
      <c r="C3606" s="9">
        <f t="shared" si="221"/>
        <v>0.186466666666666</v>
      </c>
      <c r="E3606" s="9">
        <f t="shared" si="222"/>
        <v>0.186466666666666</v>
      </c>
      <c r="H3606" s="5">
        <v>0.05</v>
      </c>
    </row>
    <row r="3607" spans="1:8">
      <c r="A3607" s="4">
        <v>39284</v>
      </c>
      <c r="C3607" s="9">
        <f t="shared" si="221"/>
        <v>0.18561999999999934</v>
      </c>
      <c r="E3607" s="9">
        <f t="shared" si="222"/>
        <v>0.18561999999999934</v>
      </c>
      <c r="H3607" s="5">
        <v>0.05</v>
      </c>
    </row>
    <row r="3608" spans="1:8">
      <c r="A3608" s="4">
        <v>39285</v>
      </c>
      <c r="C3608" s="9">
        <f t="shared" si="221"/>
        <v>0.18477333333333268</v>
      </c>
      <c r="E3608" s="9">
        <f t="shared" si="222"/>
        <v>0.18477333333333268</v>
      </c>
      <c r="H3608" s="5">
        <v>0.05</v>
      </c>
    </row>
    <row r="3609" spans="1:8">
      <c r="A3609" s="4">
        <v>39286</v>
      </c>
      <c r="C3609" s="9">
        <f t="shared" si="221"/>
        <v>0.18392666666666602</v>
      </c>
      <c r="E3609" s="9">
        <f t="shared" si="222"/>
        <v>0.18392666666666602</v>
      </c>
      <c r="H3609" s="5">
        <v>0.05</v>
      </c>
    </row>
    <row r="3610" spans="1:8">
      <c r="A3610" s="4">
        <v>39287</v>
      </c>
      <c r="C3610" s="9">
        <f t="shared" si="221"/>
        <v>0.18307999999999935</v>
      </c>
      <c r="E3610" s="9">
        <f t="shared" si="222"/>
        <v>0.18307999999999935</v>
      </c>
      <c r="H3610" s="5">
        <v>0.05</v>
      </c>
    </row>
    <row r="3611" spans="1:8">
      <c r="A3611" s="4">
        <v>39288</v>
      </c>
      <c r="C3611" s="9">
        <f t="shared" si="221"/>
        <v>0.18223333333333269</v>
      </c>
      <c r="E3611" s="9">
        <f t="shared" si="222"/>
        <v>0.18223333333333269</v>
      </c>
      <c r="H3611" s="5">
        <v>0.05</v>
      </c>
    </row>
    <row r="3612" spans="1:8">
      <c r="A3612" s="4">
        <v>39289</v>
      </c>
      <c r="C3612" s="9">
        <f t="shared" si="221"/>
        <v>0.18138666666666603</v>
      </c>
      <c r="E3612" s="9">
        <f t="shared" si="222"/>
        <v>0.18138666666666603</v>
      </c>
      <c r="H3612" s="5">
        <v>0.05</v>
      </c>
    </row>
    <row r="3613" spans="1:8">
      <c r="A3613" s="4">
        <v>39290</v>
      </c>
      <c r="C3613" s="9">
        <f t="shared" si="221"/>
        <v>0.18053999999999937</v>
      </c>
      <c r="E3613" s="9">
        <f t="shared" si="222"/>
        <v>0.18053999999999937</v>
      </c>
      <c r="H3613" s="5">
        <v>0.05</v>
      </c>
    </row>
    <row r="3614" spans="1:8">
      <c r="A3614" s="4">
        <v>39291</v>
      </c>
      <c r="C3614" s="9">
        <f t="shared" si="221"/>
        <v>0.17969333333333271</v>
      </c>
      <c r="E3614" s="9">
        <f t="shared" si="222"/>
        <v>0.17969333333333271</v>
      </c>
      <c r="H3614" s="5">
        <v>0.05</v>
      </c>
    </row>
    <row r="3615" spans="1:8">
      <c r="A3615" s="4">
        <v>39292</v>
      </c>
      <c r="C3615" s="9">
        <f t="shared" si="221"/>
        <v>0.17884666666666604</v>
      </c>
      <c r="E3615" s="9">
        <f t="shared" si="222"/>
        <v>0.17884666666666604</v>
      </c>
      <c r="H3615" s="5">
        <v>0.05</v>
      </c>
    </row>
    <row r="3616" spans="1:8">
      <c r="A3616" s="14">
        <v>39293</v>
      </c>
      <c r="B3616" s="72">
        <v>52654</v>
      </c>
      <c r="C3616" s="9">
        <f t="shared" si="221"/>
        <v>0.17799999999999938</v>
      </c>
      <c r="E3616" s="73">
        <f>0.228-H3616</f>
        <v>0.17799999999999999</v>
      </c>
      <c r="F3616" s="5">
        <f>(E3618-E3616)/2</f>
        <v>-7.1499999999999897E-3</v>
      </c>
      <c r="H3616" s="5">
        <v>0.05</v>
      </c>
    </row>
    <row r="3617" spans="1:8">
      <c r="A3617" s="4">
        <v>39294</v>
      </c>
      <c r="C3617" s="9">
        <f>C3616+F$3616</f>
        <v>0.17084999999999939</v>
      </c>
      <c r="E3617" s="9">
        <f>C3617</f>
        <v>0.17084999999999939</v>
      </c>
      <c r="H3617" s="5">
        <v>0.05</v>
      </c>
    </row>
    <row r="3618" spans="1:8">
      <c r="A3618" s="14">
        <v>39295</v>
      </c>
      <c r="B3618" s="72">
        <v>52654</v>
      </c>
      <c r="C3618" s="9">
        <f>C3617+F$3616</f>
        <v>0.1636999999999994</v>
      </c>
      <c r="E3618" s="73">
        <f>0.2137-H3618</f>
        <v>0.16370000000000001</v>
      </c>
      <c r="F3618" s="5">
        <f>(E3638-E3618)/20</f>
        <v>2.7500000000000023E-4</v>
      </c>
      <c r="H3618" s="5">
        <v>0.05</v>
      </c>
    </row>
    <row r="3619" spans="1:8">
      <c r="A3619" s="4">
        <v>39296</v>
      </c>
      <c r="C3619" s="9">
        <f>C3618+F$3618</f>
        <v>0.1639749999999994</v>
      </c>
      <c r="E3619" s="9">
        <f>C3619</f>
        <v>0.1639749999999994</v>
      </c>
      <c r="H3619" s="5">
        <v>0.05</v>
      </c>
    </row>
    <row r="3620" spans="1:8">
      <c r="A3620" s="4">
        <v>39297</v>
      </c>
      <c r="C3620" s="9">
        <f t="shared" ref="C3620:C3638" si="223">C3619+F$3618</f>
        <v>0.1642499999999994</v>
      </c>
      <c r="E3620" s="9">
        <f t="shared" ref="E3620:E3637" si="224">C3620</f>
        <v>0.1642499999999994</v>
      </c>
      <c r="H3620" s="5">
        <v>0.05</v>
      </c>
    </row>
    <row r="3621" spans="1:8">
      <c r="A3621" s="4">
        <v>39298</v>
      </c>
      <c r="C3621" s="9">
        <f t="shared" si="223"/>
        <v>0.16452499999999939</v>
      </c>
      <c r="E3621" s="9">
        <f t="shared" si="224"/>
        <v>0.16452499999999939</v>
      </c>
      <c r="H3621" s="5">
        <v>0.05</v>
      </c>
    </row>
    <row r="3622" spans="1:8">
      <c r="A3622" s="4">
        <v>39299</v>
      </c>
      <c r="C3622" s="9">
        <f t="shared" si="223"/>
        <v>0.16479999999999939</v>
      </c>
      <c r="E3622" s="9">
        <f t="shared" si="224"/>
        <v>0.16479999999999939</v>
      </c>
      <c r="H3622" s="5">
        <v>0.05</v>
      </c>
    </row>
    <row r="3623" spans="1:8">
      <c r="A3623" s="4">
        <v>39300</v>
      </c>
      <c r="C3623" s="9">
        <f t="shared" si="223"/>
        <v>0.16507499999999939</v>
      </c>
      <c r="E3623" s="9">
        <f t="shared" si="224"/>
        <v>0.16507499999999939</v>
      </c>
      <c r="H3623" s="5">
        <v>0.05</v>
      </c>
    </row>
    <row r="3624" spans="1:8">
      <c r="A3624" s="4">
        <v>39301</v>
      </c>
      <c r="C3624" s="9">
        <f t="shared" si="223"/>
        <v>0.16534999999999939</v>
      </c>
      <c r="E3624" s="9">
        <f t="shared" si="224"/>
        <v>0.16534999999999939</v>
      </c>
      <c r="H3624" s="5">
        <v>0.05</v>
      </c>
    </row>
    <row r="3625" spans="1:8">
      <c r="A3625" s="4">
        <v>39302</v>
      </c>
      <c r="C3625" s="9">
        <f t="shared" si="223"/>
        <v>0.16562499999999938</v>
      </c>
      <c r="E3625" s="9">
        <f t="shared" si="224"/>
        <v>0.16562499999999938</v>
      </c>
      <c r="H3625" s="5">
        <v>0.05</v>
      </c>
    </row>
    <row r="3626" spans="1:8">
      <c r="A3626" s="4">
        <v>39303</v>
      </c>
      <c r="C3626" s="9">
        <f t="shared" si="223"/>
        <v>0.16589999999999938</v>
      </c>
      <c r="E3626" s="9">
        <f t="shared" si="224"/>
        <v>0.16589999999999938</v>
      </c>
      <c r="H3626" s="5">
        <v>0.05</v>
      </c>
    </row>
    <row r="3627" spans="1:8">
      <c r="A3627" s="4">
        <v>39304</v>
      </c>
      <c r="C3627" s="9">
        <f t="shared" si="223"/>
        <v>0.16617499999999938</v>
      </c>
      <c r="E3627" s="9">
        <f t="shared" si="224"/>
        <v>0.16617499999999938</v>
      </c>
      <c r="H3627" s="5">
        <v>0.05</v>
      </c>
    </row>
    <row r="3628" spans="1:8">
      <c r="A3628" s="4">
        <v>39305</v>
      </c>
      <c r="C3628" s="9">
        <f t="shared" si="223"/>
        <v>0.16644999999999938</v>
      </c>
      <c r="E3628" s="9">
        <f t="shared" si="224"/>
        <v>0.16644999999999938</v>
      </c>
      <c r="H3628" s="5">
        <v>0.05</v>
      </c>
    </row>
    <row r="3629" spans="1:8">
      <c r="A3629" s="4">
        <v>39306</v>
      </c>
      <c r="B3629" s="72"/>
      <c r="C3629" s="9">
        <f t="shared" si="223"/>
        <v>0.16672499999999937</v>
      </c>
      <c r="E3629" s="9">
        <f t="shared" si="224"/>
        <v>0.16672499999999937</v>
      </c>
      <c r="H3629" s="5">
        <v>0.05</v>
      </c>
    </row>
    <row r="3630" spans="1:8">
      <c r="A3630" s="4">
        <v>39307</v>
      </c>
      <c r="C3630" s="9">
        <f t="shared" si="223"/>
        <v>0.16699999999999937</v>
      </c>
      <c r="E3630" s="9">
        <f t="shared" si="224"/>
        <v>0.16699999999999937</v>
      </c>
      <c r="H3630" s="5">
        <v>0.05</v>
      </c>
    </row>
    <row r="3631" spans="1:8">
      <c r="A3631" s="4">
        <v>39308</v>
      </c>
      <c r="B3631" s="72"/>
      <c r="C3631" s="9">
        <f t="shared" si="223"/>
        <v>0.16727499999999937</v>
      </c>
      <c r="E3631" s="9">
        <f t="shared" si="224"/>
        <v>0.16727499999999937</v>
      </c>
      <c r="H3631" s="5">
        <v>0.05</v>
      </c>
    </row>
    <row r="3632" spans="1:8">
      <c r="A3632" s="4">
        <v>39309</v>
      </c>
      <c r="C3632" s="9">
        <f t="shared" si="223"/>
        <v>0.16754999999999937</v>
      </c>
      <c r="E3632" s="9">
        <f t="shared" si="224"/>
        <v>0.16754999999999937</v>
      </c>
      <c r="H3632" s="5">
        <v>0.05</v>
      </c>
    </row>
    <row r="3633" spans="1:8">
      <c r="A3633" s="4">
        <v>39310</v>
      </c>
      <c r="C3633" s="9">
        <f t="shared" si="223"/>
        <v>0.16782499999999936</v>
      </c>
      <c r="E3633" s="9">
        <f t="shared" si="224"/>
        <v>0.16782499999999936</v>
      </c>
      <c r="H3633" s="5">
        <v>0.05</v>
      </c>
    </row>
    <row r="3634" spans="1:8">
      <c r="A3634" s="4">
        <v>39311</v>
      </c>
      <c r="C3634" s="9">
        <f t="shared" si="223"/>
        <v>0.16809999999999936</v>
      </c>
      <c r="E3634" s="9">
        <f t="shared" si="224"/>
        <v>0.16809999999999936</v>
      </c>
      <c r="H3634" s="5">
        <v>0.05</v>
      </c>
    </row>
    <row r="3635" spans="1:8">
      <c r="A3635" s="4">
        <v>39312</v>
      </c>
      <c r="C3635" s="9">
        <f t="shared" si="223"/>
        <v>0.16837499999999936</v>
      </c>
      <c r="E3635" s="9">
        <f t="shared" si="224"/>
        <v>0.16837499999999936</v>
      </c>
      <c r="H3635" s="5">
        <v>0.05</v>
      </c>
    </row>
    <row r="3636" spans="1:8">
      <c r="A3636" s="4">
        <v>39313</v>
      </c>
      <c r="C3636" s="9">
        <f t="shared" si="223"/>
        <v>0.16864999999999936</v>
      </c>
      <c r="E3636" s="9">
        <f t="shared" si="224"/>
        <v>0.16864999999999936</v>
      </c>
      <c r="H3636" s="5">
        <v>0.05</v>
      </c>
    </row>
    <row r="3637" spans="1:8">
      <c r="A3637" s="4">
        <v>39314</v>
      </c>
      <c r="C3637" s="9">
        <f t="shared" si="223"/>
        <v>0.16892499999999935</v>
      </c>
      <c r="E3637" s="9">
        <f t="shared" si="224"/>
        <v>0.16892499999999935</v>
      </c>
      <c r="H3637" s="5">
        <v>0.05</v>
      </c>
    </row>
    <row r="3638" spans="1:8">
      <c r="A3638" s="14">
        <v>39315</v>
      </c>
      <c r="B3638" s="72">
        <v>52654</v>
      </c>
      <c r="C3638" s="9">
        <f t="shared" si="223"/>
        <v>0.16919999999999935</v>
      </c>
      <c r="E3638" s="73">
        <f>0.2192-H3638</f>
        <v>0.16920000000000002</v>
      </c>
      <c r="F3638" s="5">
        <f>(E3650-E3638)/12</f>
        <v>-2.8333333333333449E-4</v>
      </c>
      <c r="H3638" s="5">
        <v>0.05</v>
      </c>
    </row>
    <row r="3639" spans="1:8">
      <c r="A3639" s="4">
        <v>39316</v>
      </c>
      <c r="C3639" s="9">
        <f>C3638+F$3638</f>
        <v>0.16891666666666602</v>
      </c>
      <c r="E3639" s="9">
        <f>C3639</f>
        <v>0.16891666666666602</v>
      </c>
      <c r="H3639" s="5">
        <v>0.05</v>
      </c>
    </row>
    <row r="3640" spans="1:8">
      <c r="A3640" s="4">
        <v>39317</v>
      </c>
      <c r="C3640" s="9">
        <f t="shared" ref="C3640:C3650" si="225">C3639+F$3638</f>
        <v>0.16863333333333269</v>
      </c>
      <c r="E3640" s="9">
        <f t="shared" ref="E3640:E3649" si="226">C3640</f>
        <v>0.16863333333333269</v>
      </c>
      <c r="H3640" s="5">
        <v>0.05</v>
      </c>
    </row>
    <row r="3641" spans="1:8">
      <c r="A3641" s="4">
        <v>39318</v>
      </c>
      <c r="C3641" s="9">
        <f t="shared" si="225"/>
        <v>0.16834999999999936</v>
      </c>
      <c r="E3641" s="9">
        <f t="shared" si="226"/>
        <v>0.16834999999999936</v>
      </c>
      <c r="H3641" s="5">
        <v>0.05</v>
      </c>
    </row>
    <row r="3642" spans="1:8">
      <c r="A3642" s="4">
        <v>39319</v>
      </c>
      <c r="C3642" s="9">
        <f t="shared" si="225"/>
        <v>0.16806666666666603</v>
      </c>
      <c r="E3642" s="9">
        <f t="shared" si="226"/>
        <v>0.16806666666666603</v>
      </c>
      <c r="H3642" s="5">
        <v>0.05</v>
      </c>
    </row>
    <row r="3643" spans="1:8">
      <c r="A3643" s="4">
        <v>39320</v>
      </c>
      <c r="C3643" s="9">
        <f t="shared" si="225"/>
        <v>0.1677833333333327</v>
      </c>
      <c r="E3643" s="9">
        <f t="shared" si="226"/>
        <v>0.1677833333333327</v>
      </c>
      <c r="H3643" s="5">
        <v>0.05</v>
      </c>
    </row>
    <row r="3644" spans="1:8">
      <c r="A3644" s="4">
        <v>39321</v>
      </c>
      <c r="C3644" s="9">
        <f t="shared" si="225"/>
        <v>0.16749999999999937</v>
      </c>
      <c r="E3644" s="9">
        <f t="shared" si="226"/>
        <v>0.16749999999999937</v>
      </c>
      <c r="H3644" s="5">
        <v>0.05</v>
      </c>
    </row>
    <row r="3645" spans="1:8">
      <c r="A3645" s="4">
        <v>39322</v>
      </c>
      <c r="C3645" s="9">
        <f t="shared" si="225"/>
        <v>0.16721666666666604</v>
      </c>
      <c r="E3645" s="9">
        <f t="shared" si="226"/>
        <v>0.16721666666666604</v>
      </c>
      <c r="H3645" s="5">
        <v>0.05</v>
      </c>
    </row>
    <row r="3646" spans="1:8">
      <c r="A3646" s="4">
        <v>39323</v>
      </c>
      <c r="C3646" s="9">
        <f t="shared" si="225"/>
        <v>0.16693333333333271</v>
      </c>
      <c r="E3646" s="9">
        <f t="shared" si="226"/>
        <v>0.16693333333333271</v>
      </c>
      <c r="H3646" s="5">
        <v>0.05</v>
      </c>
    </row>
    <row r="3647" spans="1:8">
      <c r="A3647" s="4">
        <v>39324</v>
      </c>
      <c r="C3647" s="9">
        <f t="shared" si="225"/>
        <v>0.16664999999999938</v>
      </c>
      <c r="E3647" s="9">
        <f t="shared" si="226"/>
        <v>0.16664999999999938</v>
      </c>
      <c r="H3647" s="5">
        <v>0.05</v>
      </c>
    </row>
    <row r="3648" spans="1:8">
      <c r="A3648" s="4">
        <v>39325</v>
      </c>
      <c r="C3648" s="9">
        <f t="shared" si="225"/>
        <v>0.16636666666666605</v>
      </c>
      <c r="E3648" s="9">
        <f t="shared" si="226"/>
        <v>0.16636666666666605</v>
      </c>
      <c r="H3648" s="5">
        <v>0.05</v>
      </c>
    </row>
    <row r="3649" spans="1:8">
      <c r="A3649" s="4">
        <v>39326</v>
      </c>
      <c r="C3649" s="9">
        <f t="shared" si="225"/>
        <v>0.16608333333333272</v>
      </c>
      <c r="E3649" s="9">
        <f t="shared" si="226"/>
        <v>0.16608333333333272</v>
      </c>
      <c r="H3649" s="5">
        <v>0.05</v>
      </c>
    </row>
    <row r="3650" spans="1:8">
      <c r="A3650" s="14">
        <v>39327</v>
      </c>
      <c r="B3650" s="72">
        <v>52654</v>
      </c>
      <c r="C3650" s="9">
        <f t="shared" si="225"/>
        <v>0.16579999999999939</v>
      </c>
      <c r="E3650" s="73">
        <f>0.2158-H3650</f>
        <v>0.1658</v>
      </c>
      <c r="F3650" s="5">
        <f>(E3652-E3650)/2</f>
        <v>-2.7500000000000024E-3</v>
      </c>
      <c r="H3650" s="5">
        <v>0.05</v>
      </c>
    </row>
    <row r="3651" spans="1:8">
      <c r="A3651" s="4">
        <v>39328</v>
      </c>
      <c r="C3651" s="9">
        <f>C3650+F$3650</f>
        <v>0.16304999999999939</v>
      </c>
      <c r="E3651" s="9">
        <f>C3651</f>
        <v>0.16304999999999939</v>
      </c>
      <c r="H3651" s="5">
        <v>0.05</v>
      </c>
    </row>
    <row r="3652" spans="1:8">
      <c r="A3652" s="14">
        <v>39329</v>
      </c>
      <c r="B3652" s="72">
        <v>52654</v>
      </c>
      <c r="C3652" s="9">
        <f>C3651+F$3650</f>
        <v>0.16029999999999939</v>
      </c>
      <c r="E3652" s="73">
        <f>0.2103-H3652</f>
        <v>0.1603</v>
      </c>
      <c r="F3652" s="5">
        <f>(E3672-E3652)/20</f>
        <v>-9.0000000000001185E-5</v>
      </c>
      <c r="H3652" s="5">
        <v>0.05</v>
      </c>
    </row>
    <row r="3653" spans="1:8">
      <c r="A3653" s="4">
        <v>39330</v>
      </c>
      <c r="C3653" s="9">
        <f>C3652+F$3652</f>
        <v>0.16020999999999938</v>
      </c>
      <c r="E3653" s="9">
        <f>C3653</f>
        <v>0.16020999999999938</v>
      </c>
      <c r="H3653" s="5">
        <v>0.05</v>
      </c>
    </row>
    <row r="3654" spans="1:8">
      <c r="A3654" s="4">
        <v>39331</v>
      </c>
      <c r="C3654" s="9">
        <f t="shared" ref="C3654:C3672" si="227">C3653+F$3652</f>
        <v>0.16011999999999937</v>
      </c>
      <c r="E3654" s="9">
        <f t="shared" ref="E3654:E3671" si="228">C3654</f>
        <v>0.16011999999999937</v>
      </c>
      <c r="H3654" s="5">
        <v>0.05</v>
      </c>
    </row>
    <row r="3655" spans="1:8">
      <c r="A3655" s="4">
        <v>39332</v>
      </c>
      <c r="C3655" s="9">
        <f t="shared" si="227"/>
        <v>0.16002999999999937</v>
      </c>
      <c r="E3655" s="9">
        <f t="shared" si="228"/>
        <v>0.16002999999999937</v>
      </c>
      <c r="H3655" s="5">
        <v>0.05</v>
      </c>
    </row>
    <row r="3656" spans="1:8">
      <c r="A3656" s="4">
        <v>39333</v>
      </c>
      <c r="C3656" s="9">
        <f t="shared" si="227"/>
        <v>0.15993999999999936</v>
      </c>
      <c r="E3656" s="9">
        <f t="shared" si="228"/>
        <v>0.15993999999999936</v>
      </c>
      <c r="H3656" s="5">
        <v>0.05</v>
      </c>
    </row>
    <row r="3657" spans="1:8">
      <c r="A3657" s="4">
        <v>39334</v>
      </c>
      <c r="C3657" s="9">
        <f t="shared" si="227"/>
        <v>0.15984999999999935</v>
      </c>
      <c r="E3657" s="9">
        <f t="shared" si="228"/>
        <v>0.15984999999999935</v>
      </c>
      <c r="H3657" s="5">
        <v>0.05</v>
      </c>
    </row>
    <row r="3658" spans="1:8">
      <c r="A3658" s="4">
        <v>39335</v>
      </c>
      <c r="C3658" s="9">
        <f t="shared" si="227"/>
        <v>0.15975999999999935</v>
      </c>
      <c r="E3658" s="9">
        <f t="shared" si="228"/>
        <v>0.15975999999999935</v>
      </c>
      <c r="H3658" s="5">
        <v>0.05</v>
      </c>
    </row>
    <row r="3659" spans="1:8">
      <c r="A3659" s="4">
        <v>39336</v>
      </c>
      <c r="C3659" s="9">
        <f t="shared" si="227"/>
        <v>0.15966999999999934</v>
      </c>
      <c r="E3659" s="9">
        <f t="shared" si="228"/>
        <v>0.15966999999999934</v>
      </c>
      <c r="H3659" s="5">
        <v>0.05</v>
      </c>
    </row>
    <row r="3660" spans="1:8">
      <c r="A3660" s="4">
        <v>39337</v>
      </c>
      <c r="C3660" s="9">
        <f t="shared" si="227"/>
        <v>0.15957999999999933</v>
      </c>
      <c r="E3660" s="9">
        <f t="shared" si="228"/>
        <v>0.15957999999999933</v>
      </c>
      <c r="H3660" s="5">
        <v>0.05</v>
      </c>
    </row>
    <row r="3661" spans="1:8">
      <c r="A3661" s="4">
        <v>39338</v>
      </c>
      <c r="C3661" s="9">
        <f t="shared" si="227"/>
        <v>0.15948999999999933</v>
      </c>
      <c r="E3661" s="9">
        <f t="shared" si="228"/>
        <v>0.15948999999999933</v>
      </c>
      <c r="H3661" s="5">
        <v>0.05</v>
      </c>
    </row>
    <row r="3662" spans="1:8">
      <c r="A3662" s="4">
        <v>39339</v>
      </c>
      <c r="C3662" s="9">
        <f t="shared" si="227"/>
        <v>0.15939999999999932</v>
      </c>
      <c r="E3662" s="9">
        <f t="shared" si="228"/>
        <v>0.15939999999999932</v>
      </c>
      <c r="H3662" s="5">
        <v>0.05</v>
      </c>
    </row>
    <row r="3663" spans="1:8">
      <c r="A3663" s="4">
        <v>39340</v>
      </c>
      <c r="C3663" s="9">
        <f t="shared" si="227"/>
        <v>0.15930999999999931</v>
      </c>
      <c r="E3663" s="9">
        <f t="shared" si="228"/>
        <v>0.15930999999999931</v>
      </c>
      <c r="H3663" s="5">
        <v>0.05</v>
      </c>
    </row>
    <row r="3664" spans="1:8">
      <c r="A3664" s="4">
        <v>39341</v>
      </c>
      <c r="C3664" s="9">
        <f t="shared" si="227"/>
        <v>0.15921999999999931</v>
      </c>
      <c r="E3664" s="9">
        <f t="shared" si="228"/>
        <v>0.15921999999999931</v>
      </c>
      <c r="H3664" s="5">
        <v>0.05</v>
      </c>
    </row>
    <row r="3665" spans="1:8">
      <c r="A3665" s="4">
        <v>39342</v>
      </c>
      <c r="C3665" s="9">
        <f t="shared" si="227"/>
        <v>0.1591299999999993</v>
      </c>
      <c r="E3665" s="9">
        <f t="shared" si="228"/>
        <v>0.1591299999999993</v>
      </c>
      <c r="H3665" s="5">
        <v>0.05</v>
      </c>
    </row>
    <row r="3666" spans="1:8">
      <c r="A3666" s="4">
        <v>39343</v>
      </c>
      <c r="C3666" s="9">
        <f t="shared" si="227"/>
        <v>0.15903999999999929</v>
      </c>
      <c r="E3666" s="9">
        <f t="shared" si="228"/>
        <v>0.15903999999999929</v>
      </c>
      <c r="H3666" s="5">
        <v>0.05</v>
      </c>
    </row>
    <row r="3667" spans="1:8">
      <c r="A3667" s="4">
        <v>39344</v>
      </c>
      <c r="C3667" s="9">
        <f t="shared" si="227"/>
        <v>0.15894999999999929</v>
      </c>
      <c r="E3667" s="9">
        <f t="shared" si="228"/>
        <v>0.15894999999999929</v>
      </c>
      <c r="H3667" s="5">
        <v>0.05</v>
      </c>
    </row>
    <row r="3668" spans="1:8">
      <c r="A3668" s="4">
        <v>39345</v>
      </c>
      <c r="C3668" s="9">
        <f t="shared" si="227"/>
        <v>0.15885999999999928</v>
      </c>
      <c r="E3668" s="9">
        <f t="shared" si="228"/>
        <v>0.15885999999999928</v>
      </c>
      <c r="H3668" s="5">
        <v>0.05</v>
      </c>
    </row>
    <row r="3669" spans="1:8">
      <c r="A3669" s="4">
        <v>39346</v>
      </c>
      <c r="C3669" s="9">
        <f t="shared" si="227"/>
        <v>0.15876999999999927</v>
      </c>
      <c r="E3669" s="9">
        <f t="shared" si="228"/>
        <v>0.15876999999999927</v>
      </c>
      <c r="H3669" s="5">
        <v>0.05</v>
      </c>
    </row>
    <row r="3670" spans="1:8">
      <c r="A3670" s="4">
        <v>39347</v>
      </c>
      <c r="C3670" s="9">
        <f t="shared" si="227"/>
        <v>0.15867999999999927</v>
      </c>
      <c r="E3670" s="9">
        <f t="shared" si="228"/>
        <v>0.15867999999999927</v>
      </c>
      <c r="H3670" s="5">
        <v>0.05</v>
      </c>
    </row>
    <row r="3671" spans="1:8">
      <c r="A3671" s="4">
        <v>39348</v>
      </c>
      <c r="C3671" s="9">
        <f t="shared" si="227"/>
        <v>0.15858999999999926</v>
      </c>
      <c r="E3671" s="9">
        <f t="shared" si="228"/>
        <v>0.15858999999999926</v>
      </c>
      <c r="H3671" s="5">
        <v>0.05</v>
      </c>
    </row>
    <row r="3672" spans="1:8">
      <c r="A3672" s="14">
        <v>39349</v>
      </c>
      <c r="B3672" s="72">
        <v>51616</v>
      </c>
      <c r="C3672" s="9">
        <f t="shared" si="227"/>
        <v>0.15849999999999925</v>
      </c>
      <c r="E3672" s="73">
        <f>0.2085-H3672</f>
        <v>0.15849999999999997</v>
      </c>
      <c r="F3672" s="5">
        <f>(C3683-C3672)/11</f>
        <v>9.5815454545455214E-3</v>
      </c>
      <c r="H3672" s="5">
        <v>0.05</v>
      </c>
    </row>
    <row r="3673" spans="1:8">
      <c r="A3673" s="4">
        <v>39350</v>
      </c>
      <c r="C3673" s="9">
        <f>C3672+F$3672</f>
        <v>0.16808154545454476</v>
      </c>
      <c r="E3673" s="9">
        <f>C3673</f>
        <v>0.16808154545454476</v>
      </c>
      <c r="H3673" s="5">
        <v>0.05</v>
      </c>
    </row>
    <row r="3674" spans="1:8">
      <c r="A3674" s="4">
        <v>39351</v>
      </c>
      <c r="C3674" s="9">
        <f t="shared" ref="C3674:C3682" si="229">C3673+F$3672</f>
        <v>0.17766309090909027</v>
      </c>
      <c r="E3674" s="9">
        <f t="shared" ref="E3674:E3737" si="230">C3674</f>
        <v>0.17766309090909027</v>
      </c>
      <c r="H3674" s="5">
        <v>0.05</v>
      </c>
    </row>
    <row r="3675" spans="1:8">
      <c r="A3675" s="4">
        <v>39352</v>
      </c>
      <c r="C3675" s="9">
        <f t="shared" si="229"/>
        <v>0.18724463636363578</v>
      </c>
      <c r="E3675" s="9">
        <f t="shared" si="230"/>
        <v>0.18724463636363578</v>
      </c>
      <c r="H3675" s="5">
        <v>0.05</v>
      </c>
    </row>
    <row r="3676" spans="1:8">
      <c r="A3676" s="4">
        <v>39353</v>
      </c>
      <c r="C3676" s="9">
        <f t="shared" si="229"/>
        <v>0.19682618181818129</v>
      </c>
      <c r="E3676" s="9">
        <f t="shared" si="230"/>
        <v>0.19682618181818129</v>
      </c>
      <c r="H3676" s="5">
        <v>0.05</v>
      </c>
    </row>
    <row r="3677" spans="1:8">
      <c r="A3677" s="4">
        <v>39354</v>
      </c>
      <c r="C3677" s="9">
        <f t="shared" si="229"/>
        <v>0.2064077272727268</v>
      </c>
      <c r="E3677" s="9">
        <f t="shared" si="230"/>
        <v>0.2064077272727268</v>
      </c>
      <c r="H3677" s="5">
        <v>0.05</v>
      </c>
    </row>
    <row r="3678" spans="1:8">
      <c r="A3678" s="4">
        <v>39355</v>
      </c>
      <c r="C3678" s="9">
        <f t="shared" si="229"/>
        <v>0.21598927272727231</v>
      </c>
      <c r="E3678" s="9">
        <f t="shared" si="230"/>
        <v>0.21598927272727231</v>
      </c>
      <c r="H3678" s="5">
        <v>0.05</v>
      </c>
    </row>
    <row r="3679" spans="1:8">
      <c r="A3679" s="4">
        <v>39356</v>
      </c>
      <c r="C3679" s="9">
        <f t="shared" si="229"/>
        <v>0.22557081818181782</v>
      </c>
      <c r="E3679" s="9">
        <f t="shared" si="230"/>
        <v>0.22557081818181782</v>
      </c>
      <c r="H3679" s="5">
        <v>0.05</v>
      </c>
    </row>
    <row r="3680" spans="1:8">
      <c r="A3680" s="4">
        <v>39357</v>
      </c>
      <c r="C3680" s="9">
        <f t="shared" si="229"/>
        <v>0.23515236363636333</v>
      </c>
      <c r="E3680" s="9">
        <f t="shared" si="230"/>
        <v>0.23515236363636333</v>
      </c>
      <c r="H3680" s="5">
        <v>0.05</v>
      </c>
    </row>
    <row r="3681" spans="1:8">
      <c r="A3681" s="4">
        <v>39358</v>
      </c>
      <c r="C3681" s="9">
        <f t="shared" si="229"/>
        <v>0.24473390909090884</v>
      </c>
      <c r="E3681" s="9">
        <f t="shared" si="230"/>
        <v>0.24473390909090884</v>
      </c>
      <c r="H3681" s="5">
        <v>0.05</v>
      </c>
    </row>
    <row r="3682" spans="1:8">
      <c r="A3682" s="4">
        <v>39359</v>
      </c>
      <c r="C3682" s="9">
        <f t="shared" si="229"/>
        <v>0.25431545454545434</v>
      </c>
      <c r="E3682" s="9">
        <f t="shared" si="230"/>
        <v>0.25431545454545434</v>
      </c>
      <c r="H3682" s="5">
        <v>0.05</v>
      </c>
    </row>
    <row r="3683" spans="1:8">
      <c r="A3683" s="14">
        <v>39360</v>
      </c>
      <c r="B3683" s="72">
        <v>50411</v>
      </c>
      <c r="C3683" s="77">
        <v>0.26389699999999999</v>
      </c>
      <c r="D3683" s="75"/>
      <c r="E3683" s="78">
        <f t="shared" si="230"/>
        <v>0.26389699999999999</v>
      </c>
      <c r="F3683" s="78">
        <f>(C3687-C3683)/4</f>
        <v>-6.8152499999999949E-3</v>
      </c>
      <c r="H3683" s="5">
        <v>0.05</v>
      </c>
    </row>
    <row r="3684" spans="1:8">
      <c r="A3684" s="4">
        <v>39361</v>
      </c>
      <c r="C3684" s="79">
        <f>C3683+F$3683</f>
        <v>0.25708175</v>
      </c>
      <c r="D3684" s="70"/>
      <c r="E3684" s="79">
        <f t="shared" si="230"/>
        <v>0.25708175</v>
      </c>
      <c r="H3684" s="5">
        <v>0.05</v>
      </c>
    </row>
    <row r="3685" spans="1:8">
      <c r="A3685" s="4">
        <v>39362</v>
      </c>
      <c r="C3685" s="79">
        <f>C3684+F$3683</f>
        <v>0.2502665</v>
      </c>
      <c r="D3685" s="70"/>
      <c r="E3685" s="79">
        <f t="shared" si="230"/>
        <v>0.2502665</v>
      </c>
      <c r="H3685" s="5">
        <v>0.05</v>
      </c>
    </row>
    <row r="3686" spans="1:8">
      <c r="A3686" s="4">
        <v>39363</v>
      </c>
      <c r="C3686" s="79">
        <f>C3685+F$3683</f>
        <v>0.24345125000000001</v>
      </c>
      <c r="D3686" s="70"/>
      <c r="E3686" s="79">
        <f t="shared" si="230"/>
        <v>0.24345125000000001</v>
      </c>
      <c r="H3686" s="5">
        <v>0.05</v>
      </c>
    </row>
    <row r="3687" spans="1:8">
      <c r="A3687" s="14">
        <v>39364</v>
      </c>
      <c r="B3687" s="72">
        <v>51874</v>
      </c>
      <c r="C3687" s="77">
        <v>0.23663600000000001</v>
      </c>
      <c r="D3687" s="75"/>
      <c r="E3687" s="78">
        <f t="shared" si="230"/>
        <v>0.23663600000000001</v>
      </c>
      <c r="F3687" s="78">
        <f>(C3700-C3687)/13</f>
        <v>-1.279923076923078E-3</v>
      </c>
      <c r="H3687" s="5">
        <v>0.05</v>
      </c>
    </row>
    <row r="3688" spans="1:8">
      <c r="A3688" s="4">
        <v>39365</v>
      </c>
      <c r="C3688" s="79">
        <f>C3687+F$3687</f>
        <v>0.23535607692307695</v>
      </c>
      <c r="D3688" s="70"/>
      <c r="E3688" s="79">
        <f t="shared" si="230"/>
        <v>0.23535607692307695</v>
      </c>
      <c r="H3688" s="5">
        <v>0.05</v>
      </c>
    </row>
    <row r="3689" spans="1:8">
      <c r="A3689" s="4">
        <v>39366</v>
      </c>
      <c r="C3689" s="79">
        <f t="shared" ref="C3689:C3699" si="231">C3688+F$3687</f>
        <v>0.23407615384615388</v>
      </c>
      <c r="D3689" s="70"/>
      <c r="E3689" s="79">
        <f t="shared" si="230"/>
        <v>0.23407615384615388</v>
      </c>
    </row>
    <row r="3690" spans="1:8">
      <c r="A3690" s="4">
        <v>39367</v>
      </c>
      <c r="C3690" s="79">
        <f t="shared" si="231"/>
        <v>0.23279623076923081</v>
      </c>
      <c r="D3690" s="70"/>
      <c r="E3690" s="79">
        <f t="shared" si="230"/>
        <v>0.23279623076923081</v>
      </c>
    </row>
    <row r="3691" spans="1:8">
      <c r="A3691" s="4">
        <v>39368</v>
      </c>
      <c r="C3691" s="79">
        <f t="shared" si="231"/>
        <v>0.23151630769230774</v>
      </c>
      <c r="D3691" s="70"/>
      <c r="E3691" s="79">
        <f t="shared" si="230"/>
        <v>0.23151630769230774</v>
      </c>
    </row>
    <row r="3692" spans="1:8">
      <c r="A3692" s="4">
        <v>39369</v>
      </c>
      <c r="C3692" s="79">
        <f t="shared" si="231"/>
        <v>0.23023638461538468</v>
      </c>
      <c r="D3692" s="70"/>
      <c r="E3692" s="79">
        <f t="shared" si="230"/>
        <v>0.23023638461538468</v>
      </c>
    </row>
    <row r="3693" spans="1:8">
      <c r="A3693" s="4">
        <v>39370</v>
      </c>
      <c r="C3693" s="79">
        <f t="shared" si="231"/>
        <v>0.22895646153846161</v>
      </c>
      <c r="D3693" s="70"/>
      <c r="E3693" s="79">
        <f t="shared" si="230"/>
        <v>0.22895646153846161</v>
      </c>
    </row>
    <row r="3694" spans="1:8">
      <c r="A3694" s="4">
        <v>39371</v>
      </c>
      <c r="C3694" s="79">
        <f t="shared" si="231"/>
        <v>0.22767653846153854</v>
      </c>
      <c r="D3694" s="70"/>
      <c r="E3694" s="79">
        <f t="shared" si="230"/>
        <v>0.22767653846153854</v>
      </c>
    </row>
    <row r="3695" spans="1:8">
      <c r="A3695" s="4">
        <v>39372</v>
      </c>
      <c r="C3695" s="79">
        <f t="shared" si="231"/>
        <v>0.22639661538461547</v>
      </c>
      <c r="D3695" s="70"/>
      <c r="E3695" s="79">
        <f t="shared" si="230"/>
        <v>0.22639661538461547</v>
      </c>
    </row>
    <row r="3696" spans="1:8">
      <c r="A3696" s="4">
        <v>39373</v>
      </c>
      <c r="C3696" s="79">
        <f t="shared" si="231"/>
        <v>0.22511669230769241</v>
      </c>
      <c r="D3696" s="70"/>
      <c r="E3696" s="79">
        <f t="shared" si="230"/>
        <v>0.22511669230769241</v>
      </c>
    </row>
    <row r="3697" spans="1:6">
      <c r="A3697" s="4">
        <v>39374</v>
      </c>
      <c r="C3697" s="79">
        <f t="shared" si="231"/>
        <v>0.22383676923076934</v>
      </c>
      <c r="D3697" s="70"/>
      <c r="E3697" s="79">
        <f t="shared" si="230"/>
        <v>0.22383676923076934</v>
      </c>
    </row>
    <row r="3698" spans="1:6">
      <c r="A3698" s="4">
        <v>39375</v>
      </c>
      <c r="C3698" s="79">
        <f t="shared" si="231"/>
        <v>0.22255684615384627</v>
      </c>
      <c r="D3698" s="70"/>
      <c r="E3698" s="79">
        <f t="shared" si="230"/>
        <v>0.22255684615384627</v>
      </c>
    </row>
    <row r="3699" spans="1:6">
      <c r="A3699" s="4">
        <v>39376</v>
      </c>
      <c r="C3699" s="79">
        <f t="shared" si="231"/>
        <v>0.2212769230769232</v>
      </c>
      <c r="D3699" s="70"/>
      <c r="E3699" s="79">
        <f t="shared" si="230"/>
        <v>0.2212769230769232</v>
      </c>
    </row>
    <row r="3700" spans="1:6">
      <c r="A3700" s="14">
        <v>39377</v>
      </c>
      <c r="B3700" s="72">
        <v>49838</v>
      </c>
      <c r="C3700" s="77">
        <v>0.219997</v>
      </c>
      <c r="D3700" s="75"/>
      <c r="E3700" s="78">
        <f t="shared" si="230"/>
        <v>0.219997</v>
      </c>
      <c r="F3700" s="78">
        <f>(C3708-C3700)/8</f>
        <v>6.4637499999999973E-3</v>
      </c>
    </row>
    <row r="3701" spans="1:6">
      <c r="A3701" s="4">
        <v>39378</v>
      </c>
      <c r="C3701" s="79">
        <f>C3700+F$3700</f>
        <v>0.22646074999999999</v>
      </c>
      <c r="D3701" s="70"/>
      <c r="E3701" s="79">
        <f t="shared" si="230"/>
        <v>0.22646074999999999</v>
      </c>
    </row>
    <row r="3702" spans="1:6">
      <c r="A3702" s="4">
        <v>39379</v>
      </c>
      <c r="C3702" s="79">
        <f t="shared" ref="C3702:C3707" si="232">C3701+F$3700</f>
        <v>0.23292449999999998</v>
      </c>
      <c r="D3702" s="70"/>
      <c r="E3702" s="79">
        <f t="shared" si="230"/>
        <v>0.23292449999999998</v>
      </c>
    </row>
    <row r="3703" spans="1:6">
      <c r="A3703" s="4">
        <v>39380</v>
      </c>
      <c r="C3703" s="79">
        <f t="shared" si="232"/>
        <v>0.23938824999999997</v>
      </c>
      <c r="D3703" s="70"/>
      <c r="E3703" s="79">
        <f t="shared" si="230"/>
        <v>0.23938824999999997</v>
      </c>
    </row>
    <row r="3704" spans="1:6">
      <c r="A3704" s="4">
        <v>39381</v>
      </c>
      <c r="C3704" s="79">
        <f t="shared" si="232"/>
        <v>0.24585199999999996</v>
      </c>
      <c r="D3704" s="70"/>
      <c r="E3704" s="79">
        <f t="shared" si="230"/>
        <v>0.24585199999999996</v>
      </c>
    </row>
    <row r="3705" spans="1:6">
      <c r="A3705" s="4">
        <v>39382</v>
      </c>
      <c r="C3705" s="79">
        <f t="shared" si="232"/>
        <v>0.25231574999999995</v>
      </c>
      <c r="D3705" s="70"/>
      <c r="E3705" s="79">
        <f t="shared" si="230"/>
        <v>0.25231574999999995</v>
      </c>
    </row>
    <row r="3706" spans="1:6">
      <c r="A3706" s="4">
        <v>39383</v>
      </c>
      <c r="C3706" s="79">
        <f t="shared" si="232"/>
        <v>0.25877949999999994</v>
      </c>
      <c r="D3706" s="70"/>
      <c r="E3706" s="79">
        <f t="shared" si="230"/>
        <v>0.25877949999999994</v>
      </c>
    </row>
    <row r="3707" spans="1:6">
      <c r="A3707" s="4">
        <v>39384</v>
      </c>
      <c r="C3707" s="79">
        <f t="shared" si="232"/>
        <v>0.26524324999999993</v>
      </c>
      <c r="D3707" s="70"/>
      <c r="E3707" s="79">
        <f t="shared" si="230"/>
        <v>0.26524324999999993</v>
      </c>
    </row>
    <row r="3708" spans="1:6">
      <c r="A3708" s="14">
        <v>39385</v>
      </c>
      <c r="B3708" s="72">
        <v>52228</v>
      </c>
      <c r="C3708" s="77">
        <v>0.27170699999999998</v>
      </c>
      <c r="D3708" s="75"/>
      <c r="E3708" s="78">
        <f t="shared" si="230"/>
        <v>0.27170699999999998</v>
      </c>
      <c r="F3708" s="78">
        <f>(C3717-C3708)/9</f>
        <v>-1.6867777777777777E-3</v>
      </c>
    </row>
    <row r="3709" spans="1:6">
      <c r="A3709" s="4">
        <v>39386</v>
      </c>
      <c r="C3709" s="79">
        <f>C3708+F$3708</f>
        <v>0.27002022222222222</v>
      </c>
      <c r="D3709" s="70"/>
      <c r="E3709" s="79">
        <f t="shared" si="230"/>
        <v>0.27002022222222222</v>
      </c>
    </row>
    <row r="3710" spans="1:6">
      <c r="A3710" s="4">
        <v>39387</v>
      </c>
      <c r="C3710" s="79">
        <f t="shared" ref="C3710:C3716" si="233">C3709+F$3708</f>
        <v>0.26833344444444446</v>
      </c>
      <c r="D3710" s="70"/>
      <c r="E3710" s="79">
        <f t="shared" si="230"/>
        <v>0.26833344444444446</v>
      </c>
    </row>
    <row r="3711" spans="1:6">
      <c r="A3711" s="4">
        <v>39388</v>
      </c>
      <c r="C3711" s="79">
        <f t="shared" si="233"/>
        <v>0.2666466666666667</v>
      </c>
      <c r="D3711" s="70"/>
      <c r="E3711" s="79">
        <f t="shared" si="230"/>
        <v>0.2666466666666667</v>
      </c>
    </row>
    <row r="3712" spans="1:6">
      <c r="A3712" s="4">
        <v>39389</v>
      </c>
      <c r="C3712" s="79">
        <f t="shared" si="233"/>
        <v>0.26495988888888894</v>
      </c>
      <c r="D3712" s="70"/>
      <c r="E3712" s="79">
        <f t="shared" si="230"/>
        <v>0.26495988888888894</v>
      </c>
    </row>
    <row r="3713" spans="1:6">
      <c r="A3713" s="4">
        <v>39390</v>
      </c>
      <c r="C3713" s="79">
        <f t="shared" si="233"/>
        <v>0.26327311111111118</v>
      </c>
      <c r="D3713" s="70"/>
      <c r="E3713" s="79">
        <f t="shared" si="230"/>
        <v>0.26327311111111118</v>
      </c>
    </row>
    <row r="3714" spans="1:6">
      <c r="A3714" s="4">
        <v>39391</v>
      </c>
      <c r="C3714" s="79">
        <f t="shared" si="233"/>
        <v>0.26158633333333342</v>
      </c>
      <c r="D3714" s="70"/>
      <c r="E3714" s="79">
        <f t="shared" si="230"/>
        <v>0.26158633333333342</v>
      </c>
    </row>
    <row r="3715" spans="1:6">
      <c r="A3715" s="4">
        <v>39392</v>
      </c>
      <c r="C3715" s="79">
        <f t="shared" si="233"/>
        <v>0.25989955555555566</v>
      </c>
      <c r="D3715" s="70"/>
      <c r="E3715" s="79">
        <f t="shared" si="230"/>
        <v>0.25989955555555566</v>
      </c>
    </row>
    <row r="3716" spans="1:6">
      <c r="A3716" s="4">
        <v>39393</v>
      </c>
      <c r="C3716" s="79">
        <f t="shared" si="233"/>
        <v>0.2582127777777779</v>
      </c>
      <c r="D3716" s="70"/>
      <c r="E3716" s="79">
        <f t="shared" si="230"/>
        <v>0.2582127777777779</v>
      </c>
    </row>
    <row r="3717" spans="1:6">
      <c r="A3717" s="14">
        <v>39394</v>
      </c>
      <c r="B3717" s="72">
        <v>52197</v>
      </c>
      <c r="C3717" s="77">
        <v>0.25652599999999998</v>
      </c>
      <c r="D3717" s="75"/>
      <c r="E3717" s="78">
        <f t="shared" si="230"/>
        <v>0.25652599999999998</v>
      </c>
      <c r="F3717" s="78">
        <f>(C3723-C3717)/6</f>
        <v>-6.1968333333333276E-3</v>
      </c>
    </row>
    <row r="3718" spans="1:6">
      <c r="A3718" s="4">
        <v>39395</v>
      </c>
      <c r="C3718" s="79">
        <f>C3717+F$3717</f>
        <v>0.25032916666666666</v>
      </c>
      <c r="D3718" s="70"/>
      <c r="E3718" s="79">
        <f t="shared" si="230"/>
        <v>0.25032916666666666</v>
      </c>
    </row>
    <row r="3719" spans="1:6">
      <c r="A3719" s="4">
        <v>39396</v>
      </c>
      <c r="C3719" s="79">
        <f>C3718+F$3717</f>
        <v>0.24413233333333334</v>
      </c>
      <c r="D3719" s="70"/>
      <c r="E3719" s="79">
        <f t="shared" si="230"/>
        <v>0.24413233333333334</v>
      </c>
    </row>
    <row r="3720" spans="1:6">
      <c r="A3720" s="4">
        <v>39397</v>
      </c>
      <c r="C3720" s="79">
        <f>C3719+F$3717</f>
        <v>0.23793550000000002</v>
      </c>
      <c r="D3720" s="70"/>
      <c r="E3720" s="79">
        <f t="shared" si="230"/>
        <v>0.23793550000000002</v>
      </c>
    </row>
    <row r="3721" spans="1:6">
      <c r="A3721" s="4">
        <v>39398</v>
      </c>
      <c r="C3721" s="79">
        <f>C3720+F$3717</f>
        <v>0.2317386666666667</v>
      </c>
      <c r="D3721" s="70"/>
      <c r="E3721" s="79">
        <f t="shared" si="230"/>
        <v>0.2317386666666667</v>
      </c>
    </row>
    <row r="3722" spans="1:6">
      <c r="A3722" s="4">
        <v>39399</v>
      </c>
      <c r="C3722" s="79">
        <f>C3721+F$3717</f>
        <v>0.22554183333333339</v>
      </c>
      <c r="D3722" s="70"/>
      <c r="E3722" s="79">
        <f t="shared" si="230"/>
        <v>0.22554183333333339</v>
      </c>
    </row>
    <row r="3723" spans="1:6">
      <c r="A3723" s="14">
        <v>39400</v>
      </c>
      <c r="B3723" s="72">
        <v>49874</v>
      </c>
      <c r="C3723" s="77">
        <v>0.21934500000000001</v>
      </c>
      <c r="D3723" s="75"/>
      <c r="E3723" s="78">
        <f t="shared" si="230"/>
        <v>0.21934500000000001</v>
      </c>
      <c r="F3723" s="78">
        <f>(C3737-C3723)/14</f>
        <v>3.0628571428571331E-4</v>
      </c>
    </row>
    <row r="3724" spans="1:6">
      <c r="A3724" s="4">
        <v>39401</v>
      </c>
      <c r="C3724" s="79">
        <f>C3723+F$3723</f>
        <v>0.21965128571428572</v>
      </c>
      <c r="D3724" s="70"/>
      <c r="E3724" s="79">
        <f t="shared" si="230"/>
        <v>0.21965128571428572</v>
      </c>
    </row>
    <row r="3725" spans="1:6">
      <c r="A3725" s="4">
        <v>39402</v>
      </c>
      <c r="C3725" s="79">
        <f t="shared" ref="C3725:C3736" si="234">C3724+F$3723</f>
        <v>0.21995757142857142</v>
      </c>
      <c r="D3725" s="70"/>
      <c r="E3725" s="79">
        <f t="shared" si="230"/>
        <v>0.21995757142857142</v>
      </c>
    </row>
    <row r="3726" spans="1:6">
      <c r="A3726" s="4">
        <v>39403</v>
      </c>
      <c r="C3726" s="79">
        <f t="shared" si="234"/>
        <v>0.22026385714285712</v>
      </c>
      <c r="D3726" s="70"/>
      <c r="E3726" s="79">
        <f t="shared" si="230"/>
        <v>0.22026385714285712</v>
      </c>
    </row>
    <row r="3727" spans="1:6">
      <c r="A3727" s="4">
        <v>39404</v>
      </c>
      <c r="C3727" s="79">
        <f t="shared" si="234"/>
        <v>0.22057014285714283</v>
      </c>
      <c r="D3727" s="70"/>
      <c r="E3727" s="79">
        <f t="shared" si="230"/>
        <v>0.22057014285714283</v>
      </c>
    </row>
    <row r="3728" spans="1:6">
      <c r="A3728" s="4">
        <v>39405</v>
      </c>
      <c r="C3728" s="79">
        <f t="shared" si="234"/>
        <v>0.22087642857142853</v>
      </c>
      <c r="D3728" s="70"/>
      <c r="E3728" s="79">
        <f t="shared" si="230"/>
        <v>0.22087642857142853</v>
      </c>
    </row>
    <row r="3729" spans="1:6">
      <c r="A3729" s="4">
        <v>39406</v>
      </c>
      <c r="B3729" s="9"/>
      <c r="C3729" s="79">
        <f t="shared" si="234"/>
        <v>0.22118271428571423</v>
      </c>
      <c r="D3729" s="70"/>
      <c r="E3729" s="79">
        <f t="shared" si="230"/>
        <v>0.22118271428571423</v>
      </c>
    </row>
    <row r="3730" spans="1:6">
      <c r="A3730" s="4">
        <v>39407</v>
      </c>
      <c r="C3730" s="79">
        <f t="shared" si="234"/>
        <v>0.22148899999999994</v>
      </c>
      <c r="D3730" s="70"/>
      <c r="E3730" s="79">
        <f t="shared" si="230"/>
        <v>0.22148899999999994</v>
      </c>
    </row>
    <row r="3731" spans="1:6">
      <c r="A3731" s="4">
        <v>39408</v>
      </c>
      <c r="C3731" s="79">
        <f t="shared" si="234"/>
        <v>0.22179528571428564</v>
      </c>
      <c r="D3731" s="70"/>
      <c r="E3731" s="79">
        <f t="shared" si="230"/>
        <v>0.22179528571428564</v>
      </c>
    </row>
    <row r="3732" spans="1:6">
      <c r="A3732" s="4">
        <v>39409</v>
      </c>
      <c r="C3732" s="79">
        <f t="shared" si="234"/>
        <v>0.22210157142857134</v>
      </c>
      <c r="D3732" s="70"/>
      <c r="E3732" s="79">
        <f t="shared" si="230"/>
        <v>0.22210157142857134</v>
      </c>
    </row>
    <row r="3733" spans="1:6">
      <c r="A3733" s="4">
        <v>39410</v>
      </c>
      <c r="C3733" s="79">
        <f t="shared" si="234"/>
        <v>0.22240785714285705</v>
      </c>
      <c r="D3733" s="70"/>
      <c r="E3733" s="79">
        <f t="shared" si="230"/>
        <v>0.22240785714285705</v>
      </c>
    </row>
    <row r="3734" spans="1:6">
      <c r="A3734" s="4">
        <v>39411</v>
      </c>
      <c r="C3734" s="79">
        <f t="shared" si="234"/>
        <v>0.22271414285714275</v>
      </c>
      <c r="D3734" s="70"/>
      <c r="E3734" s="79">
        <f t="shared" si="230"/>
        <v>0.22271414285714275</v>
      </c>
    </row>
    <row r="3735" spans="1:6">
      <c r="A3735" s="4">
        <v>39412</v>
      </c>
      <c r="C3735" s="79">
        <f t="shared" si="234"/>
        <v>0.22302042857142845</v>
      </c>
      <c r="D3735" s="70"/>
      <c r="E3735" s="79">
        <f t="shared" si="230"/>
        <v>0.22302042857142845</v>
      </c>
    </row>
    <row r="3736" spans="1:6">
      <c r="A3736" s="4">
        <v>39413</v>
      </c>
      <c r="C3736" s="79">
        <f t="shared" si="234"/>
        <v>0.22332671428571416</v>
      </c>
      <c r="D3736" s="70"/>
      <c r="E3736" s="79">
        <f t="shared" si="230"/>
        <v>0.22332671428571416</v>
      </c>
    </row>
    <row r="3737" spans="1:6">
      <c r="A3737" s="14">
        <v>39414</v>
      </c>
      <c r="B3737" s="72">
        <v>50962</v>
      </c>
      <c r="C3737" s="77">
        <v>0.223633</v>
      </c>
      <c r="D3737" s="75"/>
      <c r="E3737" s="78">
        <f t="shared" si="230"/>
        <v>0.223633</v>
      </c>
      <c r="F3737" s="78">
        <f>(C3739-C3737)/2</f>
        <v>-8.3049999999999791E-4</v>
      </c>
    </row>
    <row r="3738" spans="1:6">
      <c r="A3738" s="4">
        <v>39415</v>
      </c>
      <c r="C3738" s="79">
        <f>C3737+F$3737</f>
        <v>0.22280250000000001</v>
      </c>
      <c r="D3738" s="70"/>
      <c r="E3738" s="79">
        <f t="shared" ref="E3738:E3801" si="235">C3738</f>
        <v>0.22280250000000001</v>
      </c>
    </row>
    <row r="3739" spans="1:6">
      <c r="A3739" s="14">
        <v>39416</v>
      </c>
      <c r="B3739" s="72">
        <v>50697</v>
      </c>
      <c r="C3739" s="77">
        <v>0.221972</v>
      </c>
      <c r="D3739" s="75"/>
      <c r="E3739" s="78">
        <f t="shared" si="235"/>
        <v>0.221972</v>
      </c>
      <c r="F3739" s="78">
        <f>(C3744-C3739)/5</f>
        <v>2.3195999999999994E-3</v>
      </c>
    </row>
    <row r="3740" spans="1:6">
      <c r="A3740" s="4">
        <v>39417</v>
      </c>
      <c r="C3740" s="79">
        <f>C3739+F$3739</f>
        <v>0.22429160000000001</v>
      </c>
      <c r="D3740" s="70"/>
      <c r="E3740" s="79">
        <f t="shared" si="235"/>
        <v>0.22429160000000001</v>
      </c>
    </row>
    <row r="3741" spans="1:6">
      <c r="A3741" s="4">
        <v>39418</v>
      </c>
      <c r="C3741" s="79">
        <f>C3740+F$3739</f>
        <v>0.22661120000000001</v>
      </c>
      <c r="D3741" s="70"/>
      <c r="E3741" s="79">
        <f t="shared" si="235"/>
        <v>0.22661120000000001</v>
      </c>
    </row>
    <row r="3742" spans="1:6">
      <c r="A3742" s="4">
        <v>39419</v>
      </c>
      <c r="C3742" s="79">
        <f>C3741+F$3739</f>
        <v>0.22893080000000002</v>
      </c>
      <c r="D3742" s="70"/>
      <c r="E3742" s="79">
        <f t="shared" si="235"/>
        <v>0.22893080000000002</v>
      </c>
    </row>
    <row r="3743" spans="1:6">
      <c r="A3743" s="4">
        <v>39420</v>
      </c>
      <c r="C3743" s="79">
        <f>C3742+F$3739</f>
        <v>0.23125040000000002</v>
      </c>
      <c r="D3743" s="70"/>
      <c r="E3743" s="79">
        <f t="shared" si="235"/>
        <v>0.23125040000000002</v>
      </c>
    </row>
    <row r="3744" spans="1:6">
      <c r="A3744" s="14">
        <v>39421</v>
      </c>
      <c r="B3744" s="72">
        <v>51650</v>
      </c>
      <c r="C3744" s="77">
        <v>0.23357</v>
      </c>
      <c r="D3744" s="75"/>
      <c r="E3744" s="78">
        <f t="shared" si="235"/>
        <v>0.23357</v>
      </c>
      <c r="F3744" s="78">
        <f>(C3750-C3744)/6</f>
        <v>3.3116666666666478E-4</v>
      </c>
    </row>
    <row r="3745" spans="1:10">
      <c r="A3745" s="4">
        <v>39422</v>
      </c>
      <c r="C3745" s="79">
        <f>C3744+F$3744</f>
        <v>0.23390116666666666</v>
      </c>
      <c r="D3745" s="70"/>
      <c r="E3745" s="79">
        <f t="shared" si="235"/>
        <v>0.23390116666666666</v>
      </c>
    </row>
    <row r="3746" spans="1:10">
      <c r="A3746" s="4">
        <v>39423</v>
      </c>
      <c r="C3746" s="79">
        <f>C3745+F$3744</f>
        <v>0.23423233333333332</v>
      </c>
      <c r="D3746" s="70"/>
      <c r="E3746" s="79">
        <f t="shared" si="235"/>
        <v>0.23423233333333332</v>
      </c>
    </row>
    <row r="3747" spans="1:10">
      <c r="A3747" s="4">
        <v>39424</v>
      </c>
      <c r="C3747" s="79">
        <f>C3746+F$3744</f>
        <v>0.23456349999999998</v>
      </c>
      <c r="D3747" s="70"/>
      <c r="E3747" s="79">
        <f t="shared" si="235"/>
        <v>0.23456349999999998</v>
      </c>
    </row>
    <row r="3748" spans="1:10">
      <c r="A3748" s="4">
        <v>39425</v>
      </c>
      <c r="C3748" s="79">
        <f>C3747+F$3744</f>
        <v>0.23489466666666664</v>
      </c>
      <c r="D3748" s="70"/>
      <c r="E3748" s="79">
        <f t="shared" si="235"/>
        <v>0.23489466666666664</v>
      </c>
    </row>
    <row r="3749" spans="1:10">
      <c r="A3749" s="4">
        <v>39426</v>
      </c>
      <c r="B3749" s="9"/>
      <c r="C3749" s="79">
        <f>C3748+F$3744</f>
        <v>0.2352258333333333</v>
      </c>
      <c r="D3749" s="70"/>
      <c r="E3749" s="79">
        <f t="shared" si="235"/>
        <v>0.2352258333333333</v>
      </c>
    </row>
    <row r="3750" spans="1:10">
      <c r="A3750" s="14">
        <v>39427</v>
      </c>
      <c r="B3750" s="72">
        <v>51568</v>
      </c>
      <c r="C3750" s="77">
        <v>0.23555699999999999</v>
      </c>
      <c r="D3750" s="75"/>
      <c r="E3750" s="78">
        <f t="shared" si="235"/>
        <v>0.23555699999999999</v>
      </c>
      <c r="F3750" s="78">
        <f>(C3754-C3750)/4</f>
        <v>7.6997499999999983E-3</v>
      </c>
    </row>
    <row r="3751" spans="1:10">
      <c r="A3751" s="4">
        <v>39428</v>
      </c>
      <c r="C3751" s="79">
        <f>C3750+F$3750</f>
        <v>0.24325674999999999</v>
      </c>
      <c r="D3751" s="70"/>
      <c r="E3751" s="79">
        <f t="shared" si="235"/>
        <v>0.24325674999999999</v>
      </c>
    </row>
    <row r="3752" spans="1:10">
      <c r="A3752" s="4">
        <v>39429</v>
      </c>
      <c r="C3752" s="79">
        <f>C3751+F$3750</f>
        <v>0.25095649999999997</v>
      </c>
      <c r="D3752" s="70"/>
      <c r="E3752" s="79">
        <f t="shared" si="235"/>
        <v>0.25095649999999997</v>
      </c>
    </row>
    <row r="3753" spans="1:10">
      <c r="A3753" s="4">
        <v>39430</v>
      </c>
      <c r="C3753" s="79">
        <f>C3752+F$3750</f>
        <v>0.25865624999999998</v>
      </c>
      <c r="D3753" s="70"/>
      <c r="E3753" s="79">
        <f t="shared" si="235"/>
        <v>0.25865624999999998</v>
      </c>
    </row>
    <row r="3754" spans="1:10">
      <c r="A3754" s="14">
        <v>39431</v>
      </c>
      <c r="B3754" s="72">
        <v>52213</v>
      </c>
      <c r="C3754" s="77">
        <v>0.26635599999999998</v>
      </c>
      <c r="D3754" s="75"/>
      <c r="E3754" s="78">
        <f t="shared" si="235"/>
        <v>0.26635599999999998</v>
      </c>
      <c r="F3754" s="78">
        <f>(C3770-C3754)/16</f>
        <v>4.6771250000000007E-3</v>
      </c>
      <c r="H3754" s="74">
        <f>SUM($C$3754:$C$3983)/COUNT($C$3754:$C$3983)</f>
        <v>0.42032898260869606</v>
      </c>
      <c r="I3754" s="76">
        <f>SUM(C3754:C3983)</f>
        <v>96.675666000000092</v>
      </c>
      <c r="J3754" s="76">
        <f>MAX(C3754:C3983)</f>
        <v>0.60440000000000005</v>
      </c>
    </row>
    <row r="3755" spans="1:10">
      <c r="A3755" s="4">
        <v>39432</v>
      </c>
      <c r="C3755" s="79">
        <f>C3754+F$3754</f>
        <v>0.27103312499999999</v>
      </c>
      <c r="D3755" s="70"/>
      <c r="E3755" s="79">
        <f t="shared" si="235"/>
        <v>0.27103312499999999</v>
      </c>
    </row>
    <row r="3756" spans="1:10">
      <c r="A3756" s="4">
        <v>39433</v>
      </c>
      <c r="B3756" s="9"/>
      <c r="C3756" s="79">
        <f t="shared" ref="C3756:C3769" si="236">C3755+F$3754</f>
        <v>0.27571024999999999</v>
      </c>
      <c r="D3756" s="70"/>
      <c r="E3756" s="79">
        <f t="shared" si="235"/>
        <v>0.27571024999999999</v>
      </c>
    </row>
    <row r="3757" spans="1:10">
      <c r="A3757" s="4">
        <v>39434</v>
      </c>
      <c r="C3757" s="79">
        <f t="shared" si="236"/>
        <v>0.28038737499999999</v>
      </c>
      <c r="D3757" s="70"/>
      <c r="E3757" s="79">
        <f t="shared" si="235"/>
        <v>0.28038737499999999</v>
      </c>
    </row>
    <row r="3758" spans="1:10">
      <c r="A3758" s="4">
        <v>39435</v>
      </c>
      <c r="C3758" s="79">
        <f t="shared" si="236"/>
        <v>0.2850645</v>
      </c>
      <c r="D3758" s="70"/>
      <c r="E3758" s="79">
        <f t="shared" si="235"/>
        <v>0.2850645</v>
      </c>
    </row>
    <row r="3759" spans="1:10">
      <c r="A3759" s="4">
        <v>39436</v>
      </c>
      <c r="B3759" s="9"/>
      <c r="C3759" s="79">
        <f t="shared" si="236"/>
        <v>0.289741625</v>
      </c>
      <c r="D3759" s="70"/>
      <c r="E3759" s="79">
        <f t="shared" si="235"/>
        <v>0.289741625</v>
      </c>
    </row>
    <row r="3760" spans="1:10">
      <c r="A3760" s="4">
        <v>39437</v>
      </c>
      <c r="C3760" s="79">
        <f t="shared" si="236"/>
        <v>0.29441875000000001</v>
      </c>
      <c r="D3760" s="70"/>
      <c r="E3760" s="79">
        <f t="shared" si="235"/>
        <v>0.29441875000000001</v>
      </c>
    </row>
    <row r="3761" spans="1:6">
      <c r="A3761" s="4">
        <v>39438</v>
      </c>
      <c r="C3761" s="79">
        <f t="shared" si="236"/>
        <v>0.29909587500000001</v>
      </c>
      <c r="D3761" s="70"/>
      <c r="E3761" s="79">
        <f t="shared" si="235"/>
        <v>0.29909587500000001</v>
      </c>
    </row>
    <row r="3762" spans="1:6">
      <c r="A3762" s="4">
        <v>39439</v>
      </c>
      <c r="C3762" s="79">
        <f t="shared" si="236"/>
        <v>0.30377300000000002</v>
      </c>
      <c r="D3762" s="70"/>
      <c r="E3762" s="79">
        <f t="shared" si="235"/>
        <v>0.30377300000000002</v>
      </c>
    </row>
    <row r="3763" spans="1:6">
      <c r="A3763" s="4">
        <v>39440</v>
      </c>
      <c r="C3763" s="79">
        <f t="shared" si="236"/>
        <v>0.30845012500000002</v>
      </c>
      <c r="D3763" s="70"/>
      <c r="E3763" s="79">
        <f t="shared" si="235"/>
        <v>0.30845012500000002</v>
      </c>
    </row>
    <row r="3764" spans="1:6">
      <c r="A3764" s="4">
        <v>39441</v>
      </c>
      <c r="C3764" s="79">
        <f t="shared" si="236"/>
        <v>0.31312725000000002</v>
      </c>
      <c r="D3764" s="70"/>
      <c r="E3764" s="79">
        <f t="shared" si="235"/>
        <v>0.31312725000000002</v>
      </c>
    </row>
    <row r="3765" spans="1:6">
      <c r="A3765" s="4">
        <v>39442</v>
      </c>
      <c r="C3765" s="79">
        <f t="shared" si="236"/>
        <v>0.31780437500000003</v>
      </c>
      <c r="D3765" s="70"/>
      <c r="E3765" s="79">
        <f t="shared" si="235"/>
        <v>0.31780437500000003</v>
      </c>
    </row>
    <row r="3766" spans="1:6">
      <c r="A3766" s="4">
        <v>39443</v>
      </c>
      <c r="C3766" s="79">
        <f t="shared" si="236"/>
        <v>0.32248150000000003</v>
      </c>
      <c r="D3766" s="70"/>
      <c r="E3766" s="79">
        <f t="shared" si="235"/>
        <v>0.32248150000000003</v>
      </c>
    </row>
    <row r="3767" spans="1:6">
      <c r="A3767" s="4">
        <v>39444</v>
      </c>
      <c r="C3767" s="79">
        <f t="shared" si="236"/>
        <v>0.32715862500000004</v>
      </c>
      <c r="D3767" s="70"/>
      <c r="E3767" s="79">
        <f t="shared" si="235"/>
        <v>0.32715862500000004</v>
      </c>
    </row>
    <row r="3768" spans="1:6">
      <c r="A3768" s="4">
        <v>39445</v>
      </c>
      <c r="C3768" s="79">
        <f t="shared" si="236"/>
        <v>0.33183575000000004</v>
      </c>
      <c r="D3768" s="70"/>
      <c r="E3768" s="79">
        <f t="shared" si="235"/>
        <v>0.33183575000000004</v>
      </c>
    </row>
    <row r="3769" spans="1:6">
      <c r="A3769" s="4">
        <v>39446</v>
      </c>
      <c r="C3769" s="79">
        <f t="shared" si="236"/>
        <v>0.33651287500000004</v>
      </c>
      <c r="D3769" s="70"/>
      <c r="E3769" s="79">
        <f t="shared" si="235"/>
        <v>0.33651287500000004</v>
      </c>
    </row>
    <row r="3770" spans="1:6">
      <c r="A3770" s="14">
        <v>39447</v>
      </c>
      <c r="B3770" s="72">
        <v>52261</v>
      </c>
      <c r="C3770" s="77">
        <v>0.34118999999999999</v>
      </c>
      <c r="D3770" s="75"/>
      <c r="E3770" s="78">
        <f t="shared" si="235"/>
        <v>0.34118999999999999</v>
      </c>
      <c r="F3770" s="78">
        <f>(C3782-C3770)/12</f>
        <v>2.6931666666666679E-3</v>
      </c>
    </row>
    <row r="3771" spans="1:6">
      <c r="A3771" s="4">
        <v>39448</v>
      </c>
      <c r="C3771" s="79">
        <f>C3770+F$3770</f>
        <v>0.34388316666666668</v>
      </c>
      <c r="D3771" s="70"/>
      <c r="E3771" s="79">
        <f t="shared" si="235"/>
        <v>0.34388316666666668</v>
      </c>
    </row>
    <row r="3772" spans="1:6">
      <c r="A3772" s="4">
        <v>39449</v>
      </c>
      <c r="C3772" s="79">
        <f t="shared" ref="C3772:C3781" si="237">C3771+F$3770</f>
        <v>0.34657633333333338</v>
      </c>
      <c r="D3772" s="70"/>
      <c r="E3772" s="79">
        <f t="shared" si="235"/>
        <v>0.34657633333333338</v>
      </c>
    </row>
    <row r="3773" spans="1:6">
      <c r="A3773" s="4">
        <v>39450</v>
      </c>
      <c r="C3773" s="79">
        <f t="shared" si="237"/>
        <v>0.34926950000000007</v>
      </c>
      <c r="D3773" s="70"/>
      <c r="E3773" s="79">
        <f t="shared" si="235"/>
        <v>0.34926950000000007</v>
      </c>
    </row>
    <row r="3774" spans="1:6">
      <c r="A3774" s="4">
        <v>39451</v>
      </c>
      <c r="C3774" s="79">
        <f t="shared" si="237"/>
        <v>0.35196266666666676</v>
      </c>
      <c r="D3774" s="70"/>
      <c r="E3774" s="79">
        <f t="shared" si="235"/>
        <v>0.35196266666666676</v>
      </c>
    </row>
    <row r="3775" spans="1:6">
      <c r="A3775" s="4">
        <v>39452</v>
      </c>
      <c r="C3775" s="79">
        <f t="shared" si="237"/>
        <v>0.35465583333333345</v>
      </c>
      <c r="D3775" s="70"/>
      <c r="E3775" s="79">
        <f t="shared" si="235"/>
        <v>0.35465583333333345</v>
      </c>
    </row>
    <row r="3776" spans="1:6">
      <c r="A3776" s="4">
        <v>39453</v>
      </c>
      <c r="C3776" s="79">
        <f t="shared" si="237"/>
        <v>0.35734900000000014</v>
      </c>
      <c r="D3776" s="70"/>
      <c r="E3776" s="79">
        <f t="shared" si="235"/>
        <v>0.35734900000000014</v>
      </c>
    </row>
    <row r="3777" spans="1:6">
      <c r="A3777" s="4">
        <v>39454</v>
      </c>
      <c r="C3777" s="79">
        <f t="shared" si="237"/>
        <v>0.36004216666666683</v>
      </c>
      <c r="D3777" s="70"/>
      <c r="E3777" s="79">
        <f t="shared" si="235"/>
        <v>0.36004216666666683</v>
      </c>
    </row>
    <row r="3778" spans="1:6">
      <c r="A3778" s="4">
        <v>39455</v>
      </c>
      <c r="C3778" s="79">
        <f t="shared" si="237"/>
        <v>0.36273533333333352</v>
      </c>
      <c r="D3778" s="70"/>
      <c r="E3778" s="79">
        <f t="shared" si="235"/>
        <v>0.36273533333333352</v>
      </c>
    </row>
    <row r="3779" spans="1:6">
      <c r="A3779" s="4">
        <v>39456</v>
      </c>
      <c r="C3779" s="79">
        <f t="shared" si="237"/>
        <v>0.36542850000000021</v>
      </c>
      <c r="D3779" s="70"/>
      <c r="E3779" s="79">
        <f t="shared" si="235"/>
        <v>0.36542850000000021</v>
      </c>
    </row>
    <row r="3780" spans="1:6">
      <c r="A3780" s="4">
        <v>39457</v>
      </c>
      <c r="C3780" s="79">
        <f t="shared" si="237"/>
        <v>0.3681216666666669</v>
      </c>
      <c r="D3780" s="70"/>
      <c r="E3780" s="79">
        <f t="shared" si="235"/>
        <v>0.3681216666666669</v>
      </c>
    </row>
    <row r="3781" spans="1:6">
      <c r="A3781" s="4">
        <v>39458</v>
      </c>
      <c r="C3781" s="79">
        <f t="shared" si="237"/>
        <v>0.37081483333333359</v>
      </c>
      <c r="D3781" s="70"/>
      <c r="E3781" s="79">
        <f t="shared" si="235"/>
        <v>0.37081483333333359</v>
      </c>
    </row>
    <row r="3782" spans="1:6">
      <c r="A3782" s="14">
        <v>39459</v>
      </c>
      <c r="B3782" s="72">
        <v>52220</v>
      </c>
      <c r="C3782" s="77">
        <v>0.37350800000000001</v>
      </c>
      <c r="D3782" s="75"/>
      <c r="E3782" s="78">
        <f t="shared" si="235"/>
        <v>0.37350800000000001</v>
      </c>
      <c r="F3782" s="78">
        <f>(C3790-C3782)/8</f>
        <v>8.593499999999997E-3</v>
      </c>
    </row>
    <row r="3783" spans="1:6">
      <c r="A3783" s="4">
        <v>39460</v>
      </c>
      <c r="C3783" s="79">
        <f>C3782+F$3782</f>
        <v>0.38210149999999998</v>
      </c>
      <c r="D3783" s="70"/>
      <c r="E3783" s="79">
        <f t="shared" si="235"/>
        <v>0.38210149999999998</v>
      </c>
    </row>
    <row r="3784" spans="1:6">
      <c r="A3784" s="4">
        <v>39461</v>
      </c>
      <c r="C3784" s="79">
        <f t="shared" ref="C3784:C3789" si="238">C3783+F$3782</f>
        <v>0.39069499999999996</v>
      </c>
      <c r="D3784" s="70"/>
      <c r="E3784" s="79">
        <f t="shared" si="235"/>
        <v>0.39069499999999996</v>
      </c>
    </row>
    <row r="3785" spans="1:6">
      <c r="A3785" s="4">
        <v>39462</v>
      </c>
      <c r="C3785" s="79">
        <f t="shared" si="238"/>
        <v>0.39928849999999994</v>
      </c>
      <c r="D3785" s="70"/>
      <c r="E3785" s="79">
        <f t="shared" si="235"/>
        <v>0.39928849999999994</v>
      </c>
    </row>
    <row r="3786" spans="1:6">
      <c r="A3786" s="4">
        <v>39463</v>
      </c>
      <c r="C3786" s="79">
        <f t="shared" si="238"/>
        <v>0.40788199999999991</v>
      </c>
      <c r="D3786" s="70"/>
      <c r="E3786" s="79">
        <f t="shared" si="235"/>
        <v>0.40788199999999991</v>
      </c>
    </row>
    <row r="3787" spans="1:6">
      <c r="A3787" s="4">
        <v>39464</v>
      </c>
      <c r="C3787" s="79">
        <f t="shared" si="238"/>
        <v>0.41647549999999989</v>
      </c>
      <c r="D3787" s="70"/>
      <c r="E3787" s="79">
        <f t="shared" si="235"/>
        <v>0.41647549999999989</v>
      </c>
    </row>
    <row r="3788" spans="1:6">
      <c r="A3788" s="4">
        <v>39465</v>
      </c>
      <c r="C3788" s="79">
        <f t="shared" si="238"/>
        <v>0.42506899999999986</v>
      </c>
      <c r="D3788" s="70"/>
      <c r="E3788" s="79">
        <f t="shared" si="235"/>
        <v>0.42506899999999986</v>
      </c>
    </row>
    <row r="3789" spans="1:6">
      <c r="A3789" s="4">
        <v>39466</v>
      </c>
      <c r="C3789" s="79">
        <f t="shared" si="238"/>
        <v>0.43366249999999984</v>
      </c>
      <c r="D3789" s="70"/>
      <c r="E3789" s="79">
        <f t="shared" si="235"/>
        <v>0.43366249999999984</v>
      </c>
    </row>
    <row r="3790" spans="1:6">
      <c r="A3790" s="14">
        <v>39467</v>
      </c>
      <c r="B3790" s="72">
        <v>52233</v>
      </c>
      <c r="C3790" s="77">
        <v>0.44225599999999998</v>
      </c>
      <c r="D3790" s="75"/>
      <c r="E3790" s="78">
        <f t="shared" si="235"/>
        <v>0.44225599999999998</v>
      </c>
      <c r="F3790" s="78">
        <f>(C3794-C3790)/4</f>
        <v>-9.1697499999999904E-3</v>
      </c>
    </row>
    <row r="3791" spans="1:6">
      <c r="A3791" s="4">
        <v>39468</v>
      </c>
      <c r="C3791" s="79">
        <f>C3790+F$3790</f>
        <v>0.43308625000000001</v>
      </c>
      <c r="D3791" s="70"/>
      <c r="E3791" s="79">
        <f t="shared" si="235"/>
        <v>0.43308625000000001</v>
      </c>
    </row>
    <row r="3792" spans="1:6">
      <c r="A3792" s="4">
        <v>39469</v>
      </c>
      <c r="C3792" s="79">
        <f>C3791+F$3790</f>
        <v>0.42391650000000003</v>
      </c>
      <c r="D3792" s="70"/>
      <c r="E3792" s="79">
        <f t="shared" si="235"/>
        <v>0.42391650000000003</v>
      </c>
    </row>
    <row r="3793" spans="1:6">
      <c r="A3793" s="4">
        <v>39470</v>
      </c>
      <c r="C3793" s="79">
        <f>C3792+F$3790</f>
        <v>0.41474675000000005</v>
      </c>
      <c r="D3793" s="70"/>
      <c r="E3793" s="79">
        <f t="shared" si="235"/>
        <v>0.41474675000000005</v>
      </c>
    </row>
    <row r="3794" spans="1:6">
      <c r="A3794" s="14">
        <v>39471</v>
      </c>
      <c r="B3794" s="72">
        <v>52191</v>
      </c>
      <c r="C3794" s="77">
        <v>0.40557700000000002</v>
      </c>
      <c r="D3794" s="75"/>
      <c r="E3794" s="78">
        <f t="shared" si="235"/>
        <v>0.40557700000000002</v>
      </c>
      <c r="F3794" s="78">
        <f>(C3800-C3794)/6</f>
        <v>6.9749999999999994E-3</v>
      </c>
    </row>
    <row r="3795" spans="1:6">
      <c r="A3795" s="4">
        <v>39472</v>
      </c>
      <c r="C3795" s="79">
        <f>C3794+F$3794</f>
        <v>0.41255200000000003</v>
      </c>
      <c r="D3795" s="70"/>
      <c r="E3795" s="79">
        <f t="shared" si="235"/>
        <v>0.41255200000000003</v>
      </c>
    </row>
    <row r="3796" spans="1:6">
      <c r="A3796" s="4">
        <v>39473</v>
      </c>
      <c r="C3796" s="79">
        <f>C3795+F$3794</f>
        <v>0.41952700000000004</v>
      </c>
      <c r="D3796" s="70"/>
      <c r="E3796" s="79">
        <f t="shared" si="235"/>
        <v>0.41952700000000004</v>
      </c>
    </row>
    <row r="3797" spans="1:6">
      <c r="A3797" s="4">
        <v>39474</v>
      </c>
      <c r="C3797" s="79">
        <f>C3796+F$3794</f>
        <v>0.42650200000000005</v>
      </c>
      <c r="D3797" s="70"/>
      <c r="E3797" s="79">
        <f t="shared" si="235"/>
        <v>0.42650200000000005</v>
      </c>
    </row>
    <row r="3798" spans="1:6">
      <c r="A3798" s="4">
        <v>39475</v>
      </c>
      <c r="C3798" s="79">
        <f>C3797+F$3794</f>
        <v>0.43347700000000006</v>
      </c>
      <c r="D3798" s="70"/>
      <c r="E3798" s="79">
        <f t="shared" si="235"/>
        <v>0.43347700000000006</v>
      </c>
    </row>
    <row r="3799" spans="1:6">
      <c r="A3799" s="4">
        <v>39476</v>
      </c>
      <c r="C3799" s="79">
        <f>C3798+F$3794</f>
        <v>0.44045200000000007</v>
      </c>
      <c r="D3799" s="70"/>
      <c r="E3799" s="79">
        <f t="shared" si="235"/>
        <v>0.44045200000000007</v>
      </c>
    </row>
    <row r="3800" spans="1:6">
      <c r="A3800" s="14">
        <v>39477</v>
      </c>
      <c r="B3800" s="72">
        <v>52267</v>
      </c>
      <c r="C3800" s="77">
        <v>0.44742700000000002</v>
      </c>
      <c r="D3800" s="75"/>
      <c r="E3800" s="78">
        <f t="shared" si="235"/>
        <v>0.44742700000000002</v>
      </c>
      <c r="F3800" s="78">
        <f>(C3807-C3800)/7</f>
        <v>5.1967142857142845E-3</v>
      </c>
    </row>
    <row r="3801" spans="1:6">
      <c r="A3801" s="4">
        <v>39478</v>
      </c>
      <c r="C3801" s="79">
        <f t="shared" ref="C3801:C3806" si="239">C3800+F$3800</f>
        <v>0.4526237142857143</v>
      </c>
      <c r="D3801" s="70"/>
      <c r="E3801" s="79">
        <f t="shared" si="235"/>
        <v>0.4526237142857143</v>
      </c>
    </row>
    <row r="3802" spans="1:6">
      <c r="A3802" s="4">
        <v>39479</v>
      </c>
      <c r="C3802" s="79">
        <f t="shared" si="239"/>
        <v>0.45782042857142857</v>
      </c>
      <c r="D3802" s="70"/>
      <c r="E3802" s="79">
        <f t="shared" ref="E3802:E3865" si="240">C3802</f>
        <v>0.45782042857142857</v>
      </c>
    </row>
    <row r="3803" spans="1:6">
      <c r="A3803" s="4">
        <v>39480</v>
      </c>
      <c r="C3803" s="79">
        <f t="shared" si="239"/>
        <v>0.46301714285714285</v>
      </c>
      <c r="D3803" s="70"/>
      <c r="E3803" s="79">
        <f t="shared" si="240"/>
        <v>0.46301714285714285</v>
      </c>
    </row>
    <row r="3804" spans="1:6">
      <c r="A3804" s="4">
        <v>39481</v>
      </c>
      <c r="C3804" s="79">
        <f t="shared" si="239"/>
        <v>0.46821385714285713</v>
      </c>
      <c r="D3804" s="70"/>
      <c r="E3804" s="79">
        <f t="shared" si="240"/>
        <v>0.46821385714285713</v>
      </c>
    </row>
    <row r="3805" spans="1:6">
      <c r="A3805" s="4">
        <v>39482</v>
      </c>
      <c r="C3805" s="79">
        <f t="shared" si="239"/>
        <v>0.4734105714285714</v>
      </c>
      <c r="D3805" s="70"/>
      <c r="E3805" s="79">
        <f t="shared" si="240"/>
        <v>0.4734105714285714</v>
      </c>
    </row>
    <row r="3806" spans="1:6">
      <c r="A3806" s="4">
        <v>39483</v>
      </c>
      <c r="C3806" s="79">
        <f t="shared" si="239"/>
        <v>0.47860728571428568</v>
      </c>
      <c r="D3806" s="70"/>
      <c r="E3806" s="79">
        <f t="shared" si="240"/>
        <v>0.47860728571428568</v>
      </c>
    </row>
    <row r="3807" spans="1:6">
      <c r="A3807" s="14">
        <v>39484</v>
      </c>
      <c r="B3807" s="72">
        <v>52244</v>
      </c>
      <c r="C3807" s="77">
        <v>0.48380400000000001</v>
      </c>
      <c r="D3807" s="75"/>
      <c r="E3807" s="78">
        <f t="shared" si="240"/>
        <v>0.48380400000000001</v>
      </c>
      <c r="F3807" s="78">
        <f>(C3810-C3807)/3</f>
        <v>-3.0043333333333311E-3</v>
      </c>
    </row>
    <row r="3808" spans="1:6">
      <c r="A3808" s="4">
        <v>39485</v>
      </c>
      <c r="C3808" s="79">
        <f>C3807+F$3807</f>
        <v>0.48079966666666668</v>
      </c>
      <c r="D3808" s="70"/>
      <c r="E3808" s="79">
        <f t="shared" si="240"/>
        <v>0.48079966666666668</v>
      </c>
    </row>
    <row r="3809" spans="1:6">
      <c r="A3809" s="4">
        <v>39486</v>
      </c>
      <c r="C3809" s="79">
        <f>C3808+F$3807</f>
        <v>0.47779533333333335</v>
      </c>
      <c r="D3809" s="70"/>
      <c r="E3809" s="79">
        <f t="shared" si="240"/>
        <v>0.47779533333333335</v>
      </c>
    </row>
    <row r="3810" spans="1:6">
      <c r="A3810" s="14">
        <v>39487</v>
      </c>
      <c r="B3810" s="72">
        <v>52199</v>
      </c>
      <c r="C3810" s="77">
        <v>0.47479100000000002</v>
      </c>
      <c r="D3810" s="75"/>
      <c r="E3810" s="78">
        <f t="shared" si="240"/>
        <v>0.47479100000000002</v>
      </c>
      <c r="F3810" s="78">
        <f>(C3828-C3810)/18</f>
        <v>2.62011111111111E-3</v>
      </c>
    </row>
    <row r="3811" spans="1:6">
      <c r="A3811" s="4">
        <v>39488</v>
      </c>
      <c r="C3811" s="79">
        <f>C3810+F$3810</f>
        <v>0.47741111111111112</v>
      </c>
      <c r="D3811" s="70"/>
      <c r="E3811" s="79">
        <f t="shared" si="240"/>
        <v>0.47741111111111112</v>
      </c>
    </row>
    <row r="3812" spans="1:6">
      <c r="A3812" s="4">
        <v>39489</v>
      </c>
      <c r="C3812" s="79">
        <f t="shared" ref="C3812:C3827" si="241">C3811+F$3810</f>
        <v>0.48003122222222222</v>
      </c>
      <c r="D3812" s="70"/>
      <c r="E3812" s="79">
        <f t="shared" si="240"/>
        <v>0.48003122222222222</v>
      </c>
    </row>
    <row r="3813" spans="1:6">
      <c r="A3813" s="4">
        <v>39490</v>
      </c>
      <c r="C3813" s="79">
        <f t="shared" si="241"/>
        <v>0.48265133333333332</v>
      </c>
      <c r="D3813" s="70"/>
      <c r="E3813" s="79">
        <f t="shared" si="240"/>
        <v>0.48265133333333332</v>
      </c>
    </row>
    <row r="3814" spans="1:6">
      <c r="A3814" s="4">
        <v>39491</v>
      </c>
      <c r="C3814" s="79">
        <f t="shared" si="241"/>
        <v>0.48527144444444442</v>
      </c>
      <c r="D3814" s="70"/>
      <c r="E3814" s="79">
        <f t="shared" si="240"/>
        <v>0.48527144444444442</v>
      </c>
    </row>
    <row r="3815" spans="1:6">
      <c r="A3815" s="4">
        <v>39492</v>
      </c>
      <c r="C3815" s="79">
        <f t="shared" si="241"/>
        <v>0.48789155555555552</v>
      </c>
      <c r="D3815" s="70"/>
      <c r="E3815" s="79">
        <f t="shared" si="240"/>
        <v>0.48789155555555552</v>
      </c>
    </row>
    <row r="3816" spans="1:6">
      <c r="A3816" s="4">
        <v>39493</v>
      </c>
      <c r="C3816" s="79">
        <f t="shared" si="241"/>
        <v>0.49051166666666662</v>
      </c>
      <c r="D3816" s="70"/>
      <c r="E3816" s="79">
        <f t="shared" si="240"/>
        <v>0.49051166666666662</v>
      </c>
    </row>
    <row r="3817" spans="1:6">
      <c r="A3817" s="4">
        <v>39494</v>
      </c>
      <c r="C3817" s="79">
        <f t="shared" si="241"/>
        <v>0.49313177777777772</v>
      </c>
      <c r="D3817" s="70"/>
      <c r="E3817" s="79">
        <f t="shared" si="240"/>
        <v>0.49313177777777772</v>
      </c>
    </row>
    <row r="3818" spans="1:6">
      <c r="A3818" s="4">
        <v>39495</v>
      </c>
      <c r="C3818" s="79">
        <f t="shared" si="241"/>
        <v>0.49575188888888883</v>
      </c>
      <c r="D3818" s="70"/>
      <c r="E3818" s="79">
        <f t="shared" si="240"/>
        <v>0.49575188888888883</v>
      </c>
    </row>
    <row r="3819" spans="1:6">
      <c r="A3819" s="4">
        <v>39496</v>
      </c>
      <c r="C3819" s="79">
        <f t="shared" si="241"/>
        <v>0.49837199999999993</v>
      </c>
      <c r="D3819" s="70"/>
      <c r="E3819" s="79">
        <f t="shared" si="240"/>
        <v>0.49837199999999993</v>
      </c>
    </row>
    <row r="3820" spans="1:6">
      <c r="A3820" s="4">
        <v>39497</v>
      </c>
      <c r="C3820" s="79">
        <f t="shared" si="241"/>
        <v>0.50099211111111108</v>
      </c>
      <c r="D3820" s="70"/>
      <c r="E3820" s="79">
        <f t="shared" si="240"/>
        <v>0.50099211111111108</v>
      </c>
    </row>
    <row r="3821" spans="1:6">
      <c r="A3821" s="4">
        <v>39498</v>
      </c>
      <c r="C3821" s="79">
        <f t="shared" si="241"/>
        <v>0.50361222222222224</v>
      </c>
      <c r="D3821" s="70"/>
      <c r="E3821" s="79">
        <f t="shared" si="240"/>
        <v>0.50361222222222224</v>
      </c>
    </row>
    <row r="3822" spans="1:6">
      <c r="A3822" s="4">
        <v>39499</v>
      </c>
      <c r="C3822" s="79">
        <f t="shared" si="241"/>
        <v>0.5062323333333334</v>
      </c>
      <c r="D3822" s="70"/>
      <c r="E3822" s="79">
        <f t="shared" si="240"/>
        <v>0.5062323333333334</v>
      </c>
    </row>
    <row r="3823" spans="1:6">
      <c r="A3823" s="4">
        <v>39500</v>
      </c>
      <c r="C3823" s="79">
        <f t="shared" si="241"/>
        <v>0.50885244444444455</v>
      </c>
      <c r="D3823" s="70"/>
      <c r="E3823" s="79">
        <f t="shared" si="240"/>
        <v>0.50885244444444455</v>
      </c>
    </row>
    <row r="3824" spans="1:6">
      <c r="A3824" s="4">
        <v>39501</v>
      </c>
      <c r="C3824" s="79">
        <f t="shared" si="241"/>
        <v>0.51147255555555571</v>
      </c>
      <c r="D3824" s="70"/>
      <c r="E3824" s="79">
        <f t="shared" si="240"/>
        <v>0.51147255555555571</v>
      </c>
    </row>
    <row r="3825" spans="1:6">
      <c r="A3825" s="4">
        <v>39502</v>
      </c>
      <c r="C3825" s="79">
        <f t="shared" si="241"/>
        <v>0.51409266666666686</v>
      </c>
      <c r="D3825" s="70"/>
      <c r="E3825" s="79">
        <f t="shared" si="240"/>
        <v>0.51409266666666686</v>
      </c>
    </row>
    <row r="3826" spans="1:6">
      <c r="A3826" s="4">
        <v>39503</v>
      </c>
      <c r="C3826" s="79">
        <f t="shared" si="241"/>
        <v>0.51671277777777802</v>
      </c>
      <c r="D3826" s="70"/>
      <c r="E3826" s="79">
        <f t="shared" si="240"/>
        <v>0.51671277777777802</v>
      </c>
    </row>
    <row r="3827" spans="1:6">
      <c r="A3827" s="4">
        <v>39504</v>
      </c>
      <c r="C3827" s="79">
        <f t="shared" si="241"/>
        <v>0.51933288888888918</v>
      </c>
      <c r="D3827" s="70"/>
      <c r="E3827" s="79">
        <f t="shared" si="240"/>
        <v>0.51933288888888918</v>
      </c>
    </row>
    <row r="3828" spans="1:6">
      <c r="A3828" s="14">
        <v>39505</v>
      </c>
      <c r="B3828" s="72">
        <v>52245</v>
      </c>
      <c r="C3828" s="77">
        <v>0.521953</v>
      </c>
      <c r="D3828" s="75"/>
      <c r="E3828" s="78">
        <f t="shared" si="240"/>
        <v>0.521953</v>
      </c>
      <c r="F3828" s="78">
        <f>(C3832-C3828)/4</f>
        <v>1.4929500000000012E-2</v>
      </c>
    </row>
    <row r="3829" spans="1:6">
      <c r="A3829" s="4">
        <v>39506</v>
      </c>
      <c r="C3829" s="79">
        <f>C3828+F$3828</f>
        <v>0.53688250000000004</v>
      </c>
      <c r="D3829" s="70"/>
      <c r="E3829" s="79">
        <f t="shared" si="240"/>
        <v>0.53688250000000004</v>
      </c>
    </row>
    <row r="3830" spans="1:6">
      <c r="A3830" s="4">
        <v>39507</v>
      </c>
      <c r="C3830" s="79">
        <f>C3829+F$3828</f>
        <v>0.55181200000000008</v>
      </c>
      <c r="D3830" s="70"/>
      <c r="E3830" s="79">
        <f t="shared" si="240"/>
        <v>0.55181200000000008</v>
      </c>
    </row>
    <row r="3831" spans="1:6">
      <c r="A3831" s="4">
        <v>39508</v>
      </c>
      <c r="C3831" s="79">
        <f>C3830+F$3828</f>
        <v>0.56674150000000012</v>
      </c>
      <c r="D3831" s="70"/>
      <c r="E3831" s="79">
        <f t="shared" si="240"/>
        <v>0.56674150000000012</v>
      </c>
    </row>
    <row r="3832" spans="1:6">
      <c r="A3832" s="14">
        <v>39509</v>
      </c>
      <c r="B3832" s="72">
        <v>52270</v>
      </c>
      <c r="C3832" s="77">
        <v>0.58167100000000005</v>
      </c>
      <c r="D3832" s="75"/>
      <c r="E3832" s="78">
        <f t="shared" si="240"/>
        <v>0.58167100000000005</v>
      </c>
      <c r="F3832" s="78">
        <f>(C3842-C3832)/10</f>
        <v>-4.8104000000000037E-3</v>
      </c>
    </row>
    <row r="3833" spans="1:6">
      <c r="A3833" s="4">
        <v>39510</v>
      </c>
      <c r="C3833" s="79">
        <f>C3832+F$3832</f>
        <v>0.57686060000000006</v>
      </c>
      <c r="D3833" s="70"/>
      <c r="E3833" s="79">
        <f t="shared" si="240"/>
        <v>0.57686060000000006</v>
      </c>
    </row>
    <row r="3834" spans="1:6">
      <c r="A3834" s="4">
        <v>39511</v>
      </c>
      <c r="C3834" s="79">
        <f t="shared" ref="C3834:C3841" si="242">C3833+F$3832</f>
        <v>0.57205020000000006</v>
      </c>
      <c r="D3834" s="70"/>
      <c r="E3834" s="79">
        <f t="shared" si="240"/>
        <v>0.57205020000000006</v>
      </c>
    </row>
    <row r="3835" spans="1:6">
      <c r="A3835" s="4">
        <v>39512</v>
      </c>
      <c r="C3835" s="79">
        <f t="shared" si="242"/>
        <v>0.56723980000000007</v>
      </c>
      <c r="D3835" s="70"/>
      <c r="E3835" s="79">
        <f t="shared" si="240"/>
        <v>0.56723980000000007</v>
      </c>
    </row>
    <row r="3836" spans="1:6">
      <c r="A3836" s="4">
        <v>39513</v>
      </c>
      <c r="C3836" s="79">
        <f t="shared" si="242"/>
        <v>0.56242940000000008</v>
      </c>
      <c r="D3836" s="70"/>
      <c r="E3836" s="79">
        <f t="shared" si="240"/>
        <v>0.56242940000000008</v>
      </c>
    </row>
    <row r="3837" spans="1:6">
      <c r="A3837" s="4">
        <v>39514</v>
      </c>
      <c r="C3837" s="79">
        <f t="shared" si="242"/>
        <v>0.55761900000000009</v>
      </c>
      <c r="D3837" s="70"/>
      <c r="E3837" s="79">
        <f t="shared" si="240"/>
        <v>0.55761900000000009</v>
      </c>
    </row>
    <row r="3838" spans="1:6">
      <c r="A3838" s="4">
        <v>39515</v>
      </c>
      <c r="C3838" s="79">
        <f t="shared" si="242"/>
        <v>0.55280860000000009</v>
      </c>
      <c r="D3838" s="70"/>
      <c r="E3838" s="79">
        <f t="shared" si="240"/>
        <v>0.55280860000000009</v>
      </c>
    </row>
    <row r="3839" spans="1:6">
      <c r="A3839" s="4">
        <v>39516</v>
      </c>
      <c r="C3839" s="79">
        <f t="shared" si="242"/>
        <v>0.5479982000000001</v>
      </c>
      <c r="D3839" s="70"/>
      <c r="E3839" s="79">
        <f t="shared" si="240"/>
        <v>0.5479982000000001</v>
      </c>
    </row>
    <row r="3840" spans="1:6">
      <c r="A3840" s="4">
        <v>39517</v>
      </c>
      <c r="C3840" s="79">
        <f t="shared" si="242"/>
        <v>0.54318780000000011</v>
      </c>
      <c r="D3840" s="70"/>
      <c r="E3840" s="79">
        <f t="shared" si="240"/>
        <v>0.54318780000000011</v>
      </c>
    </row>
    <row r="3841" spans="1:6">
      <c r="A3841" s="4">
        <v>39518</v>
      </c>
      <c r="C3841" s="79">
        <f t="shared" si="242"/>
        <v>0.53837740000000012</v>
      </c>
      <c r="D3841" s="70"/>
      <c r="E3841" s="79">
        <f t="shared" si="240"/>
        <v>0.53837740000000012</v>
      </c>
    </row>
    <row r="3842" spans="1:6">
      <c r="A3842" s="14">
        <v>39519</v>
      </c>
      <c r="B3842" s="72">
        <v>52213</v>
      </c>
      <c r="C3842" s="77">
        <v>0.53356700000000001</v>
      </c>
      <c r="D3842" s="75"/>
      <c r="E3842" s="78">
        <f t="shared" si="240"/>
        <v>0.53356700000000001</v>
      </c>
      <c r="F3842" s="78">
        <f>(C3854-C3842)/12</f>
        <v>5.9027500000000026E-3</v>
      </c>
    </row>
    <row r="3843" spans="1:6">
      <c r="A3843" s="4">
        <v>39520</v>
      </c>
      <c r="C3843" s="79">
        <f>C3842+F$3842</f>
        <v>0.53946974999999997</v>
      </c>
      <c r="D3843" s="70"/>
      <c r="E3843" s="79">
        <f t="shared" si="240"/>
        <v>0.53946974999999997</v>
      </c>
    </row>
    <row r="3844" spans="1:6">
      <c r="A3844" s="4">
        <v>39521</v>
      </c>
      <c r="C3844" s="79">
        <f t="shared" ref="C3844:C3853" si="243">C3843+F$3842</f>
        <v>0.54537249999999993</v>
      </c>
      <c r="D3844" s="70"/>
      <c r="E3844" s="79">
        <f t="shared" si="240"/>
        <v>0.54537249999999993</v>
      </c>
    </row>
    <row r="3845" spans="1:6">
      <c r="A3845" s="4">
        <v>39522</v>
      </c>
      <c r="C3845" s="79">
        <f t="shared" si="243"/>
        <v>0.55127524999999988</v>
      </c>
      <c r="D3845" s="70"/>
      <c r="E3845" s="79">
        <f t="shared" si="240"/>
        <v>0.55127524999999988</v>
      </c>
    </row>
    <row r="3846" spans="1:6">
      <c r="A3846" s="4">
        <v>39523</v>
      </c>
      <c r="C3846" s="79">
        <f t="shared" si="243"/>
        <v>0.55717799999999984</v>
      </c>
      <c r="D3846" s="70"/>
      <c r="E3846" s="79">
        <f t="shared" si="240"/>
        <v>0.55717799999999984</v>
      </c>
    </row>
    <row r="3847" spans="1:6">
      <c r="A3847" s="4">
        <v>39524</v>
      </c>
      <c r="C3847" s="79">
        <f t="shared" si="243"/>
        <v>0.5630807499999998</v>
      </c>
      <c r="D3847" s="70"/>
      <c r="E3847" s="79">
        <f t="shared" si="240"/>
        <v>0.5630807499999998</v>
      </c>
    </row>
    <row r="3848" spans="1:6">
      <c r="A3848" s="4">
        <v>39525</v>
      </c>
      <c r="C3848" s="79">
        <f t="shared" si="243"/>
        <v>0.56898349999999975</v>
      </c>
      <c r="D3848" s="70"/>
      <c r="E3848" s="79">
        <f t="shared" si="240"/>
        <v>0.56898349999999975</v>
      </c>
    </row>
    <row r="3849" spans="1:6">
      <c r="A3849" s="4">
        <v>39526</v>
      </c>
      <c r="C3849" s="79">
        <f t="shared" si="243"/>
        <v>0.57488624999999971</v>
      </c>
      <c r="D3849" s="70"/>
      <c r="E3849" s="79">
        <f t="shared" si="240"/>
        <v>0.57488624999999971</v>
      </c>
    </row>
    <row r="3850" spans="1:6">
      <c r="A3850" s="4">
        <v>39527</v>
      </c>
      <c r="C3850" s="79">
        <f t="shared" si="243"/>
        <v>0.58078899999999967</v>
      </c>
      <c r="D3850" s="70"/>
      <c r="E3850" s="79">
        <f t="shared" si="240"/>
        <v>0.58078899999999967</v>
      </c>
    </row>
    <row r="3851" spans="1:6">
      <c r="A3851" s="4">
        <v>39528</v>
      </c>
      <c r="C3851" s="79">
        <f t="shared" si="243"/>
        <v>0.58669174999999962</v>
      </c>
      <c r="D3851" s="70"/>
      <c r="E3851" s="79">
        <f t="shared" si="240"/>
        <v>0.58669174999999962</v>
      </c>
    </row>
    <row r="3852" spans="1:6">
      <c r="A3852" s="4">
        <v>39529</v>
      </c>
      <c r="C3852" s="79">
        <f t="shared" si="243"/>
        <v>0.59259449999999958</v>
      </c>
      <c r="D3852" s="70"/>
      <c r="E3852" s="79">
        <f t="shared" si="240"/>
        <v>0.59259449999999958</v>
      </c>
    </row>
    <row r="3853" spans="1:6">
      <c r="A3853" s="4">
        <v>39530</v>
      </c>
      <c r="C3853" s="79">
        <f t="shared" si="243"/>
        <v>0.59849724999999954</v>
      </c>
      <c r="D3853" s="70"/>
      <c r="E3853" s="79">
        <f t="shared" si="240"/>
        <v>0.59849724999999954</v>
      </c>
    </row>
    <row r="3854" spans="1:6">
      <c r="A3854" s="14">
        <v>39531</v>
      </c>
      <c r="B3854" s="72">
        <v>52236</v>
      </c>
      <c r="C3854" s="77">
        <v>0.60440000000000005</v>
      </c>
      <c r="D3854" s="75"/>
      <c r="E3854" s="78">
        <f t="shared" si="240"/>
        <v>0.60440000000000005</v>
      </c>
      <c r="F3854" s="78">
        <f>(C3861-C3854)/7</f>
        <v>-1.691428571428677E-4</v>
      </c>
    </row>
    <row r="3855" spans="1:6">
      <c r="A3855" s="4">
        <v>39532</v>
      </c>
      <c r="C3855" s="79">
        <f t="shared" ref="C3855:C3860" si="244">C3854+F$3854</f>
        <v>0.60423085714285718</v>
      </c>
      <c r="D3855" s="70"/>
      <c r="E3855" s="79">
        <f t="shared" si="240"/>
        <v>0.60423085714285718</v>
      </c>
    </row>
    <row r="3856" spans="1:6">
      <c r="A3856" s="4">
        <v>39533</v>
      </c>
      <c r="C3856" s="79">
        <f t="shared" si="244"/>
        <v>0.60406171428571431</v>
      </c>
      <c r="D3856" s="70"/>
      <c r="E3856" s="79">
        <f t="shared" si="240"/>
        <v>0.60406171428571431</v>
      </c>
    </row>
    <row r="3857" spans="1:6">
      <c r="A3857" s="4">
        <v>39534</v>
      </c>
      <c r="C3857" s="79">
        <f t="shared" si="244"/>
        <v>0.60389257142857145</v>
      </c>
      <c r="D3857" s="70"/>
      <c r="E3857" s="79">
        <f t="shared" si="240"/>
        <v>0.60389257142857145</v>
      </c>
    </row>
    <row r="3858" spans="1:6">
      <c r="A3858" s="4">
        <v>39535</v>
      </c>
      <c r="C3858" s="79">
        <f t="shared" si="244"/>
        <v>0.60372342857142858</v>
      </c>
      <c r="D3858" s="70"/>
      <c r="E3858" s="79">
        <f t="shared" si="240"/>
        <v>0.60372342857142858</v>
      </c>
    </row>
    <row r="3859" spans="1:6">
      <c r="A3859" s="4">
        <v>39536</v>
      </c>
      <c r="C3859" s="79">
        <f t="shared" si="244"/>
        <v>0.60355428571428571</v>
      </c>
      <c r="D3859" s="70"/>
      <c r="E3859" s="79">
        <f t="shared" si="240"/>
        <v>0.60355428571428571</v>
      </c>
    </row>
    <row r="3860" spans="1:6">
      <c r="A3860" s="4">
        <v>39537</v>
      </c>
      <c r="C3860" s="79">
        <f t="shared" si="244"/>
        <v>0.60338514285714284</v>
      </c>
      <c r="D3860" s="70"/>
      <c r="E3860" s="79">
        <f t="shared" si="240"/>
        <v>0.60338514285714284</v>
      </c>
    </row>
    <row r="3861" spans="1:6">
      <c r="A3861" s="14">
        <v>39538</v>
      </c>
      <c r="B3861" s="72">
        <v>52259</v>
      </c>
      <c r="C3861" s="77">
        <v>0.60321599999999997</v>
      </c>
      <c r="D3861" s="75"/>
      <c r="E3861" s="78">
        <f t="shared" si="240"/>
        <v>0.60321599999999997</v>
      </c>
      <c r="F3861" s="78">
        <f>(C3863-C3861)/2</f>
        <v>-2.5847999999999982E-2</v>
      </c>
    </row>
    <row r="3862" spans="1:6">
      <c r="A3862" s="4">
        <v>39539</v>
      </c>
      <c r="C3862" s="79">
        <f>C3861+F$3861</f>
        <v>0.57736799999999999</v>
      </c>
      <c r="D3862" s="70"/>
      <c r="E3862" s="79">
        <f t="shared" si="240"/>
        <v>0.57736799999999999</v>
      </c>
    </row>
    <row r="3863" spans="1:6">
      <c r="A3863" s="14">
        <v>39540</v>
      </c>
      <c r="B3863" s="72">
        <v>52229</v>
      </c>
      <c r="C3863" s="77">
        <v>0.55152000000000001</v>
      </c>
      <c r="D3863" s="75"/>
      <c r="E3863" s="78">
        <f t="shared" si="240"/>
        <v>0.55152000000000001</v>
      </c>
      <c r="F3863" s="78">
        <f>(C3873-C3863)/10</f>
        <v>-2.2352999999999956E-3</v>
      </c>
    </row>
    <row r="3864" spans="1:6">
      <c r="A3864" s="4">
        <v>39541</v>
      </c>
      <c r="C3864" s="79">
        <f>C3863+F$3863</f>
        <v>0.54928470000000007</v>
      </c>
      <c r="D3864" s="70"/>
      <c r="E3864" s="79">
        <f t="shared" si="240"/>
        <v>0.54928470000000007</v>
      </c>
    </row>
    <row r="3865" spans="1:6">
      <c r="A3865" s="4">
        <v>39542</v>
      </c>
      <c r="C3865" s="79">
        <f t="shared" ref="C3865:C3872" si="245">C3864+F$3863</f>
        <v>0.54704940000000013</v>
      </c>
      <c r="D3865" s="70"/>
      <c r="E3865" s="79">
        <f t="shared" si="240"/>
        <v>0.54704940000000013</v>
      </c>
    </row>
    <row r="3866" spans="1:6">
      <c r="A3866" s="4">
        <v>39543</v>
      </c>
      <c r="C3866" s="79">
        <f t="shared" si="245"/>
        <v>0.54481410000000019</v>
      </c>
      <c r="D3866" s="70"/>
      <c r="E3866" s="79">
        <f t="shared" ref="E3866:E3929" si="246">C3866</f>
        <v>0.54481410000000019</v>
      </c>
    </row>
    <row r="3867" spans="1:6">
      <c r="A3867" s="4">
        <v>39544</v>
      </c>
      <c r="C3867" s="79">
        <f t="shared" si="245"/>
        <v>0.54257880000000025</v>
      </c>
      <c r="D3867" s="70"/>
      <c r="E3867" s="79">
        <f t="shared" si="246"/>
        <v>0.54257880000000025</v>
      </c>
    </row>
    <row r="3868" spans="1:6">
      <c r="A3868" s="4">
        <v>39545</v>
      </c>
      <c r="C3868" s="79">
        <f t="shared" si="245"/>
        <v>0.54034350000000031</v>
      </c>
      <c r="D3868" s="70"/>
      <c r="E3868" s="79">
        <f t="shared" si="246"/>
        <v>0.54034350000000031</v>
      </c>
    </row>
    <row r="3869" spans="1:6">
      <c r="A3869" s="4">
        <v>39546</v>
      </c>
      <c r="C3869" s="79">
        <f t="shared" si="245"/>
        <v>0.53810820000000037</v>
      </c>
      <c r="D3869" s="70"/>
      <c r="E3869" s="79">
        <f t="shared" si="246"/>
        <v>0.53810820000000037</v>
      </c>
    </row>
    <row r="3870" spans="1:6">
      <c r="A3870" s="4">
        <v>39547</v>
      </c>
      <c r="C3870" s="79">
        <f t="shared" si="245"/>
        <v>0.53587290000000043</v>
      </c>
      <c r="D3870" s="70"/>
      <c r="E3870" s="79">
        <f t="shared" si="246"/>
        <v>0.53587290000000043</v>
      </c>
    </row>
    <row r="3871" spans="1:6">
      <c r="A3871" s="4">
        <v>39548</v>
      </c>
      <c r="C3871" s="79">
        <f t="shared" si="245"/>
        <v>0.53363760000000049</v>
      </c>
      <c r="D3871" s="70"/>
      <c r="E3871" s="79">
        <f t="shared" si="246"/>
        <v>0.53363760000000049</v>
      </c>
    </row>
    <row r="3872" spans="1:6">
      <c r="A3872" s="4">
        <v>39549</v>
      </c>
      <c r="C3872" s="79">
        <f t="shared" si="245"/>
        <v>0.53140230000000055</v>
      </c>
      <c r="D3872" s="70"/>
      <c r="E3872" s="79">
        <f t="shared" si="246"/>
        <v>0.53140230000000055</v>
      </c>
    </row>
    <row r="3873" spans="1:6">
      <c r="A3873" s="14">
        <v>39550</v>
      </c>
      <c r="B3873" s="72">
        <v>52262</v>
      </c>
      <c r="C3873" s="77">
        <v>0.52916700000000005</v>
      </c>
      <c r="D3873" s="75"/>
      <c r="E3873" s="78">
        <f t="shared" si="246"/>
        <v>0.52916700000000005</v>
      </c>
      <c r="F3873" s="78">
        <f>(C3884-C3873)/11</f>
        <v>-2.3509090909091005E-3</v>
      </c>
    </row>
    <row r="3874" spans="1:6">
      <c r="A3874" s="4">
        <v>39551</v>
      </c>
      <c r="C3874" s="79">
        <f>C3873+F$3873</f>
        <v>0.52681609090909098</v>
      </c>
      <c r="D3874" s="70"/>
      <c r="E3874" s="79">
        <f t="shared" si="246"/>
        <v>0.52681609090909098</v>
      </c>
    </row>
    <row r="3875" spans="1:6">
      <c r="A3875" s="4">
        <v>39552</v>
      </c>
      <c r="C3875" s="79">
        <f t="shared" ref="C3875:C3883" si="247">C3874+F$3873</f>
        <v>0.52446518181818191</v>
      </c>
      <c r="D3875" s="70"/>
      <c r="E3875" s="79">
        <f t="shared" si="246"/>
        <v>0.52446518181818191</v>
      </c>
    </row>
    <row r="3876" spans="1:6">
      <c r="A3876" s="4">
        <v>39553</v>
      </c>
      <c r="C3876" s="79">
        <f t="shared" si="247"/>
        <v>0.52211427272727284</v>
      </c>
      <c r="D3876" s="70"/>
      <c r="E3876" s="79">
        <f t="shared" si="246"/>
        <v>0.52211427272727284</v>
      </c>
    </row>
    <row r="3877" spans="1:6">
      <c r="A3877" s="4">
        <v>39554</v>
      </c>
      <c r="C3877" s="79">
        <f t="shared" si="247"/>
        <v>0.51976336363636377</v>
      </c>
      <c r="D3877" s="70"/>
      <c r="E3877" s="79">
        <f t="shared" si="246"/>
        <v>0.51976336363636377</v>
      </c>
    </row>
    <row r="3878" spans="1:6">
      <c r="A3878" s="4">
        <v>39555</v>
      </c>
      <c r="C3878" s="79">
        <f t="shared" si="247"/>
        <v>0.5174124545454547</v>
      </c>
      <c r="D3878" s="70"/>
      <c r="E3878" s="79">
        <f t="shared" si="246"/>
        <v>0.5174124545454547</v>
      </c>
    </row>
    <row r="3879" spans="1:6">
      <c r="A3879" s="4">
        <v>39556</v>
      </c>
      <c r="C3879" s="79">
        <f t="shared" si="247"/>
        <v>0.51506154545454563</v>
      </c>
      <c r="D3879" s="70"/>
      <c r="E3879" s="79">
        <f t="shared" si="246"/>
        <v>0.51506154545454563</v>
      </c>
    </row>
    <row r="3880" spans="1:6">
      <c r="A3880" s="4">
        <v>39557</v>
      </c>
      <c r="C3880" s="79">
        <f t="shared" si="247"/>
        <v>0.51271063636363656</v>
      </c>
      <c r="D3880" s="70"/>
      <c r="E3880" s="79">
        <f t="shared" si="246"/>
        <v>0.51271063636363656</v>
      </c>
    </row>
    <row r="3881" spans="1:6">
      <c r="A3881" s="4">
        <v>39558</v>
      </c>
      <c r="C3881" s="79">
        <f t="shared" si="247"/>
        <v>0.51035972727272749</v>
      </c>
      <c r="D3881" s="70"/>
      <c r="E3881" s="79">
        <f t="shared" si="246"/>
        <v>0.51035972727272749</v>
      </c>
    </row>
    <row r="3882" spans="1:6">
      <c r="A3882" s="4">
        <v>39559</v>
      </c>
      <c r="C3882" s="79">
        <f t="shared" si="247"/>
        <v>0.50800881818181842</v>
      </c>
      <c r="D3882" s="70"/>
      <c r="E3882" s="79">
        <f t="shared" si="246"/>
        <v>0.50800881818181842</v>
      </c>
    </row>
    <row r="3883" spans="1:6">
      <c r="A3883" s="4">
        <v>39560</v>
      </c>
      <c r="C3883" s="79">
        <f t="shared" si="247"/>
        <v>0.50565790909090935</v>
      </c>
      <c r="D3883" s="70"/>
      <c r="E3883" s="79">
        <f t="shared" si="246"/>
        <v>0.50565790909090935</v>
      </c>
    </row>
    <row r="3884" spans="1:6">
      <c r="A3884" s="14">
        <v>39561</v>
      </c>
      <c r="B3884" s="72">
        <v>52262</v>
      </c>
      <c r="C3884" s="77">
        <v>0.50330699999999995</v>
      </c>
      <c r="D3884" s="75"/>
      <c r="E3884" s="78">
        <f t="shared" si="246"/>
        <v>0.50330699999999995</v>
      </c>
      <c r="F3884" s="78">
        <f>(C3890-C3884)/6</f>
        <v>-1.9481999999999989E-2</v>
      </c>
    </row>
    <row r="3885" spans="1:6">
      <c r="A3885" s="4">
        <v>39562</v>
      </c>
      <c r="C3885" s="79">
        <f>C3884+F$3884</f>
        <v>0.48382499999999995</v>
      </c>
      <c r="D3885" s="70"/>
      <c r="E3885" s="79">
        <f t="shared" si="246"/>
        <v>0.48382499999999995</v>
      </c>
    </row>
    <row r="3886" spans="1:6">
      <c r="A3886" s="4">
        <v>39563</v>
      </c>
      <c r="C3886" s="79">
        <f>C3885+F$3884</f>
        <v>0.46434299999999995</v>
      </c>
      <c r="D3886" s="70"/>
      <c r="E3886" s="79">
        <f t="shared" si="246"/>
        <v>0.46434299999999995</v>
      </c>
    </row>
    <row r="3887" spans="1:6">
      <c r="A3887" s="4">
        <v>39564</v>
      </c>
      <c r="C3887" s="79">
        <f>C3886+F$3884</f>
        <v>0.44486099999999995</v>
      </c>
      <c r="D3887" s="70"/>
      <c r="E3887" s="79">
        <f t="shared" si="246"/>
        <v>0.44486099999999995</v>
      </c>
    </row>
    <row r="3888" spans="1:6">
      <c r="A3888" s="4">
        <v>39565</v>
      </c>
      <c r="C3888" s="79">
        <f>C3887+F$3884</f>
        <v>0.42537899999999995</v>
      </c>
      <c r="D3888" s="70"/>
      <c r="E3888" s="79">
        <f t="shared" si="246"/>
        <v>0.42537899999999995</v>
      </c>
    </row>
    <row r="3889" spans="1:6">
      <c r="A3889" s="4">
        <v>39566</v>
      </c>
      <c r="C3889" s="79">
        <f>C3888+F$3884</f>
        <v>0.40589699999999995</v>
      </c>
      <c r="D3889" s="70"/>
      <c r="E3889" s="79">
        <f t="shared" si="246"/>
        <v>0.40589699999999995</v>
      </c>
    </row>
    <row r="3890" spans="1:6">
      <c r="A3890" s="14">
        <v>39567</v>
      </c>
      <c r="B3890" s="72">
        <v>52164</v>
      </c>
      <c r="C3890" s="77">
        <v>0.38641500000000001</v>
      </c>
      <c r="D3890" s="75"/>
      <c r="E3890" s="78">
        <f t="shared" si="246"/>
        <v>0.38641500000000001</v>
      </c>
      <c r="F3890" s="78">
        <f>(C3893-C3890)/3</f>
        <v>2.1894000000000007E-2</v>
      </c>
    </row>
    <row r="3891" spans="1:6">
      <c r="A3891" s="4">
        <v>39568</v>
      </c>
      <c r="C3891" s="79">
        <f>C3890+F$3890</f>
        <v>0.40830900000000003</v>
      </c>
      <c r="D3891" s="70"/>
      <c r="E3891" s="79">
        <f t="shared" si="246"/>
        <v>0.40830900000000003</v>
      </c>
    </row>
    <row r="3892" spans="1:6">
      <c r="A3892" s="4">
        <v>39569</v>
      </c>
      <c r="C3892" s="79">
        <f>C3891+F$3890</f>
        <v>0.43020300000000006</v>
      </c>
      <c r="D3892" s="70"/>
      <c r="E3892" s="79">
        <f t="shared" si="246"/>
        <v>0.43020300000000006</v>
      </c>
    </row>
    <row r="3893" spans="1:6">
      <c r="A3893" s="14">
        <v>39570</v>
      </c>
      <c r="B3893" s="72">
        <v>52260</v>
      </c>
      <c r="C3893" s="77">
        <v>0.45209700000000003</v>
      </c>
      <c r="D3893" s="75"/>
      <c r="E3893" s="78">
        <f t="shared" si="246"/>
        <v>0.45209700000000003</v>
      </c>
      <c r="F3893" s="78">
        <f>(C3913-C3893)/20</f>
        <v>-1.9228500000000009E-3</v>
      </c>
    </row>
    <row r="3894" spans="1:6">
      <c r="A3894" s="4">
        <v>39571</v>
      </c>
      <c r="C3894" s="79">
        <f>C3893+F$3893</f>
        <v>0.45017415000000005</v>
      </c>
      <c r="D3894" s="70"/>
      <c r="E3894" s="79">
        <f t="shared" si="246"/>
        <v>0.45017415000000005</v>
      </c>
    </row>
    <row r="3895" spans="1:6">
      <c r="A3895" s="4">
        <v>39572</v>
      </c>
      <c r="C3895" s="79">
        <f t="shared" ref="C3895:C3912" si="248">C3894+F$3893</f>
        <v>0.44825130000000007</v>
      </c>
      <c r="D3895" s="70"/>
      <c r="E3895" s="79">
        <f t="shared" si="246"/>
        <v>0.44825130000000007</v>
      </c>
    </row>
    <row r="3896" spans="1:6">
      <c r="A3896" s="4">
        <v>39573</v>
      </c>
      <c r="C3896" s="79">
        <f t="shared" si="248"/>
        <v>0.4463284500000001</v>
      </c>
      <c r="D3896" s="70"/>
      <c r="E3896" s="79">
        <f t="shared" si="246"/>
        <v>0.4463284500000001</v>
      </c>
    </row>
    <row r="3897" spans="1:6">
      <c r="A3897" s="4">
        <v>39574</v>
      </c>
      <c r="C3897" s="79">
        <f t="shared" si="248"/>
        <v>0.44440560000000012</v>
      </c>
      <c r="D3897" s="70"/>
      <c r="E3897" s="79">
        <f t="shared" si="246"/>
        <v>0.44440560000000012</v>
      </c>
    </row>
    <row r="3898" spans="1:6">
      <c r="A3898" s="4">
        <v>39575</v>
      </c>
      <c r="C3898" s="79">
        <f t="shared" si="248"/>
        <v>0.44248275000000015</v>
      </c>
      <c r="D3898" s="70"/>
      <c r="E3898" s="79">
        <f t="shared" si="246"/>
        <v>0.44248275000000015</v>
      </c>
    </row>
    <row r="3899" spans="1:6">
      <c r="A3899" s="4">
        <v>39576</v>
      </c>
      <c r="C3899" s="79">
        <f t="shared" si="248"/>
        <v>0.44055990000000017</v>
      </c>
      <c r="D3899" s="70"/>
      <c r="E3899" s="79">
        <f t="shared" si="246"/>
        <v>0.44055990000000017</v>
      </c>
    </row>
    <row r="3900" spans="1:6">
      <c r="A3900" s="4">
        <v>39577</v>
      </c>
      <c r="C3900" s="79">
        <f t="shared" si="248"/>
        <v>0.43863705000000019</v>
      </c>
      <c r="D3900" s="70"/>
      <c r="E3900" s="79">
        <f t="shared" si="246"/>
        <v>0.43863705000000019</v>
      </c>
    </row>
    <row r="3901" spans="1:6">
      <c r="A3901" s="4">
        <v>39578</v>
      </c>
      <c r="C3901" s="79">
        <f t="shared" si="248"/>
        <v>0.43671420000000022</v>
      </c>
      <c r="D3901" s="70"/>
      <c r="E3901" s="79">
        <f t="shared" si="246"/>
        <v>0.43671420000000022</v>
      </c>
    </row>
    <row r="3902" spans="1:6">
      <c r="A3902" s="4">
        <v>39579</v>
      </c>
      <c r="C3902" s="79">
        <f t="shared" si="248"/>
        <v>0.43479135000000024</v>
      </c>
      <c r="D3902" s="70"/>
      <c r="E3902" s="79">
        <f t="shared" si="246"/>
        <v>0.43479135000000024</v>
      </c>
    </row>
    <row r="3903" spans="1:6">
      <c r="A3903" s="4">
        <v>39580</v>
      </c>
      <c r="C3903" s="79">
        <f t="shared" si="248"/>
        <v>0.43286850000000027</v>
      </c>
      <c r="D3903" s="70"/>
      <c r="E3903" s="79">
        <f t="shared" si="246"/>
        <v>0.43286850000000027</v>
      </c>
    </row>
    <row r="3904" spans="1:6">
      <c r="A3904" s="4">
        <v>39581</v>
      </c>
      <c r="C3904" s="79">
        <f t="shared" si="248"/>
        <v>0.43094565000000029</v>
      </c>
      <c r="D3904" s="70"/>
      <c r="E3904" s="79">
        <f t="shared" si="246"/>
        <v>0.43094565000000029</v>
      </c>
    </row>
    <row r="3905" spans="1:6">
      <c r="A3905" s="4">
        <v>39582</v>
      </c>
      <c r="C3905" s="79">
        <f t="shared" si="248"/>
        <v>0.42902280000000032</v>
      </c>
      <c r="D3905" s="70"/>
      <c r="E3905" s="79">
        <f t="shared" si="246"/>
        <v>0.42902280000000032</v>
      </c>
    </row>
    <row r="3906" spans="1:6">
      <c r="A3906" s="4">
        <v>39583</v>
      </c>
      <c r="C3906" s="79">
        <f t="shared" si="248"/>
        <v>0.42709995000000034</v>
      </c>
      <c r="D3906" s="70"/>
      <c r="E3906" s="79">
        <f t="shared" si="246"/>
        <v>0.42709995000000034</v>
      </c>
    </row>
    <row r="3907" spans="1:6">
      <c r="A3907" s="4">
        <v>39584</v>
      </c>
      <c r="C3907" s="79">
        <f t="shared" si="248"/>
        <v>0.42517710000000036</v>
      </c>
      <c r="D3907" s="70"/>
      <c r="E3907" s="79">
        <f t="shared" si="246"/>
        <v>0.42517710000000036</v>
      </c>
    </row>
    <row r="3908" spans="1:6">
      <c r="A3908" s="4">
        <v>39585</v>
      </c>
      <c r="C3908" s="79">
        <f t="shared" si="248"/>
        <v>0.42325425000000039</v>
      </c>
      <c r="D3908" s="70"/>
      <c r="E3908" s="79">
        <f t="shared" si="246"/>
        <v>0.42325425000000039</v>
      </c>
    </row>
    <row r="3909" spans="1:6">
      <c r="A3909" s="4">
        <v>39586</v>
      </c>
      <c r="C3909" s="79">
        <f t="shared" si="248"/>
        <v>0.42133140000000041</v>
      </c>
      <c r="D3909" s="70"/>
      <c r="E3909" s="79">
        <f t="shared" si="246"/>
        <v>0.42133140000000041</v>
      </c>
    </row>
    <row r="3910" spans="1:6">
      <c r="A3910" s="4">
        <v>39587</v>
      </c>
      <c r="C3910" s="79">
        <f t="shared" si="248"/>
        <v>0.41940855000000044</v>
      </c>
      <c r="D3910" s="70"/>
      <c r="E3910" s="79">
        <f t="shared" si="246"/>
        <v>0.41940855000000044</v>
      </c>
    </row>
    <row r="3911" spans="1:6">
      <c r="A3911" s="4">
        <v>39588</v>
      </c>
      <c r="C3911" s="79">
        <f t="shared" si="248"/>
        <v>0.41748570000000046</v>
      </c>
      <c r="D3911" s="70"/>
      <c r="E3911" s="79">
        <f t="shared" si="246"/>
        <v>0.41748570000000046</v>
      </c>
    </row>
    <row r="3912" spans="1:6">
      <c r="A3912" s="4">
        <v>39589</v>
      </c>
      <c r="C3912" s="79">
        <f t="shared" si="248"/>
        <v>0.41556285000000048</v>
      </c>
      <c r="D3912" s="70"/>
      <c r="E3912" s="79">
        <f t="shared" si="246"/>
        <v>0.41556285000000048</v>
      </c>
    </row>
    <row r="3913" spans="1:6">
      <c r="A3913" s="14">
        <v>39590</v>
      </c>
      <c r="B3913" s="72">
        <v>52169</v>
      </c>
      <c r="C3913" s="77">
        <v>0.41364000000000001</v>
      </c>
      <c r="D3913" s="75"/>
      <c r="E3913" s="78">
        <f t="shared" si="246"/>
        <v>0.41364000000000001</v>
      </c>
      <c r="F3913" s="78">
        <f>(C3922-C3913)/9</f>
        <v>-3.8041111111111131E-3</v>
      </c>
    </row>
    <row r="3914" spans="1:6">
      <c r="A3914" s="4">
        <v>39591</v>
      </c>
      <c r="C3914" s="79">
        <f>C3913+F$3913</f>
        <v>0.40983588888888889</v>
      </c>
      <c r="D3914" s="70"/>
      <c r="E3914" s="79">
        <f t="shared" si="246"/>
        <v>0.40983588888888889</v>
      </c>
    </row>
    <row r="3915" spans="1:6">
      <c r="A3915" s="4">
        <v>39592</v>
      </c>
      <c r="C3915" s="79">
        <f t="shared" ref="C3915:C3921" si="249">C3914+F$3913</f>
        <v>0.40603177777777777</v>
      </c>
      <c r="D3915" s="70"/>
      <c r="E3915" s="79">
        <f t="shared" si="246"/>
        <v>0.40603177777777777</v>
      </c>
    </row>
    <row r="3916" spans="1:6">
      <c r="A3916" s="4">
        <v>39593</v>
      </c>
      <c r="C3916" s="79">
        <f t="shared" si="249"/>
        <v>0.40222766666666665</v>
      </c>
      <c r="D3916" s="70"/>
      <c r="E3916" s="79">
        <f t="shared" si="246"/>
        <v>0.40222766666666665</v>
      </c>
    </row>
    <row r="3917" spans="1:6">
      <c r="A3917" s="4">
        <v>39594</v>
      </c>
      <c r="C3917" s="79">
        <f t="shared" si="249"/>
        <v>0.39842355555555553</v>
      </c>
      <c r="D3917" s="70"/>
      <c r="E3917" s="79">
        <f t="shared" si="246"/>
        <v>0.39842355555555553</v>
      </c>
    </row>
    <row r="3918" spans="1:6">
      <c r="A3918" s="4">
        <v>39595</v>
      </c>
      <c r="C3918" s="79">
        <f t="shared" si="249"/>
        <v>0.39461944444444441</v>
      </c>
      <c r="D3918" s="70"/>
      <c r="E3918" s="79">
        <f t="shared" si="246"/>
        <v>0.39461944444444441</v>
      </c>
    </row>
    <row r="3919" spans="1:6">
      <c r="A3919" s="4">
        <v>39596</v>
      </c>
      <c r="C3919" s="79">
        <f t="shared" si="249"/>
        <v>0.39081533333333329</v>
      </c>
      <c r="D3919" s="70"/>
      <c r="E3919" s="79">
        <f t="shared" si="246"/>
        <v>0.39081533333333329</v>
      </c>
    </row>
    <row r="3920" spans="1:6">
      <c r="A3920" s="4">
        <v>39597</v>
      </c>
      <c r="C3920" s="79">
        <f t="shared" si="249"/>
        <v>0.38701122222222217</v>
      </c>
      <c r="D3920" s="70"/>
      <c r="E3920" s="79">
        <f t="shared" si="246"/>
        <v>0.38701122222222217</v>
      </c>
    </row>
    <row r="3921" spans="1:6">
      <c r="A3921" s="4">
        <v>39598</v>
      </c>
      <c r="C3921" s="79">
        <f t="shared" si="249"/>
        <v>0.38320711111111105</v>
      </c>
      <c r="D3921" s="70"/>
      <c r="E3921" s="79">
        <f t="shared" si="246"/>
        <v>0.38320711111111105</v>
      </c>
    </row>
    <row r="3922" spans="1:6">
      <c r="A3922" s="14">
        <v>39599</v>
      </c>
      <c r="B3922" s="72">
        <v>40123</v>
      </c>
      <c r="C3922" s="77">
        <v>0.37940299999999999</v>
      </c>
      <c r="D3922" s="75"/>
      <c r="E3922" s="78">
        <f t="shared" si="246"/>
        <v>0.37940299999999999</v>
      </c>
      <c r="F3922" s="78">
        <f>(C3927-C3922)/5</f>
        <v>1.1479000000000007E-2</v>
      </c>
    </row>
    <row r="3923" spans="1:6">
      <c r="A3923" s="4">
        <v>39600</v>
      </c>
      <c r="C3923" s="79">
        <f>C3922+F$3922</f>
        <v>0.39088200000000001</v>
      </c>
      <c r="D3923" s="70"/>
      <c r="E3923" s="79">
        <f t="shared" si="246"/>
        <v>0.39088200000000001</v>
      </c>
    </row>
    <row r="3924" spans="1:6">
      <c r="A3924" s="4">
        <v>39601</v>
      </c>
      <c r="C3924" s="79">
        <f>C3923+F$3922</f>
        <v>0.40236100000000002</v>
      </c>
      <c r="D3924" s="70"/>
      <c r="E3924" s="79">
        <f t="shared" si="246"/>
        <v>0.40236100000000002</v>
      </c>
    </row>
    <row r="3925" spans="1:6">
      <c r="A3925" s="4">
        <v>39602</v>
      </c>
      <c r="C3925" s="79">
        <f>C3924+F$3922</f>
        <v>0.41384000000000004</v>
      </c>
      <c r="D3925" s="70"/>
      <c r="E3925" s="79">
        <f t="shared" si="246"/>
        <v>0.41384000000000004</v>
      </c>
    </row>
    <row r="3926" spans="1:6">
      <c r="A3926" s="4">
        <v>39603</v>
      </c>
      <c r="C3926" s="79">
        <f>C3925+F$3922</f>
        <v>0.42531900000000006</v>
      </c>
      <c r="D3926" s="70"/>
      <c r="E3926" s="79">
        <f t="shared" si="246"/>
        <v>0.42531900000000006</v>
      </c>
    </row>
    <row r="3927" spans="1:6">
      <c r="A3927" s="14">
        <v>39604</v>
      </c>
      <c r="B3927" s="72">
        <v>52203</v>
      </c>
      <c r="C3927" s="77">
        <v>0.43679800000000002</v>
      </c>
      <c r="D3927" s="75"/>
      <c r="E3927" s="78">
        <f t="shared" si="246"/>
        <v>0.43679800000000002</v>
      </c>
      <c r="F3927" s="78">
        <f>(C3936-C3927)/9</f>
        <v>-6.2500000000000021E-3</v>
      </c>
    </row>
    <row r="3928" spans="1:6">
      <c r="A3928" s="4">
        <v>39605</v>
      </c>
      <c r="C3928" s="79">
        <f>C3927+F$3927</f>
        <v>0.43054800000000004</v>
      </c>
      <c r="D3928" s="70"/>
      <c r="E3928" s="79">
        <f t="shared" si="246"/>
        <v>0.43054800000000004</v>
      </c>
    </row>
    <row r="3929" spans="1:6">
      <c r="A3929" s="4">
        <v>39606</v>
      </c>
      <c r="C3929" s="79">
        <f t="shared" ref="C3929:C3935" si="250">C3928+F$3927</f>
        <v>0.42429800000000006</v>
      </c>
      <c r="D3929" s="70"/>
      <c r="E3929" s="79">
        <f t="shared" si="246"/>
        <v>0.42429800000000006</v>
      </c>
    </row>
    <row r="3930" spans="1:6">
      <c r="A3930" s="4">
        <v>39607</v>
      </c>
      <c r="C3930" s="79">
        <f t="shared" si="250"/>
        <v>0.41804800000000009</v>
      </c>
      <c r="D3930" s="70"/>
      <c r="E3930" s="79">
        <f t="shared" ref="E3930:E3993" si="251">C3930</f>
        <v>0.41804800000000009</v>
      </c>
    </row>
    <row r="3931" spans="1:6">
      <c r="A3931" s="4">
        <v>39608</v>
      </c>
      <c r="C3931" s="79">
        <f t="shared" si="250"/>
        <v>0.41179800000000011</v>
      </c>
      <c r="D3931" s="70"/>
      <c r="E3931" s="79">
        <f t="shared" si="251"/>
        <v>0.41179800000000011</v>
      </c>
    </row>
    <row r="3932" spans="1:6">
      <c r="A3932" s="4">
        <v>39609</v>
      </c>
      <c r="C3932" s="79">
        <f t="shared" si="250"/>
        <v>0.40554800000000013</v>
      </c>
      <c r="D3932" s="70"/>
      <c r="E3932" s="79">
        <f t="shared" si="251"/>
        <v>0.40554800000000013</v>
      </c>
    </row>
    <row r="3933" spans="1:6">
      <c r="A3933" s="4">
        <v>39610</v>
      </c>
      <c r="C3933" s="79">
        <f t="shared" si="250"/>
        <v>0.39929800000000015</v>
      </c>
      <c r="D3933" s="70"/>
      <c r="E3933" s="79">
        <f t="shared" si="251"/>
        <v>0.39929800000000015</v>
      </c>
    </row>
    <row r="3934" spans="1:6">
      <c r="A3934" s="4">
        <v>39611</v>
      </c>
      <c r="C3934" s="79">
        <f t="shared" si="250"/>
        <v>0.39304800000000018</v>
      </c>
      <c r="D3934" s="70"/>
      <c r="E3934" s="79">
        <f t="shared" si="251"/>
        <v>0.39304800000000018</v>
      </c>
    </row>
    <row r="3935" spans="1:6">
      <c r="A3935" s="4">
        <v>39612</v>
      </c>
      <c r="C3935" s="79">
        <f t="shared" si="250"/>
        <v>0.3867980000000002</v>
      </c>
      <c r="D3935" s="70"/>
      <c r="E3935" s="79">
        <f t="shared" si="251"/>
        <v>0.3867980000000002</v>
      </c>
    </row>
    <row r="3936" spans="1:6">
      <c r="A3936" s="14">
        <v>39613</v>
      </c>
      <c r="B3936" s="72">
        <v>52186</v>
      </c>
      <c r="C3936" s="77">
        <v>0.380548</v>
      </c>
      <c r="D3936" s="75"/>
      <c r="E3936" s="78">
        <f t="shared" si="251"/>
        <v>0.380548</v>
      </c>
      <c r="F3936" s="78">
        <f>(C3941-C3936)/5</f>
        <v>-1.0082000000000036E-3</v>
      </c>
    </row>
    <row r="3937" spans="1:6">
      <c r="A3937" s="4">
        <v>39614</v>
      </c>
      <c r="C3937" s="79">
        <f>C3936+F$3936</f>
        <v>0.37953979999999998</v>
      </c>
      <c r="D3937" s="70"/>
      <c r="E3937" s="79">
        <f t="shared" si="251"/>
        <v>0.37953979999999998</v>
      </c>
    </row>
    <row r="3938" spans="1:6">
      <c r="A3938" s="4">
        <v>39615</v>
      </c>
      <c r="C3938" s="79">
        <f>C3937+F$3936</f>
        <v>0.37853159999999997</v>
      </c>
      <c r="D3938" s="70"/>
      <c r="E3938" s="79">
        <f t="shared" si="251"/>
        <v>0.37853159999999997</v>
      </c>
    </row>
    <row r="3939" spans="1:6">
      <c r="A3939" s="4">
        <v>39616</v>
      </c>
      <c r="C3939" s="79">
        <f>C3938+F$3936</f>
        <v>0.37752339999999995</v>
      </c>
      <c r="D3939" s="70"/>
      <c r="E3939" s="79">
        <f t="shared" si="251"/>
        <v>0.37752339999999995</v>
      </c>
    </row>
    <row r="3940" spans="1:6">
      <c r="A3940" s="4">
        <v>39617</v>
      </c>
      <c r="C3940" s="79">
        <f>C3939+F$3936</f>
        <v>0.37651519999999994</v>
      </c>
      <c r="D3940" s="70"/>
      <c r="E3940" s="79">
        <f t="shared" si="251"/>
        <v>0.37651519999999994</v>
      </c>
    </row>
    <row r="3941" spans="1:6">
      <c r="A3941" s="14">
        <v>39618</v>
      </c>
      <c r="B3941" s="72">
        <v>52247</v>
      </c>
      <c r="C3941" s="77">
        <v>0.37550699999999998</v>
      </c>
      <c r="D3941" s="75"/>
      <c r="E3941" s="78">
        <f t="shared" si="251"/>
        <v>0.37550699999999998</v>
      </c>
      <c r="F3941" s="78">
        <f>(C3951-C3941)/10</f>
        <v>-8.3154999999999982E-3</v>
      </c>
    </row>
    <row r="3942" spans="1:6">
      <c r="A3942" s="4">
        <v>39619</v>
      </c>
      <c r="C3942" s="79">
        <f>C3941+F$3941</f>
        <v>0.3671915</v>
      </c>
      <c r="D3942" s="70"/>
      <c r="E3942" s="79">
        <f t="shared" si="251"/>
        <v>0.3671915</v>
      </c>
    </row>
    <row r="3943" spans="1:6">
      <c r="A3943" s="4">
        <v>39620</v>
      </c>
      <c r="C3943" s="79">
        <f t="shared" ref="C3943:C3950" si="252">C3942+F$3941</f>
        <v>0.35887600000000003</v>
      </c>
      <c r="D3943" s="70"/>
      <c r="E3943" s="79">
        <f t="shared" si="251"/>
        <v>0.35887600000000003</v>
      </c>
    </row>
    <row r="3944" spans="1:6">
      <c r="A3944" s="4">
        <v>39621</v>
      </c>
      <c r="C3944" s="79">
        <f t="shared" si="252"/>
        <v>0.35056050000000005</v>
      </c>
      <c r="D3944" s="70"/>
      <c r="E3944" s="79">
        <f t="shared" si="251"/>
        <v>0.35056050000000005</v>
      </c>
    </row>
    <row r="3945" spans="1:6">
      <c r="A3945" s="4">
        <v>39622</v>
      </c>
      <c r="C3945" s="79">
        <f t="shared" si="252"/>
        <v>0.34224500000000008</v>
      </c>
      <c r="D3945" s="70"/>
      <c r="E3945" s="79">
        <f t="shared" si="251"/>
        <v>0.34224500000000008</v>
      </c>
    </row>
    <row r="3946" spans="1:6">
      <c r="A3946" s="4">
        <v>39623</v>
      </c>
      <c r="C3946" s="79">
        <f t="shared" si="252"/>
        <v>0.3339295000000001</v>
      </c>
      <c r="D3946" s="70"/>
      <c r="E3946" s="79">
        <f t="shared" si="251"/>
        <v>0.3339295000000001</v>
      </c>
    </row>
    <row r="3947" spans="1:6">
      <c r="A3947" s="4">
        <v>39624</v>
      </c>
      <c r="C3947" s="79">
        <f t="shared" si="252"/>
        <v>0.32561400000000013</v>
      </c>
      <c r="D3947" s="70"/>
      <c r="E3947" s="79">
        <f t="shared" si="251"/>
        <v>0.32561400000000013</v>
      </c>
    </row>
    <row r="3948" spans="1:6">
      <c r="A3948" s="4">
        <v>39625</v>
      </c>
      <c r="C3948" s="79">
        <f t="shared" si="252"/>
        <v>0.31729850000000015</v>
      </c>
      <c r="D3948" s="70"/>
      <c r="E3948" s="79">
        <f t="shared" si="251"/>
        <v>0.31729850000000015</v>
      </c>
    </row>
    <row r="3949" spans="1:6">
      <c r="A3949" s="4">
        <v>39626</v>
      </c>
      <c r="C3949" s="79">
        <f t="shared" si="252"/>
        <v>0.30898300000000017</v>
      </c>
      <c r="D3949" s="70"/>
      <c r="E3949" s="79">
        <f t="shared" si="251"/>
        <v>0.30898300000000017</v>
      </c>
    </row>
    <row r="3950" spans="1:6">
      <c r="A3950" s="4">
        <v>39627</v>
      </c>
      <c r="C3950" s="79">
        <f t="shared" si="252"/>
        <v>0.3006675000000002</v>
      </c>
      <c r="D3950" s="70"/>
      <c r="E3950" s="79">
        <f t="shared" si="251"/>
        <v>0.3006675000000002</v>
      </c>
    </row>
    <row r="3951" spans="1:6">
      <c r="A3951" s="14">
        <v>39628</v>
      </c>
      <c r="B3951" s="72">
        <v>52224</v>
      </c>
      <c r="C3951" s="77">
        <v>0.292352</v>
      </c>
      <c r="D3951" s="75"/>
      <c r="E3951" s="78">
        <f t="shared" si="251"/>
        <v>0.292352</v>
      </c>
      <c r="F3951" s="78">
        <f>(C3953-C3951)/2</f>
        <v>5.1485000000000003E-3</v>
      </c>
    </row>
    <row r="3952" spans="1:6">
      <c r="A3952" s="4">
        <v>39629</v>
      </c>
      <c r="C3952" s="79">
        <f>C3951+F$3951</f>
        <v>0.2975005</v>
      </c>
      <c r="D3952" s="70"/>
      <c r="E3952" s="79">
        <f t="shared" si="251"/>
        <v>0.2975005</v>
      </c>
    </row>
    <row r="3953" spans="1:6">
      <c r="A3953" s="14">
        <v>39630</v>
      </c>
      <c r="B3953" s="72">
        <v>52259</v>
      </c>
      <c r="C3953" s="77">
        <v>0.302649</v>
      </c>
      <c r="D3953" s="75"/>
      <c r="E3953" s="78">
        <f t="shared" si="251"/>
        <v>0.302649</v>
      </c>
      <c r="F3953" s="78">
        <f>(C3960-C3953)/7</f>
        <v>-5.0731428571428551E-3</v>
      </c>
    </row>
    <row r="3954" spans="1:6">
      <c r="A3954" s="4">
        <v>39631</v>
      </c>
      <c r="C3954" s="79">
        <f t="shared" ref="C3954:C3959" si="253">C3953+F$3953</f>
        <v>0.29757585714285717</v>
      </c>
      <c r="D3954" s="70"/>
      <c r="E3954" s="79">
        <f t="shared" si="251"/>
        <v>0.29757585714285717</v>
      </c>
    </row>
    <row r="3955" spans="1:6">
      <c r="A3955" s="4">
        <v>39632</v>
      </c>
      <c r="C3955" s="79">
        <f t="shared" si="253"/>
        <v>0.29250271428571434</v>
      </c>
      <c r="D3955" s="70"/>
      <c r="E3955" s="79">
        <f t="shared" si="251"/>
        <v>0.29250271428571434</v>
      </c>
    </row>
    <row r="3956" spans="1:6">
      <c r="A3956" s="4">
        <v>39633</v>
      </c>
      <c r="C3956" s="79">
        <f t="shared" si="253"/>
        <v>0.28742957142857151</v>
      </c>
      <c r="D3956" s="70"/>
      <c r="E3956" s="79">
        <f t="shared" si="251"/>
        <v>0.28742957142857151</v>
      </c>
    </row>
    <row r="3957" spans="1:6">
      <c r="A3957" s="4">
        <v>39634</v>
      </c>
      <c r="C3957" s="79">
        <f t="shared" si="253"/>
        <v>0.28235642857142867</v>
      </c>
      <c r="D3957" s="70"/>
      <c r="E3957" s="79">
        <f t="shared" si="251"/>
        <v>0.28235642857142867</v>
      </c>
    </row>
    <row r="3958" spans="1:6">
      <c r="A3958" s="4">
        <v>39635</v>
      </c>
      <c r="C3958" s="79">
        <f t="shared" si="253"/>
        <v>0.27728328571428584</v>
      </c>
      <c r="D3958" s="70"/>
      <c r="E3958" s="79">
        <f t="shared" si="251"/>
        <v>0.27728328571428584</v>
      </c>
    </row>
    <row r="3959" spans="1:6">
      <c r="A3959" s="4">
        <v>39636</v>
      </c>
      <c r="C3959" s="79">
        <f t="shared" si="253"/>
        <v>0.27221014285714301</v>
      </c>
      <c r="D3959" s="70"/>
      <c r="E3959" s="79">
        <f t="shared" si="251"/>
        <v>0.27221014285714301</v>
      </c>
    </row>
    <row r="3960" spans="1:6">
      <c r="A3960" s="14">
        <v>39637</v>
      </c>
      <c r="B3960" s="72">
        <v>52224</v>
      </c>
      <c r="C3960" s="77">
        <v>0.26713700000000001</v>
      </c>
      <c r="D3960" s="75"/>
      <c r="E3960" s="78">
        <f t="shared" si="251"/>
        <v>0.26713700000000001</v>
      </c>
      <c r="F3960" s="78">
        <f>(C3973-C3960)/13</f>
        <v>-3.1692307692307787E-4</v>
      </c>
    </row>
    <row r="3961" spans="1:6">
      <c r="A3961" s="4">
        <v>39638</v>
      </c>
      <c r="C3961" s="79">
        <f>C3960+F$3960</f>
        <v>0.26682007692307691</v>
      </c>
      <c r="D3961" s="70"/>
      <c r="E3961" s="79">
        <f t="shared" si="251"/>
        <v>0.26682007692307691</v>
      </c>
    </row>
    <row r="3962" spans="1:6">
      <c r="A3962" s="4">
        <v>39639</v>
      </c>
      <c r="C3962" s="79">
        <f t="shared" ref="C3962:C3972" si="254">C3961+F$3960</f>
        <v>0.26650315384615381</v>
      </c>
      <c r="D3962" s="70"/>
      <c r="E3962" s="79">
        <f t="shared" si="251"/>
        <v>0.26650315384615381</v>
      </c>
    </row>
    <row r="3963" spans="1:6">
      <c r="A3963" s="4">
        <v>39640</v>
      </c>
      <c r="C3963" s="79">
        <f t="shared" si="254"/>
        <v>0.2661862307692307</v>
      </c>
      <c r="D3963" s="70"/>
      <c r="E3963" s="79">
        <f t="shared" si="251"/>
        <v>0.2661862307692307</v>
      </c>
    </row>
    <row r="3964" spans="1:6">
      <c r="A3964" s="4">
        <v>39641</v>
      </c>
      <c r="C3964" s="79">
        <f t="shared" si="254"/>
        <v>0.2658693076923076</v>
      </c>
      <c r="D3964" s="70"/>
      <c r="E3964" s="79">
        <f t="shared" si="251"/>
        <v>0.2658693076923076</v>
      </c>
    </row>
    <row r="3965" spans="1:6">
      <c r="A3965" s="4">
        <v>39642</v>
      </c>
      <c r="C3965" s="79">
        <f t="shared" si="254"/>
        <v>0.2655523846153845</v>
      </c>
      <c r="D3965" s="70"/>
      <c r="E3965" s="79">
        <f t="shared" si="251"/>
        <v>0.2655523846153845</v>
      </c>
    </row>
    <row r="3966" spans="1:6">
      <c r="A3966" s="4">
        <v>39643</v>
      </c>
      <c r="C3966" s="79">
        <f t="shared" si="254"/>
        <v>0.26523546153846139</v>
      </c>
      <c r="D3966" s="70"/>
      <c r="E3966" s="79">
        <f t="shared" si="251"/>
        <v>0.26523546153846139</v>
      </c>
    </row>
    <row r="3967" spans="1:6">
      <c r="A3967" s="4">
        <v>39644</v>
      </c>
      <c r="C3967" s="79">
        <f t="shared" si="254"/>
        <v>0.26491853846153829</v>
      </c>
      <c r="D3967" s="70"/>
      <c r="E3967" s="79">
        <f t="shared" si="251"/>
        <v>0.26491853846153829</v>
      </c>
    </row>
    <row r="3968" spans="1:6">
      <c r="A3968" s="4">
        <v>39645</v>
      </c>
      <c r="C3968" s="79">
        <f t="shared" si="254"/>
        <v>0.26460161538461519</v>
      </c>
      <c r="D3968" s="70"/>
      <c r="E3968" s="79">
        <f t="shared" si="251"/>
        <v>0.26460161538461519</v>
      </c>
    </row>
    <row r="3969" spans="1:6">
      <c r="A3969" s="4">
        <v>39646</v>
      </c>
      <c r="C3969" s="79">
        <f t="shared" si="254"/>
        <v>0.26428469230769208</v>
      </c>
      <c r="D3969" s="70"/>
      <c r="E3969" s="79">
        <f t="shared" si="251"/>
        <v>0.26428469230769208</v>
      </c>
    </row>
    <row r="3970" spans="1:6">
      <c r="A3970" s="4">
        <v>39647</v>
      </c>
      <c r="C3970" s="79">
        <f t="shared" si="254"/>
        <v>0.26396776923076898</v>
      </c>
      <c r="D3970" s="70"/>
      <c r="E3970" s="79">
        <f t="shared" si="251"/>
        <v>0.26396776923076898</v>
      </c>
    </row>
    <row r="3971" spans="1:6">
      <c r="A3971" s="4">
        <v>39648</v>
      </c>
      <c r="C3971" s="79">
        <f t="shared" si="254"/>
        <v>0.26365084615384587</v>
      </c>
      <c r="D3971" s="70"/>
      <c r="E3971" s="79">
        <f t="shared" si="251"/>
        <v>0.26365084615384587</v>
      </c>
    </row>
    <row r="3972" spans="1:6">
      <c r="A3972" s="4">
        <v>39649</v>
      </c>
      <c r="C3972" s="79">
        <f t="shared" si="254"/>
        <v>0.26333392307692277</v>
      </c>
      <c r="D3972" s="70"/>
      <c r="E3972" s="79">
        <f t="shared" si="251"/>
        <v>0.26333392307692277</v>
      </c>
    </row>
    <row r="3973" spans="1:6">
      <c r="A3973" s="14">
        <v>39650</v>
      </c>
      <c r="B3973" s="72">
        <v>52232</v>
      </c>
      <c r="C3973" s="77">
        <v>0.263017</v>
      </c>
      <c r="D3973" s="75"/>
      <c r="E3973" s="78">
        <f t="shared" si="251"/>
        <v>0.263017</v>
      </c>
      <c r="F3973" s="78">
        <f>(C3982-C3973)</f>
        <v>-1.9573000000000007E-2</v>
      </c>
    </row>
    <row r="3974" spans="1:6">
      <c r="A3974" s="4">
        <v>39651</v>
      </c>
      <c r="C3974" s="79">
        <f>C3973+F$3973</f>
        <v>0.24344399999999999</v>
      </c>
      <c r="D3974" s="70"/>
      <c r="E3974" s="79">
        <f t="shared" si="251"/>
        <v>0.24344399999999999</v>
      </c>
    </row>
    <row r="3975" spans="1:6">
      <c r="A3975" s="4">
        <v>39652</v>
      </c>
      <c r="C3975" s="79">
        <f t="shared" ref="C3975:C3981" si="255">C3974+F$3973</f>
        <v>0.22387099999999999</v>
      </c>
      <c r="D3975" s="70"/>
      <c r="E3975" s="79">
        <f t="shared" si="251"/>
        <v>0.22387099999999999</v>
      </c>
    </row>
    <row r="3976" spans="1:6">
      <c r="A3976" s="4">
        <v>39653</v>
      </c>
      <c r="C3976" s="79">
        <f t="shared" si="255"/>
        <v>0.20429799999999998</v>
      </c>
      <c r="D3976" s="70"/>
      <c r="E3976" s="79">
        <f t="shared" si="251"/>
        <v>0.20429799999999998</v>
      </c>
    </row>
    <row r="3977" spans="1:6">
      <c r="A3977" s="4">
        <v>39654</v>
      </c>
      <c r="C3977" s="79">
        <f t="shared" si="255"/>
        <v>0.18472499999999997</v>
      </c>
      <c r="D3977" s="70"/>
      <c r="E3977" s="79">
        <f t="shared" si="251"/>
        <v>0.18472499999999997</v>
      </c>
    </row>
    <row r="3978" spans="1:6">
      <c r="A3978" s="4">
        <v>39655</v>
      </c>
      <c r="C3978" s="79">
        <f t="shared" si="255"/>
        <v>0.16515199999999997</v>
      </c>
      <c r="D3978" s="70"/>
      <c r="E3978" s="79">
        <f t="shared" si="251"/>
        <v>0.16515199999999997</v>
      </c>
    </row>
    <row r="3979" spans="1:6">
      <c r="A3979" s="4">
        <v>39656</v>
      </c>
      <c r="C3979" s="79">
        <f t="shared" si="255"/>
        <v>0.14557899999999996</v>
      </c>
      <c r="D3979" s="70"/>
      <c r="E3979" s="79">
        <f t="shared" si="251"/>
        <v>0.14557899999999996</v>
      </c>
    </row>
    <row r="3980" spans="1:6">
      <c r="A3980" s="4">
        <v>39657</v>
      </c>
      <c r="C3980" s="79">
        <f t="shared" si="255"/>
        <v>0.12600599999999995</v>
      </c>
      <c r="D3980" s="70"/>
      <c r="E3980" s="79">
        <f t="shared" si="251"/>
        <v>0.12600599999999995</v>
      </c>
    </row>
    <row r="3981" spans="1:6">
      <c r="A3981" s="4">
        <v>39658</v>
      </c>
      <c r="C3981" s="79">
        <f t="shared" si="255"/>
        <v>0.10643299999999994</v>
      </c>
      <c r="D3981" s="70"/>
      <c r="E3981" s="79">
        <f t="shared" si="251"/>
        <v>0.10643299999999994</v>
      </c>
    </row>
    <row r="3982" spans="1:6">
      <c r="A3982" s="14">
        <v>39659</v>
      </c>
      <c r="B3982" s="72">
        <v>52131</v>
      </c>
      <c r="C3982" s="77">
        <v>0.24344399999999999</v>
      </c>
      <c r="D3982" s="75"/>
      <c r="E3982" s="78">
        <f t="shared" si="251"/>
        <v>0.24344399999999999</v>
      </c>
      <c r="F3982" s="78">
        <f>(C3984-C3982)</f>
        <v>-2.0519999999999983E-2</v>
      </c>
    </row>
    <row r="3983" spans="1:6">
      <c r="A3983" s="4">
        <v>39660</v>
      </c>
      <c r="C3983" s="79">
        <f>C3982+F$3982</f>
        <v>0.22292400000000001</v>
      </c>
      <c r="D3983" s="70"/>
      <c r="E3983" s="79">
        <f t="shared" si="251"/>
        <v>0.22292400000000001</v>
      </c>
    </row>
    <row r="3984" spans="1:6">
      <c r="A3984" s="14">
        <v>39661</v>
      </c>
      <c r="B3984" s="72">
        <v>51578</v>
      </c>
      <c r="C3984" s="77">
        <v>0.22292400000000001</v>
      </c>
      <c r="D3984" s="75"/>
      <c r="E3984" s="78">
        <f t="shared" si="251"/>
        <v>0.22292400000000001</v>
      </c>
      <c r="F3984" s="78">
        <f>(C3996-C3984)/12</f>
        <v>1.3790833333333318E-3</v>
      </c>
    </row>
    <row r="3985" spans="1:6">
      <c r="A3985" s="4">
        <v>39662</v>
      </c>
      <c r="C3985" s="79">
        <f>C3984+F$3984</f>
        <v>0.22430308333333335</v>
      </c>
      <c r="D3985" s="70"/>
      <c r="E3985" s="79">
        <f t="shared" si="251"/>
        <v>0.22430308333333335</v>
      </c>
    </row>
    <row r="3986" spans="1:6">
      <c r="A3986" s="4">
        <v>39663</v>
      </c>
      <c r="C3986" s="79">
        <f t="shared" ref="C3986:C3995" si="256">C3985+F$3984</f>
        <v>0.22568216666666668</v>
      </c>
      <c r="D3986" s="70"/>
      <c r="E3986" s="79">
        <f t="shared" si="251"/>
        <v>0.22568216666666668</v>
      </c>
    </row>
    <row r="3987" spans="1:6">
      <c r="A3987" s="4">
        <v>39664</v>
      </c>
      <c r="C3987" s="79">
        <f t="shared" si="256"/>
        <v>0.22706125000000002</v>
      </c>
      <c r="D3987" s="70"/>
      <c r="E3987" s="79">
        <f t="shared" si="251"/>
        <v>0.22706125000000002</v>
      </c>
    </row>
    <row r="3988" spans="1:6">
      <c r="A3988" s="4">
        <v>39665</v>
      </c>
      <c r="C3988" s="79">
        <f t="shared" si="256"/>
        <v>0.22844033333333336</v>
      </c>
      <c r="D3988" s="70"/>
      <c r="E3988" s="79">
        <f t="shared" si="251"/>
        <v>0.22844033333333336</v>
      </c>
    </row>
    <row r="3989" spans="1:6">
      <c r="A3989" s="4">
        <v>39666</v>
      </c>
      <c r="C3989" s="79">
        <f t="shared" si="256"/>
        <v>0.22981941666666669</v>
      </c>
      <c r="D3989" s="70"/>
      <c r="E3989" s="79">
        <f t="shared" si="251"/>
        <v>0.22981941666666669</v>
      </c>
    </row>
    <row r="3990" spans="1:6">
      <c r="A3990" s="4">
        <v>39667</v>
      </c>
      <c r="C3990" s="79">
        <f t="shared" si="256"/>
        <v>0.23119850000000003</v>
      </c>
      <c r="D3990" s="70"/>
      <c r="E3990" s="79">
        <f t="shared" si="251"/>
        <v>0.23119850000000003</v>
      </c>
    </row>
    <row r="3991" spans="1:6">
      <c r="A3991" s="4">
        <v>39668</v>
      </c>
      <c r="C3991" s="79">
        <f t="shared" si="256"/>
        <v>0.23257758333333337</v>
      </c>
      <c r="D3991" s="70"/>
      <c r="E3991" s="79">
        <f t="shared" si="251"/>
        <v>0.23257758333333337</v>
      </c>
    </row>
    <row r="3992" spans="1:6">
      <c r="A3992" s="4">
        <v>39669</v>
      </c>
      <c r="C3992" s="79">
        <f t="shared" si="256"/>
        <v>0.2339566666666667</v>
      </c>
      <c r="D3992" s="70"/>
      <c r="E3992" s="79">
        <f t="shared" si="251"/>
        <v>0.2339566666666667</v>
      </c>
    </row>
    <row r="3993" spans="1:6">
      <c r="A3993" s="4">
        <v>39670</v>
      </c>
      <c r="C3993" s="79">
        <f t="shared" si="256"/>
        <v>0.23533575000000004</v>
      </c>
      <c r="D3993" s="70"/>
      <c r="E3993" s="79">
        <f t="shared" si="251"/>
        <v>0.23533575000000004</v>
      </c>
    </row>
    <row r="3994" spans="1:6">
      <c r="A3994" s="4">
        <v>39671</v>
      </c>
      <c r="C3994" s="79">
        <f t="shared" si="256"/>
        <v>0.23671483333333337</v>
      </c>
      <c r="D3994" s="70"/>
      <c r="E3994" s="79">
        <f t="shared" ref="E3994:E4040" si="257">C3994</f>
        <v>0.23671483333333337</v>
      </c>
    </row>
    <row r="3995" spans="1:6">
      <c r="A3995" s="4">
        <v>39672</v>
      </c>
      <c r="C3995" s="79">
        <f t="shared" si="256"/>
        <v>0.23809391666666671</v>
      </c>
      <c r="D3995" s="70"/>
      <c r="E3995" s="79">
        <f t="shared" si="257"/>
        <v>0.23809391666666671</v>
      </c>
    </row>
    <row r="3996" spans="1:6">
      <c r="A3996" s="14">
        <v>39673</v>
      </c>
      <c r="B3996" s="72">
        <v>52249</v>
      </c>
      <c r="C3996" s="77">
        <v>0.23947299999999999</v>
      </c>
      <c r="D3996" s="75"/>
      <c r="E3996" s="78">
        <f t="shared" si="257"/>
        <v>0.23947299999999999</v>
      </c>
      <c r="F3996" s="78">
        <f>(C4002-C3996)/6</f>
        <v>1.5428333333333359E-3</v>
      </c>
    </row>
    <row r="3997" spans="1:6">
      <c r="A3997" s="4">
        <v>39674</v>
      </c>
      <c r="C3997" s="79">
        <f>C3996+F$3996</f>
        <v>0.24101583333333332</v>
      </c>
      <c r="D3997" s="70"/>
      <c r="E3997" s="79">
        <f t="shared" si="257"/>
        <v>0.24101583333333332</v>
      </c>
    </row>
    <row r="3998" spans="1:6">
      <c r="A3998" s="4">
        <v>39675</v>
      </c>
      <c r="C3998" s="79">
        <f>C3997+F$3996</f>
        <v>0.24255866666666664</v>
      </c>
      <c r="D3998" s="70"/>
      <c r="E3998" s="79">
        <f t="shared" si="257"/>
        <v>0.24255866666666664</v>
      </c>
    </row>
    <row r="3999" spans="1:6">
      <c r="A3999" s="4">
        <v>39676</v>
      </c>
      <c r="C3999" s="79">
        <f>C3998+F$3996</f>
        <v>0.24410149999999997</v>
      </c>
      <c r="D3999" s="70"/>
      <c r="E3999" s="79">
        <f t="shared" si="257"/>
        <v>0.24410149999999997</v>
      </c>
    </row>
    <row r="4000" spans="1:6">
      <c r="A4000" s="4">
        <v>39677</v>
      </c>
      <c r="C4000" s="79">
        <f>C3999+F$3996</f>
        <v>0.2456443333333333</v>
      </c>
      <c r="D4000" s="70"/>
      <c r="E4000" s="79">
        <f t="shared" si="257"/>
        <v>0.2456443333333333</v>
      </c>
    </row>
    <row r="4001" spans="1:6">
      <c r="A4001" s="4">
        <v>39678</v>
      </c>
      <c r="C4001" s="79">
        <f>C4000+F$3996</f>
        <v>0.24718716666666662</v>
      </c>
      <c r="D4001" s="70"/>
      <c r="E4001" s="79">
        <f t="shared" si="257"/>
        <v>0.24718716666666662</v>
      </c>
    </row>
    <row r="4002" spans="1:6">
      <c r="A4002" s="14">
        <v>39679</v>
      </c>
      <c r="B4002" s="72">
        <v>52249</v>
      </c>
      <c r="C4002" s="77">
        <v>0.24873000000000001</v>
      </c>
      <c r="D4002" s="75"/>
      <c r="E4002" s="78">
        <f t="shared" si="257"/>
        <v>0.24873000000000001</v>
      </c>
      <c r="F4002" s="78">
        <f>(C4009-C4002)/7</f>
        <v>-3.2252857142857161E-3</v>
      </c>
    </row>
    <row r="4003" spans="1:6">
      <c r="A4003" s="4">
        <v>39680</v>
      </c>
      <c r="C4003" s="79">
        <f t="shared" ref="C4003:C4008" si="258">C4002+F$4002</f>
        <v>0.2455047142857143</v>
      </c>
      <c r="D4003" s="70"/>
      <c r="E4003" s="79">
        <f t="shared" si="257"/>
        <v>0.2455047142857143</v>
      </c>
    </row>
    <row r="4004" spans="1:6">
      <c r="A4004" s="4">
        <v>39681</v>
      </c>
      <c r="C4004" s="79">
        <f t="shared" si="258"/>
        <v>0.24227942857142859</v>
      </c>
      <c r="D4004" s="70"/>
      <c r="E4004" s="79">
        <f t="shared" si="257"/>
        <v>0.24227942857142859</v>
      </c>
    </row>
    <row r="4005" spans="1:6">
      <c r="A4005" s="4">
        <v>39682</v>
      </c>
      <c r="C4005" s="79">
        <f t="shared" si="258"/>
        <v>0.23905414285714288</v>
      </c>
      <c r="D4005" s="70"/>
      <c r="E4005" s="79">
        <f t="shared" si="257"/>
        <v>0.23905414285714288</v>
      </c>
    </row>
    <row r="4006" spans="1:6">
      <c r="A4006" s="4">
        <v>39683</v>
      </c>
      <c r="C4006" s="79">
        <f t="shared" si="258"/>
        <v>0.23582885714285717</v>
      </c>
      <c r="D4006" s="70"/>
      <c r="E4006" s="79">
        <f t="shared" si="257"/>
        <v>0.23582885714285717</v>
      </c>
    </row>
    <row r="4007" spans="1:6">
      <c r="A4007" s="4">
        <v>39684</v>
      </c>
      <c r="C4007" s="79">
        <f t="shared" si="258"/>
        <v>0.23260357142857147</v>
      </c>
      <c r="D4007" s="70"/>
      <c r="E4007" s="79">
        <f t="shared" si="257"/>
        <v>0.23260357142857147</v>
      </c>
    </row>
    <row r="4008" spans="1:6">
      <c r="A4008" s="4">
        <v>39685</v>
      </c>
      <c r="C4008" s="79">
        <f t="shared" si="258"/>
        <v>0.22937828571428576</v>
      </c>
      <c r="D4008" s="70"/>
      <c r="E4008" s="79">
        <f t="shared" si="257"/>
        <v>0.22937828571428576</v>
      </c>
    </row>
    <row r="4009" spans="1:6">
      <c r="A4009" s="14">
        <v>39686</v>
      </c>
      <c r="B4009" s="72">
        <v>52023</v>
      </c>
      <c r="C4009" s="77">
        <v>0.22615299999999999</v>
      </c>
      <c r="D4009" s="75"/>
      <c r="E4009" s="78">
        <f t="shared" si="257"/>
        <v>0.22615299999999999</v>
      </c>
      <c r="F4009" s="78">
        <f>(C4015-C4009)/6</f>
        <v>-2.5406666666666633E-3</v>
      </c>
    </row>
    <row r="4010" spans="1:6">
      <c r="A4010" s="4">
        <v>39687</v>
      </c>
      <c r="C4010" s="79">
        <f>C4009+F$4009</f>
        <v>0.22361233333333333</v>
      </c>
      <c r="D4010" s="70"/>
      <c r="E4010" s="79">
        <f t="shared" si="257"/>
        <v>0.22361233333333333</v>
      </c>
    </row>
    <row r="4011" spans="1:6">
      <c r="A4011" s="4">
        <v>39688</v>
      </c>
      <c r="C4011" s="79">
        <f>C4010+F$4009</f>
        <v>0.22107166666666667</v>
      </c>
      <c r="D4011" s="70"/>
      <c r="E4011" s="79">
        <f t="shared" si="257"/>
        <v>0.22107166666666667</v>
      </c>
    </row>
    <row r="4012" spans="1:6">
      <c r="A4012" s="4">
        <v>39689</v>
      </c>
      <c r="C4012" s="79">
        <f>C4011+F$4009</f>
        <v>0.218531</v>
      </c>
      <c r="D4012" s="70"/>
      <c r="E4012" s="79">
        <f t="shared" si="257"/>
        <v>0.218531</v>
      </c>
    </row>
    <row r="4013" spans="1:6">
      <c r="A4013" s="4">
        <v>39690</v>
      </c>
      <c r="C4013" s="79">
        <f>C4012+F$4009</f>
        <v>0.21599033333333334</v>
      </c>
      <c r="D4013" s="70"/>
      <c r="E4013" s="79">
        <f t="shared" si="257"/>
        <v>0.21599033333333334</v>
      </c>
    </row>
    <row r="4014" spans="1:6">
      <c r="A4014" s="4">
        <v>39691</v>
      </c>
      <c r="C4014" s="79">
        <f>C4013+F$4009</f>
        <v>0.21344966666666668</v>
      </c>
      <c r="D4014" s="70"/>
      <c r="E4014" s="79">
        <f t="shared" si="257"/>
        <v>0.21344966666666668</v>
      </c>
    </row>
    <row r="4015" spans="1:6">
      <c r="A4015" s="14">
        <v>39692</v>
      </c>
      <c r="B4015" s="72">
        <v>50879</v>
      </c>
      <c r="C4015" s="77">
        <v>0.21090900000000001</v>
      </c>
      <c r="D4015" s="75"/>
      <c r="E4015" s="78">
        <f t="shared" si="257"/>
        <v>0.21090900000000001</v>
      </c>
      <c r="F4015" s="78">
        <f>(C4022-C4015)/7</f>
        <v>4.0999999999997385E-5</v>
      </c>
    </row>
    <row r="4016" spans="1:6">
      <c r="A4016" s="4">
        <v>39693</v>
      </c>
      <c r="C4016" s="79">
        <f t="shared" ref="C4016:C4021" si="259">C4015+F$4015</f>
        <v>0.21095</v>
      </c>
      <c r="D4016" s="70"/>
      <c r="E4016" s="79">
        <f t="shared" si="257"/>
        <v>0.21095</v>
      </c>
    </row>
    <row r="4017" spans="1:6">
      <c r="A4017" s="4">
        <v>39694</v>
      </c>
      <c r="C4017" s="79">
        <f t="shared" si="259"/>
        <v>0.21099099999999998</v>
      </c>
      <c r="D4017" s="70"/>
      <c r="E4017" s="79">
        <f t="shared" si="257"/>
        <v>0.21099099999999998</v>
      </c>
    </row>
    <row r="4018" spans="1:6">
      <c r="A4018" s="4">
        <v>39695</v>
      </c>
      <c r="C4018" s="79">
        <f t="shared" si="259"/>
        <v>0.21103199999999997</v>
      </c>
      <c r="D4018" s="70"/>
      <c r="E4018" s="79">
        <f t="shared" si="257"/>
        <v>0.21103199999999997</v>
      </c>
    </row>
    <row r="4019" spans="1:6">
      <c r="A4019" s="4">
        <v>39696</v>
      </c>
      <c r="C4019" s="79">
        <f t="shared" si="259"/>
        <v>0.21107299999999996</v>
      </c>
      <c r="D4019" s="70"/>
      <c r="E4019" s="79">
        <f t="shared" si="257"/>
        <v>0.21107299999999996</v>
      </c>
    </row>
    <row r="4020" spans="1:6">
      <c r="A4020" s="4">
        <v>39697</v>
      </c>
      <c r="C4020" s="79">
        <f t="shared" si="259"/>
        <v>0.21111399999999994</v>
      </c>
      <c r="D4020" s="70"/>
      <c r="E4020" s="79">
        <f t="shared" si="257"/>
        <v>0.21111399999999994</v>
      </c>
    </row>
    <row r="4021" spans="1:6">
      <c r="A4021" s="4">
        <v>39698</v>
      </c>
      <c r="C4021" s="79">
        <f t="shared" si="259"/>
        <v>0.21115499999999993</v>
      </c>
      <c r="D4021" s="70"/>
      <c r="E4021" s="79">
        <f t="shared" si="257"/>
        <v>0.21115499999999993</v>
      </c>
    </row>
    <row r="4022" spans="1:6">
      <c r="A4022" s="14">
        <v>39699</v>
      </c>
      <c r="B4022" s="72">
        <v>49993</v>
      </c>
      <c r="C4022" s="77">
        <v>0.21119599999999999</v>
      </c>
      <c r="D4022" s="75"/>
      <c r="E4022" s="78">
        <f t="shared" si="257"/>
        <v>0.21119599999999999</v>
      </c>
      <c r="F4022" s="78">
        <f>(C4030-C4022)/8</f>
        <v>1.4152499999999998E-3</v>
      </c>
    </row>
    <row r="4023" spans="1:6">
      <c r="A4023" s="4">
        <v>39700</v>
      </c>
      <c r="C4023" s="79">
        <f>C4022+F$4022</f>
        <v>0.21261125</v>
      </c>
      <c r="D4023" s="70"/>
      <c r="E4023" s="79">
        <f t="shared" si="257"/>
        <v>0.21261125</v>
      </c>
    </row>
    <row r="4024" spans="1:6">
      <c r="A4024" s="4">
        <v>39701</v>
      </c>
      <c r="C4024" s="79">
        <f t="shared" ref="C4024:C4029" si="260">C4023+F$4022</f>
        <v>0.21402650000000001</v>
      </c>
      <c r="D4024" s="70"/>
      <c r="E4024" s="79">
        <f t="shared" si="257"/>
        <v>0.21402650000000001</v>
      </c>
    </row>
    <row r="4025" spans="1:6">
      <c r="A4025" s="4">
        <v>39702</v>
      </c>
      <c r="C4025" s="79">
        <f t="shared" si="260"/>
        <v>0.21544175000000002</v>
      </c>
      <c r="D4025" s="70"/>
      <c r="E4025" s="79">
        <f t="shared" si="257"/>
        <v>0.21544175000000002</v>
      </c>
    </row>
    <row r="4026" spans="1:6">
      <c r="A4026" s="4">
        <v>39703</v>
      </c>
      <c r="C4026" s="79">
        <f t="shared" si="260"/>
        <v>0.21685700000000002</v>
      </c>
      <c r="D4026" s="70"/>
      <c r="E4026" s="79">
        <f t="shared" si="257"/>
        <v>0.21685700000000002</v>
      </c>
    </row>
    <row r="4027" spans="1:6">
      <c r="A4027" s="4">
        <v>39704</v>
      </c>
      <c r="C4027" s="79">
        <f t="shared" si="260"/>
        <v>0.21827225000000003</v>
      </c>
      <c r="D4027" s="70"/>
      <c r="E4027" s="79">
        <f t="shared" si="257"/>
        <v>0.21827225000000003</v>
      </c>
    </row>
    <row r="4028" spans="1:6">
      <c r="A4028" s="4">
        <v>39705</v>
      </c>
      <c r="C4028" s="79">
        <f t="shared" si="260"/>
        <v>0.21968750000000004</v>
      </c>
      <c r="D4028" s="70"/>
      <c r="E4028" s="79">
        <f t="shared" si="257"/>
        <v>0.21968750000000004</v>
      </c>
    </row>
    <row r="4029" spans="1:6">
      <c r="A4029" s="4">
        <v>39706</v>
      </c>
      <c r="C4029" s="79">
        <f t="shared" si="260"/>
        <v>0.22110275000000004</v>
      </c>
      <c r="D4029" s="70"/>
      <c r="E4029" s="79">
        <f t="shared" si="257"/>
        <v>0.22110275000000004</v>
      </c>
    </row>
    <row r="4030" spans="1:6">
      <c r="A4030" s="14">
        <v>39707</v>
      </c>
      <c r="B4030" s="72">
        <v>51598</v>
      </c>
      <c r="C4030" s="77">
        <v>0.22251799999999999</v>
      </c>
      <c r="D4030" s="75"/>
      <c r="E4030" s="78">
        <f t="shared" si="257"/>
        <v>0.22251799999999999</v>
      </c>
      <c r="F4030" s="78">
        <f>(C4044-C4030)/14</f>
        <v>1.7927142857142864E-3</v>
      </c>
    </row>
    <row r="4031" spans="1:6">
      <c r="A4031" s="4">
        <v>39708</v>
      </c>
      <c r="C4031" s="79">
        <f>C4030+F$4030</f>
        <v>0.22431071428571428</v>
      </c>
      <c r="D4031" s="70"/>
      <c r="E4031" s="79">
        <f t="shared" si="257"/>
        <v>0.22431071428571428</v>
      </c>
    </row>
    <row r="4032" spans="1:6">
      <c r="A4032" s="4">
        <v>39709</v>
      </c>
      <c r="C4032" s="79">
        <f t="shared" ref="C4032:C4043" si="261">C4031+F$4030</f>
        <v>0.22610342857142857</v>
      </c>
      <c r="D4032" s="70"/>
      <c r="E4032" s="79">
        <f t="shared" si="257"/>
        <v>0.22610342857142857</v>
      </c>
    </row>
    <row r="4033" spans="1:6">
      <c r="A4033" s="4">
        <v>39710</v>
      </c>
      <c r="C4033" s="79">
        <f t="shared" si="261"/>
        <v>0.22789614285714285</v>
      </c>
      <c r="D4033" s="70"/>
      <c r="E4033" s="79">
        <f t="shared" si="257"/>
        <v>0.22789614285714285</v>
      </c>
    </row>
    <row r="4034" spans="1:6">
      <c r="A4034" s="4">
        <v>39711</v>
      </c>
      <c r="C4034" s="79">
        <f t="shared" si="261"/>
        <v>0.22968885714285714</v>
      </c>
      <c r="D4034" s="70"/>
      <c r="E4034" s="79">
        <f t="shared" si="257"/>
        <v>0.22968885714285714</v>
      </c>
    </row>
    <row r="4035" spans="1:6">
      <c r="A4035" s="4">
        <v>39712</v>
      </c>
      <c r="C4035" s="79">
        <f t="shared" si="261"/>
        <v>0.23148157142857143</v>
      </c>
      <c r="D4035" s="70"/>
      <c r="E4035" s="79">
        <f t="shared" si="257"/>
        <v>0.23148157142857143</v>
      </c>
    </row>
    <row r="4036" spans="1:6">
      <c r="A4036" s="4">
        <v>39713</v>
      </c>
      <c r="C4036" s="79">
        <f t="shared" si="261"/>
        <v>0.23327428571428571</v>
      </c>
      <c r="D4036" s="70"/>
      <c r="E4036" s="79">
        <f t="shared" si="257"/>
        <v>0.23327428571428571</v>
      </c>
    </row>
    <row r="4037" spans="1:6">
      <c r="A4037" s="4">
        <v>39714</v>
      </c>
      <c r="C4037" s="79">
        <f t="shared" si="261"/>
        <v>0.235067</v>
      </c>
      <c r="D4037" s="70"/>
      <c r="E4037" s="79">
        <f t="shared" si="257"/>
        <v>0.235067</v>
      </c>
    </row>
    <row r="4038" spans="1:6">
      <c r="A4038" s="4">
        <v>39715</v>
      </c>
      <c r="C4038" s="79">
        <f t="shared" si="261"/>
        <v>0.23685971428571428</v>
      </c>
      <c r="D4038" s="70"/>
      <c r="E4038" s="79">
        <f t="shared" si="257"/>
        <v>0.23685971428571428</v>
      </c>
    </row>
    <row r="4039" spans="1:6">
      <c r="A4039" s="4">
        <v>39716</v>
      </c>
      <c r="C4039" s="79">
        <f t="shared" si="261"/>
        <v>0.23865242857142857</v>
      </c>
      <c r="D4039" s="70"/>
      <c r="E4039" s="79">
        <f t="shared" si="257"/>
        <v>0.23865242857142857</v>
      </c>
    </row>
    <row r="4040" spans="1:6">
      <c r="A4040" s="4">
        <v>39717</v>
      </c>
      <c r="C4040" s="79">
        <f t="shared" si="261"/>
        <v>0.24044514285714286</v>
      </c>
      <c r="D4040" s="70"/>
      <c r="E4040" s="79">
        <f t="shared" si="257"/>
        <v>0.24044514285714286</v>
      </c>
    </row>
    <row r="4041" spans="1:6">
      <c r="A4041" s="4">
        <v>39718</v>
      </c>
      <c r="C4041" s="79">
        <f t="shared" si="261"/>
        <v>0.24223785714285714</v>
      </c>
      <c r="D4041" s="70"/>
      <c r="E4041" s="79">
        <f>C4041</f>
        <v>0.24223785714285714</v>
      </c>
    </row>
    <row r="4042" spans="1:6">
      <c r="A4042" s="4">
        <v>39719</v>
      </c>
      <c r="C4042" s="79">
        <f t="shared" si="261"/>
        <v>0.24403057142857143</v>
      </c>
      <c r="D4042" s="70"/>
      <c r="E4042" s="79">
        <f>C4042</f>
        <v>0.24403057142857143</v>
      </c>
    </row>
    <row r="4043" spans="1:6">
      <c r="A4043" s="4">
        <v>39720</v>
      </c>
      <c r="C4043" s="79">
        <f t="shared" si="261"/>
        <v>0.24582328571428572</v>
      </c>
      <c r="D4043" s="70"/>
      <c r="E4043" s="79">
        <f>C4043</f>
        <v>0.24582328571428572</v>
      </c>
    </row>
    <row r="4044" spans="1:6">
      <c r="A4044" s="14">
        <v>39721</v>
      </c>
      <c r="B4044" s="72">
        <v>49240</v>
      </c>
      <c r="C4044" s="77">
        <v>0.247616</v>
      </c>
      <c r="D4044" s="75"/>
      <c r="E4044" s="78">
        <f>C4044</f>
        <v>0.247616</v>
      </c>
      <c r="F4044" s="74">
        <f>(C4049-C4044)/5</f>
        <v>-5.4103999999999984E-3</v>
      </c>
    </row>
    <row r="4045" spans="1:6">
      <c r="A4045" s="4">
        <v>39722</v>
      </c>
      <c r="C4045" s="79">
        <f>C4044-F$4044</f>
        <v>0.25302639999999998</v>
      </c>
      <c r="D4045" s="70"/>
      <c r="E4045" s="79">
        <f>C4045</f>
        <v>0.25302639999999998</v>
      </c>
    </row>
    <row r="4046" spans="1:6">
      <c r="A4046" s="4">
        <v>39723</v>
      </c>
      <c r="C4046" s="79">
        <f>C4045-F$4044</f>
        <v>0.25843679999999997</v>
      </c>
      <c r="D4046" s="70"/>
      <c r="E4046" s="79">
        <f t="shared" ref="E4046:E4109" si="262">C4046</f>
        <v>0.25843679999999997</v>
      </c>
    </row>
    <row r="4047" spans="1:6">
      <c r="A4047" s="4">
        <v>39724</v>
      </c>
      <c r="C4047" s="79">
        <f>C4046-F$4044</f>
        <v>0.26384719999999995</v>
      </c>
      <c r="D4047" s="70"/>
      <c r="E4047" s="79">
        <f t="shared" si="262"/>
        <v>0.26384719999999995</v>
      </c>
    </row>
    <row r="4048" spans="1:6">
      <c r="A4048" s="4">
        <v>39725</v>
      </c>
      <c r="C4048" s="79">
        <f>C4047-F$4044</f>
        <v>0.26925759999999993</v>
      </c>
      <c r="D4048" s="70"/>
      <c r="E4048" s="79">
        <f t="shared" si="262"/>
        <v>0.26925759999999993</v>
      </c>
    </row>
    <row r="4049" spans="1:6">
      <c r="A4049" s="14">
        <v>39726</v>
      </c>
      <c r="B4049" s="72">
        <v>51623</v>
      </c>
      <c r="C4049" s="77">
        <v>0.22056400000000001</v>
      </c>
      <c r="D4049" s="70"/>
      <c r="E4049" s="79">
        <f t="shared" si="262"/>
        <v>0.22056400000000001</v>
      </c>
    </row>
    <row r="4050" spans="1:6">
      <c r="A4050" s="14">
        <v>39727</v>
      </c>
      <c r="B4050" s="72">
        <v>49291</v>
      </c>
      <c r="C4050" s="77">
        <v>0.20821300000000001</v>
      </c>
      <c r="D4050" s="70"/>
      <c r="E4050" s="79">
        <f t="shared" si="262"/>
        <v>0.20821300000000001</v>
      </c>
      <c r="F4050" s="5">
        <f>(C4059-C4050)/9</f>
        <v>1.0844444444444496E-4</v>
      </c>
    </row>
    <row r="4051" spans="1:6">
      <c r="A4051" s="4">
        <v>39728</v>
      </c>
      <c r="C4051" s="79">
        <f>C4050+F$4050</f>
        <v>0.20832144444444445</v>
      </c>
      <c r="D4051" s="70"/>
      <c r="E4051" s="79">
        <f t="shared" si="262"/>
        <v>0.20832144444444445</v>
      </c>
    </row>
    <row r="4052" spans="1:6">
      <c r="A4052" s="4">
        <v>39729</v>
      </c>
      <c r="C4052" s="79">
        <f t="shared" ref="C4052:C4058" si="263">C4051+F$4050</f>
        <v>0.20842988888888889</v>
      </c>
      <c r="D4052" s="70"/>
      <c r="E4052" s="79">
        <f t="shared" si="262"/>
        <v>0.20842988888888889</v>
      </c>
    </row>
    <row r="4053" spans="1:6">
      <c r="A4053" s="4">
        <v>39730</v>
      </c>
      <c r="C4053" s="79">
        <f t="shared" si="263"/>
        <v>0.20853833333333333</v>
      </c>
      <c r="D4053" s="70"/>
      <c r="E4053" s="79">
        <f t="shared" si="262"/>
        <v>0.20853833333333333</v>
      </c>
    </row>
    <row r="4054" spans="1:6">
      <c r="A4054" s="4">
        <v>39731</v>
      </c>
      <c r="C4054" s="79">
        <f t="shared" si="263"/>
        <v>0.20864677777777776</v>
      </c>
      <c r="D4054" s="70"/>
      <c r="E4054" s="79">
        <f t="shared" si="262"/>
        <v>0.20864677777777776</v>
      </c>
    </row>
    <row r="4055" spans="1:6">
      <c r="A4055" s="4">
        <v>39732</v>
      </c>
      <c r="C4055" s="79">
        <f t="shared" si="263"/>
        <v>0.2087552222222222</v>
      </c>
      <c r="D4055" s="70"/>
      <c r="E4055" s="79">
        <f t="shared" si="262"/>
        <v>0.2087552222222222</v>
      </c>
    </row>
    <row r="4056" spans="1:6">
      <c r="A4056" s="4">
        <v>39733</v>
      </c>
      <c r="C4056" s="79">
        <f t="shared" si="263"/>
        <v>0.20886366666666664</v>
      </c>
      <c r="D4056" s="70"/>
      <c r="E4056" s="79">
        <f t="shared" si="262"/>
        <v>0.20886366666666664</v>
      </c>
    </row>
    <row r="4057" spans="1:6">
      <c r="A4057" s="4">
        <v>39734</v>
      </c>
      <c r="C4057" s="79">
        <f t="shared" si="263"/>
        <v>0.20897211111111108</v>
      </c>
      <c r="D4057" s="70"/>
      <c r="E4057" s="79">
        <f t="shared" si="262"/>
        <v>0.20897211111111108</v>
      </c>
    </row>
    <row r="4058" spans="1:6">
      <c r="A4058" s="4">
        <v>39735</v>
      </c>
      <c r="C4058" s="79">
        <f t="shared" si="263"/>
        <v>0.20908055555555552</v>
      </c>
      <c r="D4058" s="70"/>
      <c r="E4058" s="79">
        <f t="shared" si="262"/>
        <v>0.20908055555555552</v>
      </c>
    </row>
    <row r="4059" spans="1:6">
      <c r="A4059" s="14">
        <v>39736</v>
      </c>
      <c r="B4059" s="72">
        <v>49008</v>
      </c>
      <c r="C4059" s="77">
        <v>0.20918900000000001</v>
      </c>
      <c r="D4059" s="70"/>
      <c r="E4059" s="79">
        <f t="shared" si="262"/>
        <v>0.20918900000000001</v>
      </c>
      <c r="F4059" s="5">
        <f>(C4085-C4059)/26</f>
        <v>2.9055769230769222E-3</v>
      </c>
    </row>
    <row r="4060" spans="1:6">
      <c r="A4060" s="4">
        <v>39737</v>
      </c>
      <c r="C4060" s="79">
        <f>C4059+F$4059</f>
        <v>0.21209457692307693</v>
      </c>
      <c r="D4060" s="70"/>
      <c r="E4060" s="79">
        <f t="shared" si="262"/>
        <v>0.21209457692307693</v>
      </c>
    </row>
    <row r="4061" spans="1:6">
      <c r="A4061" s="4">
        <v>39738</v>
      </c>
      <c r="C4061" s="79">
        <f t="shared" ref="C4061:C4084" si="264">C4060+F$4059</f>
        <v>0.21500015384615384</v>
      </c>
      <c r="D4061" s="70"/>
      <c r="E4061" s="79">
        <f t="shared" si="262"/>
        <v>0.21500015384615384</v>
      </c>
    </row>
    <row r="4062" spans="1:6">
      <c r="A4062" s="4">
        <v>39739</v>
      </c>
      <c r="C4062" s="79">
        <f t="shared" si="264"/>
        <v>0.21790573076923075</v>
      </c>
      <c r="D4062" s="70"/>
      <c r="E4062" s="79">
        <f t="shared" si="262"/>
        <v>0.21790573076923075</v>
      </c>
    </row>
    <row r="4063" spans="1:6">
      <c r="A4063" s="4">
        <v>39740</v>
      </c>
      <c r="C4063" s="79">
        <f t="shared" si="264"/>
        <v>0.22081130769230767</v>
      </c>
      <c r="D4063" s="70"/>
      <c r="E4063" s="79">
        <f t="shared" si="262"/>
        <v>0.22081130769230767</v>
      </c>
    </row>
    <row r="4064" spans="1:6">
      <c r="A4064" s="4">
        <v>39741</v>
      </c>
      <c r="C4064" s="79">
        <f t="shared" si="264"/>
        <v>0.22371688461538458</v>
      </c>
      <c r="D4064" s="70"/>
      <c r="E4064" s="79">
        <f t="shared" si="262"/>
        <v>0.22371688461538458</v>
      </c>
    </row>
    <row r="4065" spans="1:5">
      <c r="A4065" s="4">
        <v>39742</v>
      </c>
      <c r="C4065" s="79">
        <f t="shared" si="264"/>
        <v>0.22662246153846149</v>
      </c>
      <c r="D4065" s="70"/>
      <c r="E4065" s="79">
        <f t="shared" si="262"/>
        <v>0.22662246153846149</v>
      </c>
    </row>
    <row r="4066" spans="1:5">
      <c r="A4066" s="4">
        <v>39743</v>
      </c>
      <c r="C4066" s="79">
        <f t="shared" si="264"/>
        <v>0.22952803846153841</v>
      </c>
      <c r="D4066" s="70"/>
      <c r="E4066" s="79">
        <f t="shared" si="262"/>
        <v>0.22952803846153841</v>
      </c>
    </row>
    <row r="4067" spans="1:5">
      <c r="A4067" s="4">
        <v>39744</v>
      </c>
      <c r="C4067" s="79">
        <f t="shared" si="264"/>
        <v>0.23243361538461532</v>
      </c>
      <c r="D4067" s="70"/>
      <c r="E4067" s="79">
        <f t="shared" si="262"/>
        <v>0.23243361538461532</v>
      </c>
    </row>
    <row r="4068" spans="1:5">
      <c r="A4068" s="4">
        <v>39745</v>
      </c>
      <c r="C4068" s="79">
        <f t="shared" si="264"/>
        <v>0.23533919230769224</v>
      </c>
      <c r="D4068" s="70"/>
      <c r="E4068" s="79">
        <f t="shared" si="262"/>
        <v>0.23533919230769224</v>
      </c>
    </row>
    <row r="4069" spans="1:5">
      <c r="A4069" s="4">
        <v>39746</v>
      </c>
      <c r="C4069" s="79">
        <f t="shared" si="264"/>
        <v>0.23824476923076915</v>
      </c>
      <c r="D4069" s="70"/>
      <c r="E4069" s="79">
        <f t="shared" si="262"/>
        <v>0.23824476923076915</v>
      </c>
    </row>
    <row r="4070" spans="1:5">
      <c r="A4070" s="4">
        <v>39747</v>
      </c>
      <c r="C4070" s="79">
        <f t="shared" si="264"/>
        <v>0.24115034615384606</v>
      </c>
      <c r="D4070" s="70"/>
      <c r="E4070" s="79">
        <f t="shared" si="262"/>
        <v>0.24115034615384606</v>
      </c>
    </row>
    <row r="4071" spans="1:5">
      <c r="A4071" s="4">
        <v>39748</v>
      </c>
      <c r="C4071" s="79">
        <f t="shared" si="264"/>
        <v>0.24405592307692298</v>
      </c>
      <c r="D4071" s="70"/>
      <c r="E4071" s="79">
        <f t="shared" si="262"/>
        <v>0.24405592307692298</v>
      </c>
    </row>
    <row r="4072" spans="1:5">
      <c r="A4072" s="4">
        <v>39749</v>
      </c>
      <c r="C4072" s="79">
        <f t="shared" si="264"/>
        <v>0.24696149999999989</v>
      </c>
      <c r="D4072" s="70"/>
      <c r="E4072" s="79">
        <f t="shared" si="262"/>
        <v>0.24696149999999989</v>
      </c>
    </row>
    <row r="4073" spans="1:5">
      <c r="A4073" s="4">
        <v>39750</v>
      </c>
      <c r="C4073" s="79">
        <f t="shared" si="264"/>
        <v>0.2498670769230768</v>
      </c>
      <c r="D4073" s="70"/>
      <c r="E4073" s="79">
        <f t="shared" si="262"/>
        <v>0.2498670769230768</v>
      </c>
    </row>
    <row r="4074" spans="1:5">
      <c r="A4074" s="4">
        <v>39751</v>
      </c>
      <c r="C4074" s="79">
        <f t="shared" si="264"/>
        <v>0.25277265384615372</v>
      </c>
      <c r="D4074" s="70"/>
      <c r="E4074" s="79">
        <f t="shared" si="262"/>
        <v>0.25277265384615372</v>
      </c>
    </row>
    <row r="4075" spans="1:5">
      <c r="A4075" s="4">
        <v>39752</v>
      </c>
      <c r="C4075" s="79">
        <f t="shared" si="264"/>
        <v>0.25567823076923063</v>
      </c>
      <c r="D4075" s="70"/>
      <c r="E4075" s="79">
        <f t="shared" si="262"/>
        <v>0.25567823076923063</v>
      </c>
    </row>
    <row r="4076" spans="1:5">
      <c r="A4076" s="4">
        <v>39753</v>
      </c>
      <c r="C4076" s="79">
        <f t="shared" si="264"/>
        <v>0.25858380769230754</v>
      </c>
      <c r="D4076" s="70"/>
      <c r="E4076" s="79">
        <f t="shared" si="262"/>
        <v>0.25858380769230754</v>
      </c>
    </row>
    <row r="4077" spans="1:5">
      <c r="A4077" s="4">
        <v>39754</v>
      </c>
      <c r="C4077" s="79">
        <f t="shared" si="264"/>
        <v>0.26148938461538446</v>
      </c>
      <c r="D4077" s="70"/>
      <c r="E4077" s="79">
        <f t="shared" si="262"/>
        <v>0.26148938461538446</v>
      </c>
    </row>
    <row r="4078" spans="1:5">
      <c r="A4078" s="4">
        <v>39755</v>
      </c>
      <c r="C4078" s="79">
        <f t="shared" si="264"/>
        <v>0.26439496153846137</v>
      </c>
      <c r="D4078" s="70"/>
      <c r="E4078" s="79">
        <f t="shared" si="262"/>
        <v>0.26439496153846137</v>
      </c>
    </row>
    <row r="4079" spans="1:5">
      <c r="A4079" s="4">
        <v>39756</v>
      </c>
      <c r="C4079" s="79">
        <f t="shared" si="264"/>
        <v>0.26730053846153828</v>
      </c>
      <c r="D4079" s="70"/>
      <c r="E4079" s="79">
        <f t="shared" si="262"/>
        <v>0.26730053846153828</v>
      </c>
    </row>
    <row r="4080" spans="1:5">
      <c r="A4080" s="4">
        <v>39757</v>
      </c>
      <c r="C4080" s="79">
        <f t="shared" si="264"/>
        <v>0.2702061153846152</v>
      </c>
      <c r="D4080" s="70"/>
      <c r="E4080" s="79">
        <f t="shared" si="262"/>
        <v>0.2702061153846152</v>
      </c>
    </row>
    <row r="4081" spans="1:6">
      <c r="A4081" s="4">
        <v>39758</v>
      </c>
      <c r="C4081" s="79">
        <f t="shared" si="264"/>
        <v>0.27311169230769211</v>
      </c>
      <c r="D4081" s="70"/>
      <c r="E4081" s="79">
        <f t="shared" si="262"/>
        <v>0.27311169230769211</v>
      </c>
    </row>
    <row r="4082" spans="1:6">
      <c r="A4082" s="4">
        <v>39759</v>
      </c>
      <c r="C4082" s="79">
        <f t="shared" si="264"/>
        <v>0.27601726923076902</v>
      </c>
      <c r="D4082" s="70"/>
      <c r="E4082" s="79">
        <f t="shared" si="262"/>
        <v>0.27601726923076902</v>
      </c>
    </row>
    <row r="4083" spans="1:6">
      <c r="A4083" s="4">
        <v>39760</v>
      </c>
      <c r="C4083" s="79">
        <f t="shared" si="264"/>
        <v>0.27892284615384594</v>
      </c>
      <c r="D4083" s="70"/>
      <c r="E4083" s="79">
        <f t="shared" si="262"/>
        <v>0.27892284615384594</v>
      </c>
    </row>
    <row r="4084" spans="1:6">
      <c r="A4084" s="4">
        <v>39761</v>
      </c>
      <c r="C4084" s="79">
        <f t="shared" si="264"/>
        <v>0.28182842307692285</v>
      </c>
      <c r="D4084" s="70"/>
      <c r="E4084" s="79">
        <f t="shared" si="262"/>
        <v>0.28182842307692285</v>
      </c>
    </row>
    <row r="4085" spans="1:6">
      <c r="A4085" s="14">
        <v>39762</v>
      </c>
      <c r="B4085" s="72">
        <v>52222</v>
      </c>
      <c r="C4085" s="77">
        <v>0.28473399999999999</v>
      </c>
      <c r="D4085" s="70"/>
      <c r="E4085" s="79">
        <f t="shared" si="262"/>
        <v>0.28473399999999999</v>
      </c>
      <c r="F4085" s="5">
        <f>(C4088-C4085)/3</f>
        <v>-1.0081666666666655E-2</v>
      </c>
    </row>
    <row r="4086" spans="1:6">
      <c r="A4086" s="4">
        <v>39763</v>
      </c>
      <c r="C4086" s="79">
        <f>C4085+F$4085</f>
        <v>0.27465233333333333</v>
      </c>
      <c r="D4086" s="70"/>
      <c r="E4086" s="79">
        <f t="shared" si="262"/>
        <v>0.27465233333333333</v>
      </c>
    </row>
    <row r="4087" spans="1:6">
      <c r="A4087" s="4">
        <v>39764</v>
      </c>
      <c r="C4087" s="79">
        <f>C4086+F$4085</f>
        <v>0.26457066666666668</v>
      </c>
      <c r="D4087" s="70"/>
      <c r="E4087" s="79">
        <f t="shared" si="262"/>
        <v>0.26457066666666668</v>
      </c>
    </row>
    <row r="4088" spans="1:6">
      <c r="A4088" s="14">
        <v>39765</v>
      </c>
      <c r="B4088" s="72">
        <v>52099</v>
      </c>
      <c r="C4088" s="77">
        <v>0.25448900000000002</v>
      </c>
      <c r="D4088" s="70"/>
      <c r="E4088" s="79">
        <f t="shared" si="262"/>
        <v>0.25448900000000002</v>
      </c>
      <c r="F4088" s="5">
        <f>(C4091-C4088)/3</f>
        <v>-5.1296666666666713E-3</v>
      </c>
    </row>
    <row r="4089" spans="1:6">
      <c r="A4089" s="4">
        <v>39766</v>
      </c>
      <c r="C4089" s="79">
        <f>C4088+F$4088</f>
        <v>0.24935933333333335</v>
      </c>
      <c r="D4089" s="70"/>
      <c r="E4089" s="79">
        <f t="shared" si="262"/>
        <v>0.24935933333333335</v>
      </c>
    </row>
    <row r="4090" spans="1:6">
      <c r="A4090" s="4">
        <v>39767</v>
      </c>
      <c r="C4090" s="79">
        <f>C4089+F$4088</f>
        <v>0.24422966666666668</v>
      </c>
      <c r="D4090" s="70"/>
      <c r="E4090" s="79">
        <f t="shared" si="262"/>
        <v>0.24422966666666668</v>
      </c>
    </row>
    <row r="4091" spans="1:6">
      <c r="A4091" s="14">
        <v>39768</v>
      </c>
      <c r="B4091" s="72">
        <v>50210</v>
      </c>
      <c r="C4091" s="77">
        <v>0.23910000000000001</v>
      </c>
      <c r="D4091" s="70"/>
      <c r="E4091" s="79">
        <f t="shared" si="262"/>
        <v>0.23910000000000001</v>
      </c>
      <c r="F4091" s="5">
        <f>(C4097-C4091)/6</f>
        <v>1.6188333333333332E-3</v>
      </c>
    </row>
    <row r="4092" spans="1:6">
      <c r="A4092" s="4">
        <v>39769</v>
      </c>
      <c r="C4092" s="79">
        <f>C4091+F$4091</f>
        <v>0.24071883333333333</v>
      </c>
      <c r="D4092" s="70"/>
      <c r="E4092" s="79">
        <f t="shared" si="262"/>
        <v>0.24071883333333333</v>
      </c>
    </row>
    <row r="4093" spans="1:6">
      <c r="A4093" s="4">
        <v>39770</v>
      </c>
      <c r="C4093" s="79">
        <f>C4092+F$4091</f>
        <v>0.24233766666666667</v>
      </c>
      <c r="D4093" s="70"/>
      <c r="E4093" s="79">
        <f t="shared" si="262"/>
        <v>0.24233766666666667</v>
      </c>
    </row>
    <row r="4094" spans="1:6">
      <c r="A4094" s="4">
        <v>39771</v>
      </c>
      <c r="C4094" s="79">
        <f>C4093+F$4091</f>
        <v>0.24395650000000002</v>
      </c>
      <c r="D4094" s="70"/>
      <c r="E4094" s="79">
        <f t="shared" si="262"/>
        <v>0.24395650000000002</v>
      </c>
    </row>
    <row r="4095" spans="1:6">
      <c r="A4095" s="4">
        <v>39772</v>
      </c>
      <c r="C4095" s="79">
        <f>C4094+F$4091</f>
        <v>0.24557533333333337</v>
      </c>
      <c r="D4095" s="70"/>
      <c r="E4095" s="79">
        <f t="shared" si="262"/>
        <v>0.24557533333333337</v>
      </c>
    </row>
    <row r="4096" spans="1:6">
      <c r="A4096" s="4">
        <v>39773</v>
      </c>
      <c r="C4096" s="79">
        <f>C4095+F$4091</f>
        <v>0.24719416666666671</v>
      </c>
      <c r="D4096" s="70"/>
      <c r="E4096" s="79">
        <f t="shared" si="262"/>
        <v>0.24719416666666671</v>
      </c>
    </row>
    <row r="4097" spans="1:6">
      <c r="A4097" s="14">
        <v>39774</v>
      </c>
      <c r="B4097" s="72">
        <v>52003</v>
      </c>
      <c r="C4097" s="77">
        <v>0.24881300000000001</v>
      </c>
      <c r="D4097" s="70"/>
      <c r="E4097" s="79">
        <f t="shared" si="262"/>
        <v>0.24881300000000001</v>
      </c>
      <c r="F4097" s="5">
        <f>(C4116-C4097)/19</f>
        <v>1.2666842105263161E-3</v>
      </c>
    </row>
    <row r="4098" spans="1:6">
      <c r="A4098" s="4">
        <v>39775</v>
      </c>
      <c r="C4098" s="79">
        <f>C4097+F$4097</f>
        <v>0.25007968421052634</v>
      </c>
      <c r="D4098" s="70"/>
      <c r="E4098" s="79">
        <f t="shared" si="262"/>
        <v>0.25007968421052634</v>
      </c>
    </row>
    <row r="4099" spans="1:6">
      <c r="A4099" s="4">
        <v>39776</v>
      </c>
      <c r="C4099" s="79">
        <f t="shared" ref="C4099:C4115" si="265">C4098+F$4097</f>
        <v>0.25134636842105268</v>
      </c>
      <c r="D4099" s="70"/>
      <c r="E4099" s="79">
        <f t="shared" si="262"/>
        <v>0.25134636842105268</v>
      </c>
    </row>
    <row r="4100" spans="1:6">
      <c r="A4100" s="4">
        <v>39777</v>
      </c>
      <c r="C4100" s="79">
        <f t="shared" si="265"/>
        <v>0.25261305263157902</v>
      </c>
      <c r="D4100" s="70"/>
      <c r="E4100" s="79">
        <f t="shared" si="262"/>
        <v>0.25261305263157902</v>
      </c>
    </row>
    <row r="4101" spans="1:6">
      <c r="A4101" s="4">
        <v>39778</v>
      </c>
      <c r="C4101" s="79">
        <f t="shared" si="265"/>
        <v>0.25387973684210535</v>
      </c>
      <c r="D4101" s="70"/>
      <c r="E4101" s="79">
        <f t="shared" si="262"/>
        <v>0.25387973684210535</v>
      </c>
    </row>
    <row r="4102" spans="1:6">
      <c r="A4102" s="4">
        <v>39779</v>
      </c>
      <c r="C4102" s="79">
        <f t="shared" si="265"/>
        <v>0.25514642105263169</v>
      </c>
      <c r="D4102" s="70"/>
      <c r="E4102" s="79">
        <f t="shared" si="262"/>
        <v>0.25514642105263169</v>
      </c>
    </row>
    <row r="4103" spans="1:6">
      <c r="A4103" s="4">
        <v>39780</v>
      </c>
      <c r="C4103" s="79">
        <f t="shared" si="265"/>
        <v>0.25641310526315803</v>
      </c>
      <c r="D4103" s="70"/>
      <c r="E4103" s="79">
        <f t="shared" si="262"/>
        <v>0.25641310526315803</v>
      </c>
    </row>
    <row r="4104" spans="1:6">
      <c r="A4104" s="4">
        <v>39781</v>
      </c>
      <c r="C4104" s="79">
        <f t="shared" si="265"/>
        <v>0.25767978947368436</v>
      </c>
      <c r="D4104" s="70"/>
      <c r="E4104" s="79">
        <f t="shared" si="262"/>
        <v>0.25767978947368436</v>
      </c>
    </row>
    <row r="4105" spans="1:6">
      <c r="A4105" s="4">
        <v>39782</v>
      </c>
      <c r="C4105" s="79">
        <f t="shared" si="265"/>
        <v>0.2589464736842107</v>
      </c>
      <c r="D4105" s="70"/>
      <c r="E4105" s="79">
        <f t="shared" si="262"/>
        <v>0.2589464736842107</v>
      </c>
    </row>
    <row r="4106" spans="1:6">
      <c r="A4106" s="4">
        <v>39783</v>
      </c>
      <c r="C4106" s="79">
        <f t="shared" si="265"/>
        <v>0.26021315789473703</v>
      </c>
      <c r="D4106" s="70"/>
      <c r="E4106" s="79">
        <f t="shared" si="262"/>
        <v>0.26021315789473703</v>
      </c>
    </row>
    <row r="4107" spans="1:6">
      <c r="A4107" s="4">
        <v>39784</v>
      </c>
      <c r="C4107" s="79">
        <f t="shared" si="265"/>
        <v>0.26147984210526337</v>
      </c>
      <c r="D4107" s="70"/>
      <c r="E4107" s="79">
        <f t="shared" si="262"/>
        <v>0.26147984210526337</v>
      </c>
    </row>
    <row r="4108" spans="1:6">
      <c r="A4108" s="4">
        <v>39785</v>
      </c>
      <c r="C4108" s="79">
        <f t="shared" si="265"/>
        <v>0.26274652631578971</v>
      </c>
      <c r="D4108" s="70"/>
      <c r="E4108" s="79">
        <f t="shared" si="262"/>
        <v>0.26274652631578971</v>
      </c>
    </row>
    <row r="4109" spans="1:6">
      <c r="A4109" s="4">
        <v>39786</v>
      </c>
      <c r="C4109" s="79">
        <f t="shared" si="265"/>
        <v>0.26401321052631604</v>
      </c>
      <c r="D4109" s="70"/>
      <c r="E4109" s="79">
        <f t="shared" si="262"/>
        <v>0.26401321052631604</v>
      </c>
    </row>
    <row r="4110" spans="1:6">
      <c r="A4110" s="4">
        <v>39787</v>
      </c>
      <c r="C4110" s="79">
        <f t="shared" si="265"/>
        <v>0.26527989473684238</v>
      </c>
      <c r="D4110" s="70"/>
      <c r="E4110" s="79">
        <f t="shared" ref="E4110:E4173" si="266">C4110</f>
        <v>0.26527989473684238</v>
      </c>
    </row>
    <row r="4111" spans="1:6">
      <c r="A4111" s="4">
        <v>39788</v>
      </c>
      <c r="C4111" s="79">
        <f t="shared" si="265"/>
        <v>0.26654657894736872</v>
      </c>
      <c r="D4111" s="70"/>
      <c r="E4111" s="79">
        <f t="shared" si="266"/>
        <v>0.26654657894736872</v>
      </c>
    </row>
    <row r="4112" spans="1:6">
      <c r="A4112" s="4">
        <v>39789</v>
      </c>
      <c r="C4112" s="79">
        <f t="shared" si="265"/>
        <v>0.26781326315789505</v>
      </c>
      <c r="D4112" s="70"/>
      <c r="E4112" s="79">
        <f t="shared" si="266"/>
        <v>0.26781326315789505</v>
      </c>
    </row>
    <row r="4113" spans="1:10">
      <c r="A4113" s="4">
        <v>39790</v>
      </c>
      <c r="C4113" s="79">
        <f t="shared" si="265"/>
        <v>0.26907994736842139</v>
      </c>
      <c r="D4113" s="70"/>
      <c r="E4113" s="79">
        <f t="shared" si="266"/>
        <v>0.26907994736842139</v>
      </c>
    </row>
    <row r="4114" spans="1:10">
      <c r="A4114" s="4">
        <v>39791</v>
      </c>
      <c r="C4114" s="79">
        <f t="shared" si="265"/>
        <v>0.27034663157894773</v>
      </c>
      <c r="D4114" s="70"/>
      <c r="E4114" s="79">
        <f t="shared" si="266"/>
        <v>0.27034663157894773</v>
      </c>
    </row>
    <row r="4115" spans="1:10">
      <c r="A4115" s="4">
        <v>39792</v>
      </c>
      <c r="C4115" s="79">
        <f t="shared" si="265"/>
        <v>0.27161331578947406</v>
      </c>
      <c r="D4115" s="70"/>
      <c r="E4115" s="79">
        <f t="shared" si="266"/>
        <v>0.27161331578947406</v>
      </c>
    </row>
    <row r="4116" spans="1:10">
      <c r="A4116" s="14">
        <v>39793</v>
      </c>
      <c r="B4116" s="72">
        <v>52112</v>
      </c>
      <c r="C4116" s="77">
        <v>0.27288000000000001</v>
      </c>
      <c r="D4116" s="70"/>
      <c r="E4116" s="79">
        <f t="shared" si="266"/>
        <v>0.27288000000000001</v>
      </c>
      <c r="F4116" s="5">
        <f>(C4148-C4116)/32</f>
        <v>1.5879374999999991E-3</v>
      </c>
    </row>
    <row r="4117" spans="1:10">
      <c r="A4117" s="4">
        <v>39794</v>
      </c>
      <c r="C4117" s="79">
        <f>C4116+F$4116</f>
        <v>0.27446793750000004</v>
      </c>
      <c r="D4117" s="70"/>
      <c r="E4117" s="79">
        <f t="shared" si="266"/>
        <v>0.27446793750000004</v>
      </c>
    </row>
    <row r="4118" spans="1:10">
      <c r="A4118" s="4">
        <v>39795</v>
      </c>
      <c r="C4118" s="79">
        <f t="shared" ref="C4118:C4147" si="267">C4117+F$4116</f>
        <v>0.27605587500000006</v>
      </c>
      <c r="D4118" s="70"/>
      <c r="E4118" s="79">
        <f t="shared" si="266"/>
        <v>0.27605587500000006</v>
      </c>
    </row>
    <row r="4119" spans="1:10">
      <c r="A4119" s="4">
        <v>39796</v>
      </c>
      <c r="C4119" s="79">
        <f t="shared" si="267"/>
        <v>0.27764381250000009</v>
      </c>
      <c r="D4119" s="70"/>
      <c r="E4119" s="79">
        <f t="shared" si="266"/>
        <v>0.27764381250000009</v>
      </c>
    </row>
    <row r="4120" spans="1:10">
      <c r="A4120" s="4">
        <v>39797</v>
      </c>
      <c r="C4120" s="79">
        <f t="shared" si="267"/>
        <v>0.27923175000000011</v>
      </c>
      <c r="D4120" s="70"/>
      <c r="E4120" s="79">
        <f t="shared" si="266"/>
        <v>0.27923175000000011</v>
      </c>
      <c r="H4120" s="5">
        <f>SUM($C$4120:$C$4348)/COUNT($C$4120:$C$4348)</f>
        <v>0.39102516466521103</v>
      </c>
      <c r="I4120" s="79">
        <f>SUM(C4120:C4348)</f>
        <v>89.544762708333323</v>
      </c>
      <c r="J4120" s="79">
        <f>MAX(C4120:C4348)</f>
        <v>0.56469599999999998</v>
      </c>
    </row>
    <row r="4121" spans="1:10">
      <c r="A4121" s="4">
        <v>39798</v>
      </c>
      <c r="C4121" s="79">
        <f t="shared" si="267"/>
        <v>0.28081968750000014</v>
      </c>
      <c r="D4121" s="70"/>
      <c r="E4121" s="79">
        <f t="shared" si="266"/>
        <v>0.28081968750000014</v>
      </c>
    </row>
    <row r="4122" spans="1:10">
      <c r="A4122" s="4">
        <v>39799</v>
      </c>
      <c r="C4122" s="79">
        <f t="shared" si="267"/>
        <v>0.28240762500000016</v>
      </c>
      <c r="D4122" s="70"/>
      <c r="E4122" s="79">
        <f t="shared" si="266"/>
        <v>0.28240762500000016</v>
      </c>
    </row>
    <row r="4123" spans="1:10">
      <c r="A4123" s="4">
        <v>39800</v>
      </c>
      <c r="C4123" s="79">
        <f t="shared" si="267"/>
        <v>0.28399556250000019</v>
      </c>
      <c r="D4123" s="70"/>
      <c r="E4123" s="79">
        <f t="shared" si="266"/>
        <v>0.28399556250000019</v>
      </c>
    </row>
    <row r="4124" spans="1:10">
      <c r="A4124" s="4">
        <v>39801</v>
      </c>
      <c r="C4124" s="79">
        <f t="shared" si="267"/>
        <v>0.28558350000000021</v>
      </c>
      <c r="D4124" s="70"/>
      <c r="E4124" s="79">
        <f t="shared" si="266"/>
        <v>0.28558350000000021</v>
      </c>
    </row>
    <row r="4125" spans="1:10">
      <c r="A4125" s="4">
        <v>39802</v>
      </c>
      <c r="C4125" s="79">
        <f t="shared" si="267"/>
        <v>0.28717143750000024</v>
      </c>
      <c r="D4125" s="70"/>
      <c r="E4125" s="79">
        <f t="shared" si="266"/>
        <v>0.28717143750000024</v>
      </c>
    </row>
    <row r="4126" spans="1:10">
      <c r="A4126" s="4">
        <v>39803</v>
      </c>
      <c r="C4126" s="79">
        <f t="shared" si="267"/>
        <v>0.28875937500000026</v>
      </c>
      <c r="D4126" s="70"/>
      <c r="E4126" s="79">
        <f t="shared" si="266"/>
        <v>0.28875937500000026</v>
      </c>
    </row>
    <row r="4127" spans="1:10">
      <c r="A4127" s="4">
        <v>39804</v>
      </c>
      <c r="C4127" s="79">
        <f t="shared" si="267"/>
        <v>0.29034731250000029</v>
      </c>
      <c r="D4127" s="70"/>
      <c r="E4127" s="79">
        <f t="shared" si="266"/>
        <v>0.29034731250000029</v>
      </c>
    </row>
    <row r="4128" spans="1:10">
      <c r="A4128" s="4">
        <v>39805</v>
      </c>
      <c r="C4128" s="79">
        <f t="shared" si="267"/>
        <v>0.29193525000000031</v>
      </c>
      <c r="D4128" s="70"/>
      <c r="E4128" s="79">
        <f t="shared" si="266"/>
        <v>0.29193525000000031</v>
      </c>
    </row>
    <row r="4129" spans="1:5">
      <c r="A4129" s="4">
        <v>39806</v>
      </c>
      <c r="C4129" s="79">
        <f t="shared" si="267"/>
        <v>0.29352318750000034</v>
      </c>
      <c r="D4129" s="70"/>
      <c r="E4129" s="79">
        <f t="shared" si="266"/>
        <v>0.29352318750000034</v>
      </c>
    </row>
    <row r="4130" spans="1:5">
      <c r="A4130" s="4">
        <v>39807</v>
      </c>
      <c r="C4130" s="79">
        <f t="shared" si="267"/>
        <v>0.29511112500000036</v>
      </c>
      <c r="D4130" s="70"/>
      <c r="E4130" s="79">
        <f t="shared" si="266"/>
        <v>0.29511112500000036</v>
      </c>
    </row>
    <row r="4131" spans="1:5">
      <c r="A4131" s="4">
        <v>39808</v>
      </c>
      <c r="C4131" s="79">
        <f t="shared" si="267"/>
        <v>0.29669906250000039</v>
      </c>
      <c r="D4131" s="70"/>
      <c r="E4131" s="79">
        <f t="shared" si="266"/>
        <v>0.29669906250000039</v>
      </c>
    </row>
    <row r="4132" spans="1:5">
      <c r="A4132" s="4">
        <v>39809</v>
      </c>
      <c r="C4132" s="79">
        <f t="shared" si="267"/>
        <v>0.29828700000000041</v>
      </c>
      <c r="D4132" s="70"/>
      <c r="E4132" s="79">
        <f t="shared" si="266"/>
        <v>0.29828700000000041</v>
      </c>
    </row>
    <row r="4133" spans="1:5">
      <c r="A4133" s="4">
        <v>39810</v>
      </c>
      <c r="C4133" s="79">
        <f t="shared" si="267"/>
        <v>0.29987493750000044</v>
      </c>
      <c r="D4133" s="70"/>
      <c r="E4133" s="79">
        <f t="shared" si="266"/>
        <v>0.29987493750000044</v>
      </c>
    </row>
    <row r="4134" spans="1:5">
      <c r="A4134" s="4">
        <v>39811</v>
      </c>
      <c r="C4134" s="79">
        <f t="shared" si="267"/>
        <v>0.30146287500000046</v>
      </c>
      <c r="D4134" s="70"/>
      <c r="E4134" s="79">
        <f t="shared" si="266"/>
        <v>0.30146287500000046</v>
      </c>
    </row>
    <row r="4135" spans="1:5">
      <c r="A4135" s="4">
        <v>39812</v>
      </c>
      <c r="C4135" s="79">
        <f t="shared" si="267"/>
        <v>0.30305081250000049</v>
      </c>
      <c r="D4135" s="70"/>
      <c r="E4135" s="79">
        <f t="shared" si="266"/>
        <v>0.30305081250000049</v>
      </c>
    </row>
    <row r="4136" spans="1:5">
      <c r="A4136" s="4">
        <v>39813</v>
      </c>
      <c r="C4136" s="79">
        <f t="shared" si="267"/>
        <v>0.30463875000000051</v>
      </c>
      <c r="D4136" s="70"/>
      <c r="E4136" s="79">
        <f t="shared" si="266"/>
        <v>0.30463875000000051</v>
      </c>
    </row>
    <row r="4137" spans="1:5">
      <c r="A4137" s="4">
        <v>39814</v>
      </c>
      <c r="C4137" s="79">
        <f t="shared" si="267"/>
        <v>0.30622668750000054</v>
      </c>
      <c r="D4137" s="70"/>
      <c r="E4137" s="79">
        <f t="shared" si="266"/>
        <v>0.30622668750000054</v>
      </c>
    </row>
    <row r="4138" spans="1:5">
      <c r="A4138" s="4">
        <v>39815</v>
      </c>
      <c r="C4138" s="79">
        <f t="shared" si="267"/>
        <v>0.30781462500000056</v>
      </c>
      <c r="D4138" s="70"/>
      <c r="E4138" s="79">
        <f t="shared" si="266"/>
        <v>0.30781462500000056</v>
      </c>
    </row>
    <row r="4139" spans="1:5">
      <c r="A4139" s="4">
        <v>39816</v>
      </c>
      <c r="C4139" s="79">
        <f t="shared" si="267"/>
        <v>0.30940256250000059</v>
      </c>
      <c r="D4139" s="70"/>
      <c r="E4139" s="79">
        <f t="shared" si="266"/>
        <v>0.30940256250000059</v>
      </c>
    </row>
    <row r="4140" spans="1:5">
      <c r="A4140" s="4">
        <v>39817</v>
      </c>
      <c r="C4140" s="79">
        <f t="shared" si="267"/>
        <v>0.31099050000000061</v>
      </c>
      <c r="D4140" s="70"/>
      <c r="E4140" s="79">
        <f t="shared" si="266"/>
        <v>0.31099050000000061</v>
      </c>
    </row>
    <row r="4141" spans="1:5">
      <c r="A4141" s="4">
        <v>39818</v>
      </c>
      <c r="C4141" s="79">
        <f t="shared" si="267"/>
        <v>0.31257843750000064</v>
      </c>
      <c r="D4141" s="70"/>
      <c r="E4141" s="79">
        <f t="shared" si="266"/>
        <v>0.31257843750000064</v>
      </c>
    </row>
    <row r="4142" spans="1:5">
      <c r="A4142" s="4">
        <v>39819</v>
      </c>
      <c r="C4142" s="79">
        <f t="shared" si="267"/>
        <v>0.31416637500000066</v>
      </c>
      <c r="D4142" s="70"/>
      <c r="E4142" s="79">
        <f t="shared" si="266"/>
        <v>0.31416637500000066</v>
      </c>
    </row>
    <row r="4143" spans="1:5">
      <c r="A4143" s="4">
        <v>39820</v>
      </c>
      <c r="C4143" s="79">
        <f t="shared" si="267"/>
        <v>0.31575431250000069</v>
      </c>
      <c r="D4143" s="70"/>
      <c r="E4143" s="79">
        <f t="shared" si="266"/>
        <v>0.31575431250000069</v>
      </c>
    </row>
    <row r="4144" spans="1:5">
      <c r="A4144" s="4">
        <v>39821</v>
      </c>
      <c r="C4144" s="79">
        <f t="shared" si="267"/>
        <v>0.31734225000000071</v>
      </c>
      <c r="D4144" s="70"/>
      <c r="E4144" s="79">
        <f t="shared" si="266"/>
        <v>0.31734225000000071</v>
      </c>
    </row>
    <row r="4145" spans="1:6">
      <c r="A4145" s="4">
        <v>39822</v>
      </c>
      <c r="C4145" s="79">
        <f t="shared" si="267"/>
        <v>0.31893018750000074</v>
      </c>
      <c r="D4145" s="70"/>
      <c r="E4145" s="79">
        <f t="shared" si="266"/>
        <v>0.31893018750000074</v>
      </c>
    </row>
    <row r="4146" spans="1:6">
      <c r="A4146" s="4">
        <v>39823</v>
      </c>
      <c r="C4146" s="79">
        <f t="shared" si="267"/>
        <v>0.32051812500000076</v>
      </c>
      <c r="D4146" s="70"/>
      <c r="E4146" s="79">
        <f t="shared" si="266"/>
        <v>0.32051812500000076</v>
      </c>
    </row>
    <row r="4147" spans="1:6">
      <c r="A4147" s="4">
        <v>39824</v>
      </c>
      <c r="C4147" s="79">
        <f t="shared" si="267"/>
        <v>0.32210606250000079</v>
      </c>
      <c r="D4147" s="70"/>
      <c r="E4147" s="79">
        <f t="shared" si="266"/>
        <v>0.32210606250000079</v>
      </c>
    </row>
    <row r="4148" spans="1:6">
      <c r="A4148" s="14">
        <v>39825</v>
      </c>
      <c r="B4148" s="72">
        <v>52161</v>
      </c>
      <c r="C4148" s="77">
        <v>0.32369399999999998</v>
      </c>
      <c r="D4148" s="70"/>
      <c r="E4148" s="79">
        <f t="shared" si="266"/>
        <v>0.32369399999999998</v>
      </c>
      <c r="F4148" s="5">
        <f>(C4178-C4148)/30</f>
        <v>3.6631000000000007E-3</v>
      </c>
    </row>
    <row r="4149" spans="1:6">
      <c r="A4149" s="4">
        <v>39826</v>
      </c>
      <c r="C4149" s="79">
        <f>C4148+F$4148</f>
        <v>0.32735709999999996</v>
      </c>
      <c r="D4149" s="70"/>
      <c r="E4149" s="79">
        <f t="shared" si="266"/>
        <v>0.32735709999999996</v>
      </c>
    </row>
    <row r="4150" spans="1:6">
      <c r="A4150" s="4">
        <v>39827</v>
      </c>
      <c r="C4150" s="79">
        <f t="shared" ref="C4150:C4177" si="268">C4149+F$4148</f>
        <v>0.33102019999999993</v>
      </c>
      <c r="D4150" s="70"/>
      <c r="E4150" s="79">
        <f t="shared" si="266"/>
        <v>0.33102019999999993</v>
      </c>
    </row>
    <row r="4151" spans="1:6">
      <c r="A4151" s="4">
        <v>39828</v>
      </c>
      <c r="C4151" s="79">
        <f t="shared" si="268"/>
        <v>0.33468329999999991</v>
      </c>
      <c r="D4151" s="70"/>
      <c r="E4151" s="79">
        <f t="shared" si="266"/>
        <v>0.33468329999999991</v>
      </c>
    </row>
    <row r="4152" spans="1:6">
      <c r="A4152" s="4">
        <v>39829</v>
      </c>
      <c r="C4152" s="79">
        <f t="shared" si="268"/>
        <v>0.33834639999999988</v>
      </c>
      <c r="D4152" s="70"/>
      <c r="E4152" s="79">
        <f t="shared" si="266"/>
        <v>0.33834639999999988</v>
      </c>
    </row>
    <row r="4153" spans="1:6">
      <c r="A4153" s="4">
        <v>39830</v>
      </c>
      <c r="C4153" s="79">
        <f t="shared" si="268"/>
        <v>0.34200949999999986</v>
      </c>
      <c r="D4153" s="70"/>
      <c r="E4153" s="79">
        <f t="shared" si="266"/>
        <v>0.34200949999999986</v>
      </c>
    </row>
    <row r="4154" spans="1:6">
      <c r="A4154" s="4">
        <v>39831</v>
      </c>
      <c r="C4154" s="79">
        <f t="shared" si="268"/>
        <v>0.34567259999999983</v>
      </c>
      <c r="D4154" s="70"/>
      <c r="E4154" s="79">
        <f t="shared" si="266"/>
        <v>0.34567259999999983</v>
      </c>
    </row>
    <row r="4155" spans="1:6">
      <c r="A4155" s="4">
        <v>39832</v>
      </c>
      <c r="C4155" s="79">
        <f t="shared" si="268"/>
        <v>0.3493356999999998</v>
      </c>
      <c r="D4155" s="70"/>
      <c r="E4155" s="79">
        <f t="shared" si="266"/>
        <v>0.3493356999999998</v>
      </c>
    </row>
    <row r="4156" spans="1:6">
      <c r="A4156" s="4">
        <v>39833</v>
      </c>
      <c r="C4156" s="79">
        <f t="shared" si="268"/>
        <v>0.35299879999999978</v>
      </c>
      <c r="D4156" s="70"/>
      <c r="E4156" s="79">
        <f t="shared" si="266"/>
        <v>0.35299879999999978</v>
      </c>
    </row>
    <row r="4157" spans="1:6">
      <c r="A4157" s="4">
        <v>39834</v>
      </c>
      <c r="C4157" s="79">
        <f t="shared" si="268"/>
        <v>0.35666189999999975</v>
      </c>
      <c r="D4157" s="70"/>
      <c r="E4157" s="79">
        <f t="shared" si="266"/>
        <v>0.35666189999999975</v>
      </c>
    </row>
    <row r="4158" spans="1:6">
      <c r="A4158" s="4">
        <v>39835</v>
      </c>
      <c r="C4158" s="79">
        <f t="shared" si="268"/>
        <v>0.36032499999999973</v>
      </c>
      <c r="D4158" s="70"/>
      <c r="E4158" s="79">
        <f t="shared" si="266"/>
        <v>0.36032499999999973</v>
      </c>
    </row>
    <row r="4159" spans="1:6">
      <c r="A4159" s="4">
        <v>39836</v>
      </c>
      <c r="C4159" s="79">
        <f t="shared" si="268"/>
        <v>0.3639880999999997</v>
      </c>
      <c r="D4159" s="70"/>
      <c r="E4159" s="79">
        <f t="shared" si="266"/>
        <v>0.3639880999999997</v>
      </c>
    </row>
    <row r="4160" spans="1:6">
      <c r="A4160" s="4">
        <v>39837</v>
      </c>
      <c r="C4160" s="79">
        <f t="shared" si="268"/>
        <v>0.36765119999999968</v>
      </c>
      <c r="D4160" s="70"/>
      <c r="E4160" s="79">
        <f t="shared" si="266"/>
        <v>0.36765119999999968</v>
      </c>
    </row>
    <row r="4161" spans="1:5">
      <c r="A4161" s="4">
        <v>39838</v>
      </c>
      <c r="C4161" s="79">
        <f t="shared" si="268"/>
        <v>0.37131429999999965</v>
      </c>
      <c r="D4161" s="70"/>
      <c r="E4161" s="79">
        <f t="shared" si="266"/>
        <v>0.37131429999999965</v>
      </c>
    </row>
    <row r="4162" spans="1:5">
      <c r="A4162" s="4">
        <v>39839</v>
      </c>
      <c r="C4162" s="79">
        <f t="shared" si="268"/>
        <v>0.37497739999999963</v>
      </c>
      <c r="D4162" s="70"/>
      <c r="E4162" s="79">
        <f t="shared" si="266"/>
        <v>0.37497739999999963</v>
      </c>
    </row>
    <row r="4163" spans="1:5">
      <c r="A4163" s="4">
        <v>39840</v>
      </c>
      <c r="C4163" s="79">
        <f t="shared" si="268"/>
        <v>0.3786404999999996</v>
      </c>
      <c r="D4163" s="70"/>
      <c r="E4163" s="79">
        <f t="shared" si="266"/>
        <v>0.3786404999999996</v>
      </c>
    </row>
    <row r="4164" spans="1:5">
      <c r="A4164" s="4">
        <v>39841</v>
      </c>
      <c r="C4164" s="79">
        <f t="shared" si="268"/>
        <v>0.38230359999999958</v>
      </c>
      <c r="D4164" s="70"/>
      <c r="E4164" s="79">
        <f t="shared" si="266"/>
        <v>0.38230359999999958</v>
      </c>
    </row>
    <row r="4165" spans="1:5">
      <c r="A4165" s="4">
        <v>39842</v>
      </c>
      <c r="C4165" s="79">
        <f t="shared" si="268"/>
        <v>0.38596669999999955</v>
      </c>
      <c r="D4165" s="70"/>
      <c r="E4165" s="79">
        <f t="shared" si="266"/>
        <v>0.38596669999999955</v>
      </c>
    </row>
    <row r="4166" spans="1:5">
      <c r="A4166" s="4">
        <v>39843</v>
      </c>
      <c r="C4166" s="79">
        <f t="shared" si="268"/>
        <v>0.38962979999999953</v>
      </c>
      <c r="D4166" s="70"/>
      <c r="E4166" s="79">
        <f t="shared" si="266"/>
        <v>0.38962979999999953</v>
      </c>
    </row>
    <row r="4167" spans="1:5">
      <c r="A4167" s="4">
        <v>39844</v>
      </c>
      <c r="C4167" s="79">
        <f t="shared" si="268"/>
        <v>0.3932928999999995</v>
      </c>
      <c r="D4167" s="70"/>
      <c r="E4167" s="79">
        <f t="shared" si="266"/>
        <v>0.3932928999999995</v>
      </c>
    </row>
    <row r="4168" spans="1:5">
      <c r="A4168" s="4">
        <v>39845</v>
      </c>
      <c r="C4168" s="79">
        <f t="shared" si="268"/>
        <v>0.39695599999999948</v>
      </c>
      <c r="D4168" s="70"/>
      <c r="E4168" s="79">
        <f t="shared" si="266"/>
        <v>0.39695599999999948</v>
      </c>
    </row>
    <row r="4169" spans="1:5">
      <c r="A4169" s="4">
        <v>39846</v>
      </c>
      <c r="C4169" s="79">
        <f t="shared" si="268"/>
        <v>0.40061909999999945</v>
      </c>
      <c r="D4169" s="70"/>
      <c r="E4169" s="79">
        <f t="shared" si="266"/>
        <v>0.40061909999999945</v>
      </c>
    </row>
    <row r="4170" spans="1:5">
      <c r="A4170" s="4">
        <v>39847</v>
      </c>
      <c r="C4170" s="79">
        <f t="shared" si="268"/>
        <v>0.40428219999999943</v>
      </c>
      <c r="D4170" s="70"/>
      <c r="E4170" s="79">
        <f t="shared" si="266"/>
        <v>0.40428219999999943</v>
      </c>
    </row>
    <row r="4171" spans="1:5">
      <c r="A4171" s="4">
        <v>39848</v>
      </c>
      <c r="C4171" s="79">
        <f t="shared" si="268"/>
        <v>0.4079452999999994</v>
      </c>
      <c r="D4171" s="70"/>
      <c r="E4171" s="79">
        <f t="shared" si="266"/>
        <v>0.4079452999999994</v>
      </c>
    </row>
    <row r="4172" spans="1:5">
      <c r="A4172" s="4">
        <v>39849</v>
      </c>
      <c r="C4172" s="79">
        <f t="shared" si="268"/>
        <v>0.41160839999999937</v>
      </c>
      <c r="D4172" s="70"/>
      <c r="E4172" s="79">
        <f t="shared" si="266"/>
        <v>0.41160839999999937</v>
      </c>
    </row>
    <row r="4173" spans="1:5">
      <c r="A4173" s="4">
        <v>39850</v>
      </c>
      <c r="C4173" s="79">
        <f t="shared" si="268"/>
        <v>0.41527149999999935</v>
      </c>
      <c r="D4173" s="70"/>
      <c r="E4173" s="79">
        <f t="shared" si="266"/>
        <v>0.41527149999999935</v>
      </c>
    </row>
    <row r="4174" spans="1:5">
      <c r="A4174" s="4">
        <v>39851</v>
      </c>
      <c r="C4174" s="79">
        <f t="shared" si="268"/>
        <v>0.41893459999999932</v>
      </c>
      <c r="D4174" s="70"/>
      <c r="E4174" s="79">
        <f t="shared" ref="E4174:E4237" si="269">C4174</f>
        <v>0.41893459999999932</v>
      </c>
    </row>
    <row r="4175" spans="1:5">
      <c r="A4175" s="4">
        <v>39852</v>
      </c>
      <c r="C4175" s="79">
        <f t="shared" si="268"/>
        <v>0.4225976999999993</v>
      </c>
      <c r="D4175" s="70"/>
      <c r="E4175" s="79">
        <f t="shared" si="269"/>
        <v>0.4225976999999993</v>
      </c>
    </row>
    <row r="4176" spans="1:5">
      <c r="A4176" s="4">
        <v>39853</v>
      </c>
      <c r="C4176" s="79">
        <f t="shared" si="268"/>
        <v>0.42626079999999927</v>
      </c>
      <c r="D4176" s="70"/>
      <c r="E4176" s="79">
        <f t="shared" si="269"/>
        <v>0.42626079999999927</v>
      </c>
    </row>
    <row r="4177" spans="1:6">
      <c r="A4177" s="4">
        <v>39854</v>
      </c>
      <c r="C4177" s="79">
        <f t="shared" si="268"/>
        <v>0.42992389999999925</v>
      </c>
      <c r="D4177" s="70"/>
      <c r="E4177" s="79">
        <f t="shared" si="269"/>
        <v>0.42992389999999925</v>
      </c>
    </row>
    <row r="4178" spans="1:6">
      <c r="A4178" s="14">
        <v>39855</v>
      </c>
      <c r="B4178" s="72">
        <v>52124</v>
      </c>
      <c r="C4178" s="77">
        <v>0.433587</v>
      </c>
      <c r="D4178" s="70"/>
      <c r="E4178" s="79">
        <f t="shared" si="269"/>
        <v>0.433587</v>
      </c>
      <c r="F4178" s="5">
        <f>(C4180-C4178)/2</f>
        <v>-1.9824999999999982E-3</v>
      </c>
    </row>
    <row r="4179" spans="1:6">
      <c r="A4179" s="4">
        <v>39856</v>
      </c>
      <c r="C4179" s="79">
        <f>C4178+F$4178</f>
        <v>0.4316045</v>
      </c>
      <c r="D4179" s="70"/>
      <c r="E4179" s="79">
        <f t="shared" si="269"/>
        <v>0.4316045</v>
      </c>
    </row>
    <row r="4180" spans="1:6">
      <c r="A4180" s="14">
        <v>39857</v>
      </c>
      <c r="B4180" s="72">
        <v>52137</v>
      </c>
      <c r="C4180" s="77">
        <v>0.429622</v>
      </c>
      <c r="D4180" s="70"/>
      <c r="E4180" s="79">
        <f t="shared" si="269"/>
        <v>0.429622</v>
      </c>
      <c r="F4180" s="5">
        <f>(C4185-C4180)/5</f>
        <v>2.6428000000000007E-3</v>
      </c>
    </row>
    <row r="4181" spans="1:6">
      <c r="A4181" s="4">
        <v>39858</v>
      </c>
      <c r="C4181" s="79">
        <f>C4180+F$4180</f>
        <v>0.4322648</v>
      </c>
      <c r="D4181" s="70"/>
      <c r="E4181" s="79">
        <f t="shared" si="269"/>
        <v>0.4322648</v>
      </c>
    </row>
    <row r="4182" spans="1:6">
      <c r="A4182" s="4">
        <v>39859</v>
      </c>
      <c r="C4182" s="79">
        <f>C4181+F$4180</f>
        <v>0.43490760000000001</v>
      </c>
      <c r="D4182" s="70"/>
      <c r="E4182" s="79">
        <f t="shared" si="269"/>
        <v>0.43490760000000001</v>
      </c>
    </row>
    <row r="4183" spans="1:6">
      <c r="A4183" s="4">
        <v>39860</v>
      </c>
      <c r="C4183" s="79">
        <f>C4182+F$4180</f>
        <v>0.43755040000000001</v>
      </c>
      <c r="D4183" s="70"/>
      <c r="E4183" s="79">
        <f t="shared" si="269"/>
        <v>0.43755040000000001</v>
      </c>
    </row>
    <row r="4184" spans="1:6">
      <c r="A4184" s="4">
        <v>39861</v>
      </c>
      <c r="C4184" s="79">
        <f>C4183+F$4180</f>
        <v>0.44019320000000001</v>
      </c>
      <c r="D4184" s="70"/>
      <c r="E4184" s="79">
        <f t="shared" si="269"/>
        <v>0.44019320000000001</v>
      </c>
    </row>
    <row r="4185" spans="1:6">
      <c r="A4185" s="14">
        <v>39862</v>
      </c>
      <c r="B4185" s="72">
        <v>52164</v>
      </c>
      <c r="C4185" s="77">
        <v>0.44283600000000001</v>
      </c>
      <c r="D4185" s="70"/>
      <c r="E4185" s="79">
        <f t="shared" si="269"/>
        <v>0.44283600000000001</v>
      </c>
      <c r="F4185" s="5">
        <f>(C4190-C4185)/5</f>
        <v>1.4678199999999997E-2</v>
      </c>
    </row>
    <row r="4186" spans="1:6">
      <c r="A4186" s="4">
        <v>39863</v>
      </c>
      <c r="C4186" s="79">
        <f>C4185+F$4185</f>
        <v>0.45751419999999998</v>
      </c>
      <c r="D4186" s="70"/>
      <c r="E4186" s="79">
        <f t="shared" si="269"/>
        <v>0.45751419999999998</v>
      </c>
    </row>
    <row r="4187" spans="1:6">
      <c r="A4187" s="4">
        <v>39864</v>
      </c>
      <c r="C4187" s="79">
        <f>C4186+F$4185</f>
        <v>0.47219239999999996</v>
      </c>
      <c r="D4187" s="70"/>
      <c r="E4187" s="79">
        <f t="shared" si="269"/>
        <v>0.47219239999999996</v>
      </c>
    </row>
    <row r="4188" spans="1:6">
      <c r="A4188" s="4">
        <v>39865</v>
      </c>
      <c r="C4188" s="79">
        <f>C4187+F$4185</f>
        <v>0.48687059999999993</v>
      </c>
      <c r="D4188" s="70"/>
      <c r="E4188" s="79">
        <f t="shared" si="269"/>
        <v>0.48687059999999993</v>
      </c>
    </row>
    <row r="4189" spans="1:6">
      <c r="A4189" s="4">
        <v>39866</v>
      </c>
      <c r="C4189" s="79">
        <f>C4188+F$4185</f>
        <v>0.50154879999999991</v>
      </c>
      <c r="D4189" s="70"/>
      <c r="E4189" s="79">
        <f t="shared" si="269"/>
        <v>0.50154879999999991</v>
      </c>
    </row>
    <row r="4190" spans="1:6">
      <c r="A4190" s="14">
        <v>39867</v>
      </c>
      <c r="B4190" s="72">
        <v>52223</v>
      </c>
      <c r="C4190" s="77">
        <v>0.51622699999999999</v>
      </c>
      <c r="D4190" s="70"/>
      <c r="E4190" s="79">
        <f t="shared" si="269"/>
        <v>0.51622699999999999</v>
      </c>
      <c r="F4190" s="5">
        <f>(C4207-C4190)/17</f>
        <v>4.3388235294117934E-4</v>
      </c>
    </row>
    <row r="4191" spans="1:6">
      <c r="A4191" s="4">
        <v>39868</v>
      </c>
      <c r="C4191" s="79">
        <f>C4190+F$4190</f>
        <v>0.51666088235294116</v>
      </c>
      <c r="D4191" s="70"/>
      <c r="E4191" s="79">
        <f t="shared" si="269"/>
        <v>0.51666088235294116</v>
      </c>
    </row>
    <row r="4192" spans="1:6">
      <c r="A4192" s="4">
        <v>39869</v>
      </c>
      <c r="C4192" s="79">
        <f t="shared" ref="C4192:C4206" si="270">C4191+F$4190</f>
        <v>0.51709476470588234</v>
      </c>
      <c r="D4192" s="70"/>
      <c r="E4192" s="79">
        <f t="shared" si="269"/>
        <v>0.51709476470588234</v>
      </c>
    </row>
    <row r="4193" spans="1:6">
      <c r="A4193" s="4">
        <v>39870</v>
      </c>
      <c r="C4193" s="79">
        <f t="shared" si="270"/>
        <v>0.51752864705882351</v>
      </c>
      <c r="D4193" s="70"/>
      <c r="E4193" s="79">
        <f t="shared" si="269"/>
        <v>0.51752864705882351</v>
      </c>
    </row>
    <row r="4194" spans="1:6">
      <c r="A4194" s="4">
        <v>39871</v>
      </c>
      <c r="C4194" s="79">
        <f t="shared" si="270"/>
        <v>0.51796252941176468</v>
      </c>
      <c r="D4194" s="70"/>
      <c r="E4194" s="79">
        <f t="shared" si="269"/>
        <v>0.51796252941176468</v>
      </c>
    </row>
    <row r="4195" spans="1:6">
      <c r="A4195" s="4">
        <v>39872</v>
      </c>
      <c r="C4195" s="79">
        <f t="shared" si="270"/>
        <v>0.51839641176470586</v>
      </c>
      <c r="D4195" s="70"/>
      <c r="E4195" s="79">
        <f t="shared" si="269"/>
        <v>0.51839641176470586</v>
      </c>
    </row>
    <row r="4196" spans="1:6">
      <c r="A4196" s="4">
        <v>39873</v>
      </c>
      <c r="C4196" s="79">
        <f t="shared" si="270"/>
        <v>0.51883029411764703</v>
      </c>
      <c r="D4196" s="70"/>
      <c r="E4196" s="79">
        <f t="shared" si="269"/>
        <v>0.51883029411764703</v>
      </c>
    </row>
    <row r="4197" spans="1:6">
      <c r="A4197" s="4">
        <v>39874</v>
      </c>
      <c r="C4197" s="79">
        <f t="shared" si="270"/>
        <v>0.5192641764705882</v>
      </c>
      <c r="D4197" s="70"/>
      <c r="E4197" s="79">
        <f t="shared" si="269"/>
        <v>0.5192641764705882</v>
      </c>
    </row>
    <row r="4198" spans="1:6">
      <c r="A4198" s="4">
        <v>39875</v>
      </c>
      <c r="C4198" s="79">
        <f t="shared" si="270"/>
        <v>0.51969805882352937</v>
      </c>
      <c r="D4198" s="70"/>
      <c r="E4198" s="79">
        <f t="shared" si="269"/>
        <v>0.51969805882352937</v>
      </c>
    </row>
    <row r="4199" spans="1:6">
      <c r="A4199" s="4">
        <v>39876</v>
      </c>
      <c r="C4199" s="79">
        <f t="shared" si="270"/>
        <v>0.52013194117647055</v>
      </c>
      <c r="D4199" s="70"/>
      <c r="E4199" s="79">
        <f t="shared" si="269"/>
        <v>0.52013194117647055</v>
      </c>
    </row>
    <row r="4200" spans="1:6">
      <c r="A4200" s="4">
        <v>39877</v>
      </c>
      <c r="C4200" s="79">
        <f t="shared" si="270"/>
        <v>0.52056582352941172</v>
      </c>
      <c r="D4200" s="70"/>
      <c r="E4200" s="79">
        <f t="shared" si="269"/>
        <v>0.52056582352941172</v>
      </c>
    </row>
    <row r="4201" spans="1:6">
      <c r="A4201" s="4">
        <v>39878</v>
      </c>
      <c r="C4201" s="79">
        <f t="shared" si="270"/>
        <v>0.52099970588235289</v>
      </c>
      <c r="D4201" s="70"/>
      <c r="E4201" s="79">
        <f t="shared" si="269"/>
        <v>0.52099970588235289</v>
      </c>
    </row>
    <row r="4202" spans="1:6">
      <c r="A4202" s="4">
        <v>39879</v>
      </c>
      <c r="C4202" s="79">
        <f t="shared" si="270"/>
        <v>0.52143358823529407</v>
      </c>
      <c r="D4202" s="70"/>
      <c r="E4202" s="79">
        <f t="shared" si="269"/>
        <v>0.52143358823529407</v>
      </c>
    </row>
    <row r="4203" spans="1:6">
      <c r="A4203" s="4">
        <v>39880</v>
      </c>
      <c r="C4203" s="79">
        <f t="shared" si="270"/>
        <v>0.52186747058823524</v>
      </c>
      <c r="D4203" s="70"/>
      <c r="E4203" s="79">
        <f t="shared" si="269"/>
        <v>0.52186747058823524</v>
      </c>
    </row>
    <row r="4204" spans="1:6">
      <c r="A4204" s="4">
        <v>39881</v>
      </c>
      <c r="C4204" s="79">
        <f t="shared" si="270"/>
        <v>0.52230135294117641</v>
      </c>
      <c r="D4204" s="70"/>
      <c r="E4204" s="79">
        <f t="shared" si="269"/>
        <v>0.52230135294117641</v>
      </c>
    </row>
    <row r="4205" spans="1:6">
      <c r="A4205" s="4">
        <v>39882</v>
      </c>
      <c r="C4205" s="79">
        <f t="shared" si="270"/>
        <v>0.52273523529411758</v>
      </c>
      <c r="D4205" s="70"/>
      <c r="E4205" s="79">
        <f t="shared" si="269"/>
        <v>0.52273523529411758</v>
      </c>
    </row>
    <row r="4206" spans="1:6">
      <c r="A4206" s="4">
        <v>39883</v>
      </c>
      <c r="C4206" s="79">
        <f t="shared" si="270"/>
        <v>0.52316911764705876</v>
      </c>
      <c r="D4206" s="70"/>
      <c r="E4206" s="79">
        <f t="shared" si="269"/>
        <v>0.52316911764705876</v>
      </c>
    </row>
    <row r="4207" spans="1:6">
      <c r="A4207" s="14">
        <v>39884</v>
      </c>
      <c r="B4207" s="72">
        <v>52120</v>
      </c>
      <c r="C4207" s="77">
        <v>0.52360300000000004</v>
      </c>
      <c r="D4207" s="70"/>
      <c r="E4207" s="79">
        <f t="shared" si="269"/>
        <v>0.52360300000000004</v>
      </c>
      <c r="F4207" s="5">
        <f>(C4209-C4207)/2</f>
        <v>1.0058999999999985E-2</v>
      </c>
    </row>
    <row r="4208" spans="1:6">
      <c r="A4208" s="4">
        <v>39885</v>
      </c>
      <c r="C4208" s="79">
        <f>C4207+F$4207</f>
        <v>0.53366200000000008</v>
      </c>
      <c r="D4208" s="70"/>
      <c r="E4208" s="79">
        <f t="shared" si="269"/>
        <v>0.53366200000000008</v>
      </c>
    </row>
    <row r="4209" spans="1:6">
      <c r="A4209" s="14">
        <v>39886</v>
      </c>
      <c r="B4209" s="72">
        <v>52263</v>
      </c>
      <c r="C4209" s="77">
        <v>0.54372100000000001</v>
      </c>
      <c r="D4209" s="70"/>
      <c r="E4209" s="79">
        <f t="shared" si="269"/>
        <v>0.54372100000000001</v>
      </c>
      <c r="F4209" s="5">
        <f>(C4212-C4209)/3</f>
        <v>-1.0372000000000011E-2</v>
      </c>
    </row>
    <row r="4210" spans="1:6">
      <c r="A4210" s="4">
        <v>39887</v>
      </c>
      <c r="C4210" s="79">
        <f>C4209+F$4209</f>
        <v>0.53334899999999996</v>
      </c>
      <c r="D4210" s="70"/>
      <c r="E4210" s="79">
        <f t="shared" si="269"/>
        <v>0.53334899999999996</v>
      </c>
    </row>
    <row r="4211" spans="1:6">
      <c r="A4211" s="4">
        <v>39888</v>
      </c>
      <c r="C4211" s="79">
        <f>C4210+F$4209</f>
        <v>0.52297699999999991</v>
      </c>
      <c r="D4211" s="70"/>
      <c r="E4211" s="79">
        <f t="shared" si="269"/>
        <v>0.52297699999999991</v>
      </c>
    </row>
    <row r="4212" spans="1:6">
      <c r="A4212" s="14">
        <v>39889</v>
      </c>
      <c r="B4212" s="72">
        <v>52189</v>
      </c>
      <c r="C4212" s="77">
        <v>0.51260499999999998</v>
      </c>
      <c r="D4212" s="70"/>
      <c r="E4212" s="79">
        <f t="shared" si="269"/>
        <v>0.51260499999999998</v>
      </c>
      <c r="F4212" s="5">
        <f>(C4215-C4212)/3</f>
        <v>1.7363666666666666E-2</v>
      </c>
    </row>
    <row r="4213" spans="1:6">
      <c r="A4213" s="4">
        <v>39890</v>
      </c>
      <c r="C4213" s="79">
        <f>C4212+F$4212</f>
        <v>0.52996866666666664</v>
      </c>
      <c r="D4213" s="70"/>
      <c r="E4213" s="79">
        <f t="shared" si="269"/>
        <v>0.52996866666666664</v>
      </c>
    </row>
    <row r="4214" spans="1:6">
      <c r="A4214" s="4">
        <v>39891</v>
      </c>
      <c r="C4214" s="79">
        <f>C4213+F$4212</f>
        <v>0.54733233333333331</v>
      </c>
      <c r="D4214" s="70"/>
      <c r="E4214" s="79">
        <f t="shared" si="269"/>
        <v>0.54733233333333331</v>
      </c>
    </row>
    <row r="4215" spans="1:6">
      <c r="A4215" s="14">
        <v>39892</v>
      </c>
      <c r="B4215" s="72">
        <v>52246</v>
      </c>
      <c r="C4215" s="77">
        <v>0.56469599999999998</v>
      </c>
      <c r="D4215" s="70"/>
      <c r="E4215" s="79">
        <f t="shared" si="269"/>
        <v>0.56469599999999998</v>
      </c>
      <c r="F4215" s="5">
        <f>(C4221-C4215)/6</f>
        <v>-9.8413333333333321E-3</v>
      </c>
    </row>
    <row r="4216" spans="1:6">
      <c r="A4216" s="4">
        <v>39893</v>
      </c>
      <c r="C4216" s="79">
        <f>C4215+F$4215</f>
        <v>0.55485466666666661</v>
      </c>
      <c r="D4216" s="70"/>
      <c r="E4216" s="79">
        <f t="shared" si="269"/>
        <v>0.55485466666666661</v>
      </c>
    </row>
    <row r="4217" spans="1:6">
      <c r="A4217" s="4">
        <v>39894</v>
      </c>
      <c r="C4217" s="79">
        <f>C4216+F$4215</f>
        <v>0.54501333333333324</v>
      </c>
      <c r="D4217" s="70"/>
      <c r="E4217" s="79">
        <f t="shared" si="269"/>
        <v>0.54501333333333324</v>
      </c>
    </row>
    <row r="4218" spans="1:6">
      <c r="A4218" s="4">
        <v>39895</v>
      </c>
      <c r="C4218" s="79">
        <f>C4217+F$4215</f>
        <v>0.53517199999999987</v>
      </c>
      <c r="D4218" s="70"/>
      <c r="E4218" s="79">
        <f t="shared" si="269"/>
        <v>0.53517199999999987</v>
      </c>
    </row>
    <row r="4219" spans="1:6">
      <c r="A4219" s="4">
        <v>39896</v>
      </c>
      <c r="C4219" s="79">
        <f>C4218+F$4215</f>
        <v>0.5253306666666665</v>
      </c>
      <c r="D4219" s="70"/>
      <c r="E4219" s="79">
        <f t="shared" si="269"/>
        <v>0.5253306666666665</v>
      </c>
    </row>
    <row r="4220" spans="1:6">
      <c r="A4220" s="4">
        <v>39897</v>
      </c>
      <c r="C4220" s="79">
        <f>C4219+F$4215</f>
        <v>0.51548933333333313</v>
      </c>
      <c r="D4220" s="70"/>
      <c r="E4220" s="79">
        <f t="shared" si="269"/>
        <v>0.51548933333333313</v>
      </c>
    </row>
    <row r="4221" spans="1:6">
      <c r="A4221" s="14">
        <v>39898</v>
      </c>
      <c r="B4221" s="72">
        <v>52256</v>
      </c>
      <c r="C4221" s="77">
        <v>0.50564799999999999</v>
      </c>
      <c r="D4221" s="70"/>
      <c r="E4221" s="79">
        <f t="shared" si="269"/>
        <v>0.50564799999999999</v>
      </c>
      <c r="F4221" s="5">
        <f>(C4232-C4221)/11</f>
        <v>3.3060000000000008E-3</v>
      </c>
    </row>
    <row r="4222" spans="1:6">
      <c r="A4222" s="4">
        <v>39899</v>
      </c>
      <c r="C4222" s="79">
        <f>C4221+F$4221</f>
        <v>0.50895400000000002</v>
      </c>
      <c r="D4222" s="70"/>
      <c r="E4222" s="79">
        <f t="shared" si="269"/>
        <v>0.50895400000000002</v>
      </c>
    </row>
    <row r="4223" spans="1:6">
      <c r="A4223" s="4">
        <v>39900</v>
      </c>
      <c r="C4223" s="79">
        <f t="shared" ref="C4223:C4231" si="271">C4222+F$4221</f>
        <v>0.51226000000000005</v>
      </c>
      <c r="D4223" s="70"/>
      <c r="E4223" s="79">
        <f t="shared" si="269"/>
        <v>0.51226000000000005</v>
      </c>
    </row>
    <row r="4224" spans="1:6">
      <c r="A4224" s="4">
        <v>39901</v>
      </c>
      <c r="C4224" s="79">
        <f t="shared" si="271"/>
        <v>0.51556600000000008</v>
      </c>
      <c r="D4224" s="70"/>
      <c r="E4224" s="79">
        <f t="shared" si="269"/>
        <v>0.51556600000000008</v>
      </c>
    </row>
    <row r="4225" spans="1:6">
      <c r="A4225" s="4">
        <v>39902</v>
      </c>
      <c r="C4225" s="79">
        <f t="shared" si="271"/>
        <v>0.51887200000000011</v>
      </c>
      <c r="D4225" s="70"/>
      <c r="E4225" s="79">
        <f t="shared" si="269"/>
        <v>0.51887200000000011</v>
      </c>
    </row>
    <row r="4226" spans="1:6">
      <c r="A4226" s="4">
        <v>39903</v>
      </c>
      <c r="C4226" s="79">
        <f t="shared" si="271"/>
        <v>0.52217800000000014</v>
      </c>
      <c r="D4226" s="70"/>
      <c r="E4226" s="79">
        <f t="shared" si="269"/>
        <v>0.52217800000000014</v>
      </c>
    </row>
    <row r="4227" spans="1:6">
      <c r="A4227" s="4">
        <v>39904</v>
      </c>
      <c r="C4227" s="79">
        <f t="shared" si="271"/>
        <v>0.52548400000000017</v>
      </c>
      <c r="D4227" s="70"/>
      <c r="E4227" s="79">
        <f t="shared" si="269"/>
        <v>0.52548400000000017</v>
      </c>
    </row>
    <row r="4228" spans="1:6">
      <c r="A4228" s="4">
        <v>39905</v>
      </c>
      <c r="C4228" s="79">
        <f t="shared" si="271"/>
        <v>0.5287900000000002</v>
      </c>
      <c r="D4228" s="70"/>
      <c r="E4228" s="79">
        <f t="shared" si="269"/>
        <v>0.5287900000000002</v>
      </c>
    </row>
    <row r="4229" spans="1:6">
      <c r="A4229" s="4">
        <v>39906</v>
      </c>
      <c r="C4229" s="79">
        <f t="shared" si="271"/>
        <v>0.53209600000000024</v>
      </c>
      <c r="D4229" s="70"/>
      <c r="E4229" s="79">
        <f t="shared" si="269"/>
        <v>0.53209600000000024</v>
      </c>
    </row>
    <row r="4230" spans="1:6">
      <c r="A4230" s="4">
        <v>39907</v>
      </c>
      <c r="C4230" s="79">
        <f t="shared" si="271"/>
        <v>0.53540200000000027</v>
      </c>
      <c r="D4230" s="70"/>
      <c r="E4230" s="79">
        <f t="shared" si="269"/>
        <v>0.53540200000000027</v>
      </c>
    </row>
    <row r="4231" spans="1:6">
      <c r="A4231" s="4">
        <v>39908</v>
      </c>
      <c r="C4231" s="79">
        <f t="shared" si="271"/>
        <v>0.5387080000000003</v>
      </c>
      <c r="D4231" s="70"/>
      <c r="E4231" s="79">
        <f t="shared" si="269"/>
        <v>0.5387080000000003</v>
      </c>
    </row>
    <row r="4232" spans="1:6">
      <c r="A4232" s="14">
        <v>39909</v>
      </c>
      <c r="B4232" s="72">
        <v>52260</v>
      </c>
      <c r="C4232" s="77">
        <v>0.542014</v>
      </c>
      <c r="D4232" s="70"/>
      <c r="E4232" s="79">
        <f t="shared" si="269"/>
        <v>0.542014</v>
      </c>
      <c r="F4232" s="5">
        <f>(C4239-C4232)/7</f>
        <v>-4.0975714285714305E-3</v>
      </c>
    </row>
    <row r="4233" spans="1:6">
      <c r="A4233" s="4">
        <v>39910</v>
      </c>
      <c r="C4233" s="79">
        <f t="shared" ref="C4233:C4238" si="272">C4232+F$4232</f>
        <v>0.53791642857142852</v>
      </c>
      <c r="D4233" s="70"/>
      <c r="E4233" s="79">
        <f t="shared" si="269"/>
        <v>0.53791642857142852</v>
      </c>
    </row>
    <row r="4234" spans="1:6">
      <c r="A4234" s="4">
        <v>39911</v>
      </c>
      <c r="C4234" s="79">
        <f t="shared" si="272"/>
        <v>0.53381885714285704</v>
      </c>
      <c r="D4234" s="70"/>
      <c r="E4234" s="79">
        <f t="shared" si="269"/>
        <v>0.53381885714285704</v>
      </c>
    </row>
    <row r="4235" spans="1:6">
      <c r="A4235" s="4">
        <v>39912</v>
      </c>
      <c r="C4235" s="79">
        <f t="shared" si="272"/>
        <v>0.52972128571428556</v>
      </c>
      <c r="D4235" s="70"/>
      <c r="E4235" s="79">
        <f t="shared" si="269"/>
        <v>0.52972128571428556</v>
      </c>
    </row>
    <row r="4236" spans="1:6">
      <c r="A4236" s="4">
        <v>39913</v>
      </c>
      <c r="C4236" s="79">
        <f t="shared" si="272"/>
        <v>0.52562371428571408</v>
      </c>
      <c r="D4236" s="70"/>
      <c r="E4236" s="79">
        <f t="shared" si="269"/>
        <v>0.52562371428571408</v>
      </c>
    </row>
    <row r="4237" spans="1:6">
      <c r="A4237" s="4">
        <v>39914</v>
      </c>
      <c r="C4237" s="79">
        <f t="shared" si="272"/>
        <v>0.52152614285714261</v>
      </c>
      <c r="D4237" s="70"/>
      <c r="E4237" s="79">
        <f t="shared" si="269"/>
        <v>0.52152614285714261</v>
      </c>
    </row>
    <row r="4238" spans="1:6">
      <c r="A4238" s="4">
        <v>39915</v>
      </c>
      <c r="C4238" s="79">
        <f t="shared" si="272"/>
        <v>0.51742857142857113</v>
      </c>
      <c r="D4238" s="70"/>
      <c r="E4238" s="79">
        <f t="shared" ref="E4238:E4301" si="273">C4238</f>
        <v>0.51742857142857113</v>
      </c>
    </row>
    <row r="4239" spans="1:6">
      <c r="A4239" s="14">
        <v>39916</v>
      </c>
      <c r="B4239" s="72">
        <v>52244</v>
      </c>
      <c r="C4239" s="77">
        <v>0.51333099999999998</v>
      </c>
      <c r="D4239" s="70"/>
      <c r="E4239" s="79">
        <f t="shared" si="273"/>
        <v>0.51333099999999998</v>
      </c>
      <c r="F4239" s="5">
        <f>(C4247-C4239)/8</f>
        <v>4.5928749999999963E-3</v>
      </c>
    </row>
    <row r="4240" spans="1:6">
      <c r="A4240" s="4">
        <v>39917</v>
      </c>
      <c r="C4240" s="79">
        <f>C4239+F$4239</f>
        <v>0.51792387499999992</v>
      </c>
      <c r="D4240" s="70"/>
      <c r="E4240" s="79">
        <f t="shared" si="273"/>
        <v>0.51792387499999992</v>
      </c>
    </row>
    <row r="4241" spans="1:6">
      <c r="A4241" s="4">
        <v>39918</v>
      </c>
      <c r="C4241" s="79">
        <f t="shared" ref="C4241:C4246" si="274">C4240+F$4239</f>
        <v>0.52251674999999986</v>
      </c>
      <c r="D4241" s="70"/>
      <c r="E4241" s="79">
        <f t="shared" si="273"/>
        <v>0.52251674999999986</v>
      </c>
    </row>
    <row r="4242" spans="1:6">
      <c r="A4242" s="4">
        <v>39919</v>
      </c>
      <c r="C4242" s="79">
        <f t="shared" si="274"/>
        <v>0.5271096249999998</v>
      </c>
      <c r="D4242" s="70"/>
      <c r="E4242" s="79">
        <f t="shared" si="273"/>
        <v>0.5271096249999998</v>
      </c>
    </row>
    <row r="4243" spans="1:6">
      <c r="A4243" s="4">
        <v>39920</v>
      </c>
      <c r="C4243" s="79">
        <f t="shared" si="274"/>
        <v>0.53170249999999974</v>
      </c>
      <c r="D4243" s="70"/>
      <c r="E4243" s="79">
        <f t="shared" si="273"/>
        <v>0.53170249999999974</v>
      </c>
    </row>
    <row r="4244" spans="1:6">
      <c r="A4244" s="4">
        <v>39921</v>
      </c>
      <c r="C4244" s="79">
        <f t="shared" si="274"/>
        <v>0.53629537499999969</v>
      </c>
      <c r="D4244" s="70"/>
      <c r="E4244" s="79">
        <f t="shared" si="273"/>
        <v>0.53629537499999969</v>
      </c>
    </row>
    <row r="4245" spans="1:6">
      <c r="A4245" s="4">
        <v>39922</v>
      </c>
      <c r="C4245" s="79">
        <f t="shared" si="274"/>
        <v>0.54088824999999963</v>
      </c>
      <c r="D4245" s="70"/>
      <c r="E4245" s="79">
        <f t="shared" si="273"/>
        <v>0.54088824999999963</v>
      </c>
    </row>
    <row r="4246" spans="1:6">
      <c r="A4246" s="4">
        <v>39923</v>
      </c>
      <c r="C4246" s="79">
        <f t="shared" si="274"/>
        <v>0.54548112499999957</v>
      </c>
      <c r="D4246" s="70"/>
      <c r="E4246" s="79">
        <f t="shared" si="273"/>
        <v>0.54548112499999957</v>
      </c>
    </row>
    <row r="4247" spans="1:6">
      <c r="A4247" s="14">
        <v>39924</v>
      </c>
      <c r="B4247" s="72">
        <v>52228</v>
      </c>
      <c r="C4247" s="77">
        <v>0.55007399999999995</v>
      </c>
      <c r="D4247" s="70"/>
      <c r="E4247" s="79">
        <f t="shared" si="273"/>
        <v>0.55007399999999995</v>
      </c>
      <c r="F4247" s="5">
        <f>(C4249-C4247)/2</f>
        <v>-2.8987499999999972E-2</v>
      </c>
    </row>
    <row r="4248" spans="1:6">
      <c r="A4248" s="4">
        <v>39925</v>
      </c>
      <c r="C4248" s="79">
        <f>C4247+F$4247</f>
        <v>0.52108650000000001</v>
      </c>
      <c r="D4248" s="70"/>
      <c r="E4248" s="79">
        <f t="shared" si="273"/>
        <v>0.52108650000000001</v>
      </c>
    </row>
    <row r="4249" spans="1:6">
      <c r="A4249" s="14">
        <v>39926</v>
      </c>
      <c r="B4249" s="72">
        <v>52189</v>
      </c>
      <c r="C4249" s="77">
        <v>0.49209900000000001</v>
      </c>
      <c r="D4249" s="70"/>
      <c r="E4249" s="79">
        <f t="shared" si="273"/>
        <v>0.49209900000000001</v>
      </c>
      <c r="F4249" s="5">
        <f>(C4260-C4249)/11</f>
        <v>-5.4142727272727294E-3</v>
      </c>
    </row>
    <row r="4250" spans="1:6">
      <c r="A4250" s="4">
        <v>39927</v>
      </c>
      <c r="C4250" s="79">
        <f>C4249+F$4249</f>
        <v>0.48668472727272727</v>
      </c>
      <c r="D4250" s="70"/>
      <c r="E4250" s="79">
        <f t="shared" si="273"/>
        <v>0.48668472727272727</v>
      </c>
    </row>
    <row r="4251" spans="1:6">
      <c r="A4251" s="4">
        <v>39928</v>
      </c>
      <c r="C4251" s="79">
        <f t="shared" ref="C4251:C4259" si="275">C4250+F$4249</f>
        <v>0.48127045454545453</v>
      </c>
      <c r="D4251" s="70"/>
      <c r="E4251" s="79">
        <f t="shared" si="273"/>
        <v>0.48127045454545453</v>
      </c>
    </row>
    <row r="4252" spans="1:6">
      <c r="A4252" s="4">
        <v>39929</v>
      </c>
      <c r="C4252" s="79">
        <f t="shared" si="275"/>
        <v>0.47585618181818179</v>
      </c>
      <c r="D4252" s="70"/>
      <c r="E4252" s="79">
        <f t="shared" si="273"/>
        <v>0.47585618181818179</v>
      </c>
    </row>
    <row r="4253" spans="1:6">
      <c r="A4253" s="4">
        <v>39930</v>
      </c>
      <c r="C4253" s="79">
        <f t="shared" si="275"/>
        <v>0.47044190909090905</v>
      </c>
      <c r="D4253" s="70"/>
      <c r="E4253" s="79">
        <f t="shared" si="273"/>
        <v>0.47044190909090905</v>
      </c>
    </row>
    <row r="4254" spans="1:6">
      <c r="A4254" s="4">
        <v>39931</v>
      </c>
      <c r="C4254" s="79">
        <f t="shared" si="275"/>
        <v>0.46502763636363631</v>
      </c>
      <c r="D4254" s="70"/>
      <c r="E4254" s="79">
        <f t="shared" si="273"/>
        <v>0.46502763636363631</v>
      </c>
    </row>
    <row r="4255" spans="1:6">
      <c r="A4255" s="4">
        <v>39932</v>
      </c>
      <c r="C4255" s="79">
        <f t="shared" si="275"/>
        <v>0.45961336363636357</v>
      </c>
      <c r="D4255" s="70"/>
      <c r="E4255" s="79">
        <f t="shared" si="273"/>
        <v>0.45961336363636357</v>
      </c>
    </row>
    <row r="4256" spans="1:6">
      <c r="A4256" s="4">
        <v>39933</v>
      </c>
      <c r="C4256" s="79">
        <f t="shared" si="275"/>
        <v>0.45419909090909083</v>
      </c>
      <c r="D4256" s="70"/>
      <c r="E4256" s="79">
        <f t="shared" si="273"/>
        <v>0.45419909090909083</v>
      </c>
    </row>
    <row r="4257" spans="1:6">
      <c r="A4257" s="4">
        <v>39934</v>
      </c>
      <c r="C4257" s="79">
        <f t="shared" si="275"/>
        <v>0.44878481818181809</v>
      </c>
      <c r="D4257" s="70"/>
      <c r="E4257" s="79">
        <f t="shared" si="273"/>
        <v>0.44878481818181809</v>
      </c>
    </row>
    <row r="4258" spans="1:6">
      <c r="A4258" s="4">
        <v>39935</v>
      </c>
      <c r="C4258" s="79">
        <f t="shared" si="275"/>
        <v>0.44337054545454535</v>
      </c>
      <c r="D4258" s="70"/>
      <c r="E4258" s="79">
        <f t="shared" si="273"/>
        <v>0.44337054545454535</v>
      </c>
    </row>
    <row r="4259" spans="1:6">
      <c r="A4259" s="4">
        <v>39936</v>
      </c>
      <c r="C4259" s="79">
        <f t="shared" si="275"/>
        <v>0.43795627272727261</v>
      </c>
      <c r="D4259" s="70"/>
      <c r="E4259" s="79">
        <f t="shared" si="273"/>
        <v>0.43795627272727261</v>
      </c>
    </row>
    <row r="4260" spans="1:6">
      <c r="A4260" s="14">
        <v>39937</v>
      </c>
      <c r="B4260" s="72">
        <v>52210</v>
      </c>
      <c r="C4260" s="77">
        <v>0.43254199999999998</v>
      </c>
      <c r="D4260" s="70"/>
      <c r="E4260" s="79">
        <f t="shared" si="273"/>
        <v>0.43254199999999998</v>
      </c>
    </row>
    <row r="4261" spans="1:6">
      <c r="A4261" s="14">
        <v>39938</v>
      </c>
      <c r="B4261" s="72">
        <v>52262</v>
      </c>
      <c r="C4261" s="77">
        <v>0.52011499999999999</v>
      </c>
      <c r="D4261" s="70"/>
      <c r="E4261" s="79">
        <f t="shared" si="273"/>
        <v>0.52011499999999999</v>
      </c>
      <c r="F4261" s="5">
        <f>(C4263-C4261)/2</f>
        <v>-2.8468999999999994E-2</v>
      </c>
    </row>
    <row r="4262" spans="1:6">
      <c r="A4262" s="4">
        <v>39939</v>
      </c>
      <c r="C4262" s="79">
        <f>C4261+F$4261</f>
        <v>0.49164600000000003</v>
      </c>
      <c r="D4262" s="70"/>
      <c r="E4262" s="79">
        <f t="shared" si="273"/>
        <v>0.49164600000000003</v>
      </c>
    </row>
    <row r="4263" spans="1:6">
      <c r="A4263" s="14">
        <v>39940</v>
      </c>
      <c r="B4263" s="72">
        <v>52230</v>
      </c>
      <c r="C4263" s="77">
        <v>0.46317700000000001</v>
      </c>
      <c r="D4263" s="70"/>
      <c r="E4263" s="79">
        <f t="shared" si="273"/>
        <v>0.46317700000000001</v>
      </c>
      <c r="F4263" s="5">
        <f>(C4272-C4263)/9</f>
        <v>-5.3748888888888917E-3</v>
      </c>
    </row>
    <row r="4264" spans="1:6">
      <c r="A4264" s="4">
        <v>39941</v>
      </c>
      <c r="C4264" s="79">
        <f>C4263+F$4263</f>
        <v>0.45780211111111113</v>
      </c>
      <c r="D4264" s="70"/>
      <c r="E4264" s="79">
        <f t="shared" si="273"/>
        <v>0.45780211111111113</v>
      </c>
    </row>
    <row r="4265" spans="1:6">
      <c r="A4265" s="4">
        <v>39942</v>
      </c>
      <c r="C4265" s="79">
        <f t="shared" ref="C4265:C4271" si="276">C4264+F$4263</f>
        <v>0.45242722222222226</v>
      </c>
      <c r="D4265" s="70"/>
      <c r="E4265" s="79">
        <f t="shared" si="273"/>
        <v>0.45242722222222226</v>
      </c>
    </row>
    <row r="4266" spans="1:6">
      <c r="A4266" s="4">
        <v>39943</v>
      </c>
      <c r="C4266" s="79">
        <f t="shared" si="276"/>
        <v>0.44705233333333338</v>
      </c>
      <c r="D4266" s="70"/>
      <c r="E4266" s="79">
        <f t="shared" si="273"/>
        <v>0.44705233333333338</v>
      </c>
    </row>
    <row r="4267" spans="1:6">
      <c r="A4267" s="4">
        <v>39944</v>
      </c>
      <c r="C4267" s="79">
        <f t="shared" si="276"/>
        <v>0.44167744444444451</v>
      </c>
      <c r="D4267" s="70"/>
      <c r="E4267" s="79">
        <f t="shared" si="273"/>
        <v>0.44167744444444451</v>
      </c>
    </row>
    <row r="4268" spans="1:6">
      <c r="A4268" s="4">
        <v>39945</v>
      </c>
      <c r="C4268" s="79">
        <f t="shared" si="276"/>
        <v>0.43630255555555564</v>
      </c>
      <c r="D4268" s="70"/>
      <c r="E4268" s="79">
        <f t="shared" si="273"/>
        <v>0.43630255555555564</v>
      </c>
    </row>
    <row r="4269" spans="1:6">
      <c r="A4269" s="4">
        <v>39946</v>
      </c>
      <c r="C4269" s="79">
        <f t="shared" si="276"/>
        <v>0.43092766666666676</v>
      </c>
      <c r="D4269" s="70"/>
      <c r="E4269" s="79">
        <f t="shared" si="273"/>
        <v>0.43092766666666676</v>
      </c>
    </row>
    <row r="4270" spans="1:6">
      <c r="A4270" s="4">
        <v>39947</v>
      </c>
      <c r="C4270" s="79">
        <f t="shared" si="276"/>
        <v>0.42555277777777789</v>
      </c>
      <c r="D4270" s="70"/>
      <c r="E4270" s="79">
        <f t="shared" si="273"/>
        <v>0.42555277777777789</v>
      </c>
    </row>
    <row r="4271" spans="1:6">
      <c r="A4271" s="4">
        <v>39948</v>
      </c>
      <c r="C4271" s="79">
        <f t="shared" si="276"/>
        <v>0.42017788888888902</v>
      </c>
      <c r="D4271" s="70"/>
      <c r="E4271" s="79">
        <f t="shared" si="273"/>
        <v>0.42017788888888902</v>
      </c>
    </row>
    <row r="4272" spans="1:6">
      <c r="A4272" s="14">
        <v>39949</v>
      </c>
      <c r="B4272" s="72">
        <v>52198</v>
      </c>
      <c r="C4272" s="77">
        <v>0.41480299999999998</v>
      </c>
      <c r="D4272" s="70"/>
      <c r="E4272" s="79">
        <f t="shared" si="273"/>
        <v>0.41480299999999998</v>
      </c>
      <c r="F4272" s="5">
        <f>(C4274-C4272)/2</f>
        <v>-1.5222999999999987E-2</v>
      </c>
    </row>
    <row r="4273" spans="1:6">
      <c r="A4273" s="4">
        <v>39950</v>
      </c>
      <c r="C4273" s="79">
        <f>C4272+F$4272</f>
        <v>0.39957999999999999</v>
      </c>
      <c r="D4273" s="70"/>
      <c r="E4273" s="79">
        <f t="shared" si="273"/>
        <v>0.39957999999999999</v>
      </c>
    </row>
    <row r="4274" spans="1:6">
      <c r="A4274" s="14">
        <v>39951</v>
      </c>
      <c r="B4274" s="72">
        <v>52158</v>
      </c>
      <c r="C4274" s="77">
        <v>0.384357</v>
      </c>
      <c r="D4274" s="70"/>
      <c r="E4274" s="79">
        <f t="shared" si="273"/>
        <v>0.384357</v>
      </c>
      <c r="F4274" s="5">
        <f>(C4288-C4274)/14</f>
        <v>-8.7971428571428521E-4</v>
      </c>
    </row>
    <row r="4275" spans="1:6">
      <c r="A4275" s="4">
        <v>39952</v>
      </c>
      <c r="C4275" s="79">
        <f>C4274+F$4274</f>
        <v>0.38347728571428574</v>
      </c>
      <c r="D4275" s="70"/>
      <c r="E4275" s="79">
        <f t="shared" si="273"/>
        <v>0.38347728571428574</v>
      </c>
    </row>
    <row r="4276" spans="1:6">
      <c r="A4276" s="4">
        <v>39953</v>
      </c>
      <c r="C4276" s="79">
        <f t="shared" ref="C4276:C4287" si="277">C4275+F$4274</f>
        <v>0.38259757142857148</v>
      </c>
      <c r="D4276" s="70"/>
      <c r="E4276" s="79">
        <f t="shared" si="273"/>
        <v>0.38259757142857148</v>
      </c>
    </row>
    <row r="4277" spans="1:6">
      <c r="A4277" s="4">
        <v>39954</v>
      </c>
      <c r="C4277" s="79">
        <f t="shared" si="277"/>
        <v>0.38171785714285722</v>
      </c>
      <c r="D4277" s="70"/>
      <c r="E4277" s="79">
        <f t="shared" si="273"/>
        <v>0.38171785714285722</v>
      </c>
    </row>
    <row r="4278" spans="1:6">
      <c r="A4278" s="4">
        <v>39955</v>
      </c>
      <c r="C4278" s="79">
        <f t="shared" si="277"/>
        <v>0.38083814285714296</v>
      </c>
      <c r="D4278" s="70"/>
      <c r="E4278" s="79">
        <f t="shared" si="273"/>
        <v>0.38083814285714296</v>
      </c>
    </row>
    <row r="4279" spans="1:6">
      <c r="A4279" s="4">
        <v>39956</v>
      </c>
      <c r="C4279" s="79">
        <f t="shared" si="277"/>
        <v>0.3799584285714287</v>
      </c>
      <c r="D4279" s="70"/>
      <c r="E4279" s="79">
        <f t="shared" si="273"/>
        <v>0.3799584285714287</v>
      </c>
    </row>
    <row r="4280" spans="1:6">
      <c r="A4280" s="4">
        <v>39957</v>
      </c>
      <c r="C4280" s="79">
        <f t="shared" si="277"/>
        <v>0.37907871428571444</v>
      </c>
      <c r="D4280" s="70"/>
      <c r="E4280" s="79">
        <f t="shared" si="273"/>
        <v>0.37907871428571444</v>
      </c>
    </row>
    <row r="4281" spans="1:6">
      <c r="A4281" s="4">
        <v>39958</v>
      </c>
      <c r="C4281" s="79">
        <f t="shared" si="277"/>
        <v>0.37819900000000017</v>
      </c>
      <c r="D4281" s="70"/>
      <c r="E4281" s="79">
        <f t="shared" si="273"/>
        <v>0.37819900000000017</v>
      </c>
    </row>
    <row r="4282" spans="1:6">
      <c r="A4282" s="4">
        <v>39959</v>
      </c>
      <c r="C4282" s="79">
        <f t="shared" si="277"/>
        <v>0.37731928571428591</v>
      </c>
      <c r="D4282" s="70"/>
      <c r="E4282" s="79">
        <f t="shared" si="273"/>
        <v>0.37731928571428591</v>
      </c>
    </row>
    <row r="4283" spans="1:6">
      <c r="A4283" s="4">
        <v>39960</v>
      </c>
      <c r="C4283" s="79">
        <f t="shared" si="277"/>
        <v>0.37643957142857165</v>
      </c>
      <c r="D4283" s="70"/>
      <c r="E4283" s="79">
        <f t="shared" si="273"/>
        <v>0.37643957142857165</v>
      </c>
    </row>
    <row r="4284" spans="1:6">
      <c r="A4284" s="4">
        <v>39961</v>
      </c>
      <c r="C4284" s="79">
        <f t="shared" si="277"/>
        <v>0.37555985714285739</v>
      </c>
      <c r="D4284" s="70"/>
      <c r="E4284" s="79">
        <f t="shared" si="273"/>
        <v>0.37555985714285739</v>
      </c>
    </row>
    <row r="4285" spans="1:6">
      <c r="A4285" s="4">
        <v>39962</v>
      </c>
      <c r="C4285" s="79">
        <f t="shared" si="277"/>
        <v>0.37468014285714313</v>
      </c>
      <c r="D4285" s="70"/>
      <c r="E4285" s="79">
        <f t="shared" si="273"/>
        <v>0.37468014285714313</v>
      </c>
    </row>
    <row r="4286" spans="1:6">
      <c r="A4286" s="4">
        <v>39963</v>
      </c>
      <c r="C4286" s="79">
        <f t="shared" si="277"/>
        <v>0.37380042857142887</v>
      </c>
      <c r="D4286" s="70"/>
      <c r="E4286" s="79">
        <f t="shared" si="273"/>
        <v>0.37380042857142887</v>
      </c>
    </row>
    <row r="4287" spans="1:6">
      <c r="A4287" s="4">
        <v>39964</v>
      </c>
      <c r="C4287" s="79">
        <f t="shared" si="277"/>
        <v>0.37292071428571461</v>
      </c>
      <c r="D4287" s="70"/>
      <c r="E4287" s="79">
        <f t="shared" si="273"/>
        <v>0.37292071428571461</v>
      </c>
    </row>
    <row r="4288" spans="1:6">
      <c r="A4288" s="14">
        <v>39965</v>
      </c>
      <c r="B4288" s="72">
        <v>52182</v>
      </c>
      <c r="C4288" s="77">
        <v>0.37204100000000001</v>
      </c>
      <c r="D4288" s="70"/>
      <c r="E4288" s="79">
        <f t="shared" si="273"/>
        <v>0.37204100000000001</v>
      </c>
      <c r="F4288" s="5">
        <f>(C4297-C4288)/9</f>
        <v>-2.6507777777777797E-3</v>
      </c>
    </row>
    <row r="4289" spans="1:6">
      <c r="A4289" s="4">
        <v>39966</v>
      </c>
      <c r="C4289" s="79">
        <f>C4288+F$4288</f>
        <v>0.36939022222222223</v>
      </c>
      <c r="D4289" s="70"/>
      <c r="E4289" s="79">
        <f t="shared" si="273"/>
        <v>0.36939022222222223</v>
      </c>
    </row>
    <row r="4290" spans="1:6">
      <c r="A4290" s="4">
        <v>39967</v>
      </c>
      <c r="C4290" s="79">
        <f t="shared" ref="C4290:C4296" si="278">C4289+F$4288</f>
        <v>0.36673944444444445</v>
      </c>
      <c r="D4290" s="70"/>
      <c r="E4290" s="79">
        <f t="shared" si="273"/>
        <v>0.36673944444444445</v>
      </c>
    </row>
    <row r="4291" spans="1:6">
      <c r="A4291" s="4">
        <v>39968</v>
      </c>
      <c r="C4291" s="79">
        <f t="shared" si="278"/>
        <v>0.36408866666666667</v>
      </c>
      <c r="D4291" s="70"/>
      <c r="E4291" s="79">
        <f t="shared" si="273"/>
        <v>0.36408866666666667</v>
      </c>
    </row>
    <row r="4292" spans="1:6">
      <c r="A4292" s="4">
        <v>39969</v>
      </c>
      <c r="C4292" s="79">
        <f t="shared" si="278"/>
        <v>0.36143788888888889</v>
      </c>
      <c r="D4292" s="70"/>
      <c r="E4292" s="79">
        <f t="shared" si="273"/>
        <v>0.36143788888888889</v>
      </c>
    </row>
    <row r="4293" spans="1:6">
      <c r="A4293" s="4">
        <v>39970</v>
      </c>
      <c r="C4293" s="79">
        <f t="shared" si="278"/>
        <v>0.35878711111111111</v>
      </c>
      <c r="D4293" s="70"/>
      <c r="E4293" s="79">
        <f t="shared" si="273"/>
        <v>0.35878711111111111</v>
      </c>
    </row>
    <row r="4294" spans="1:6">
      <c r="A4294" s="4">
        <v>39971</v>
      </c>
      <c r="C4294" s="79">
        <f t="shared" si="278"/>
        <v>0.35613633333333333</v>
      </c>
      <c r="D4294" s="70"/>
      <c r="E4294" s="79">
        <f t="shared" si="273"/>
        <v>0.35613633333333333</v>
      </c>
    </row>
    <row r="4295" spans="1:6">
      <c r="A4295" s="4">
        <v>39972</v>
      </c>
      <c r="C4295" s="79">
        <f t="shared" si="278"/>
        <v>0.35348555555555555</v>
      </c>
      <c r="D4295" s="70"/>
      <c r="E4295" s="79">
        <f t="shared" si="273"/>
        <v>0.35348555555555555</v>
      </c>
    </row>
    <row r="4296" spans="1:6">
      <c r="A4296" s="4">
        <v>39973</v>
      </c>
      <c r="C4296" s="79">
        <f t="shared" si="278"/>
        <v>0.35083477777777777</v>
      </c>
      <c r="D4296" s="70"/>
      <c r="E4296" s="79">
        <f t="shared" si="273"/>
        <v>0.35083477777777777</v>
      </c>
    </row>
    <row r="4297" spans="1:6">
      <c r="A4297" s="14">
        <v>39974</v>
      </c>
      <c r="B4297" s="72">
        <v>51801</v>
      </c>
      <c r="C4297" s="77">
        <v>0.34818399999999999</v>
      </c>
      <c r="D4297" s="70"/>
      <c r="E4297" s="79">
        <f t="shared" si="273"/>
        <v>0.34818399999999999</v>
      </c>
      <c r="F4297" s="5">
        <f>(C4299-C4297)/2</f>
        <v>-1.8570000000000003E-2</v>
      </c>
    </row>
    <row r="4298" spans="1:6">
      <c r="A4298" s="4">
        <v>39975</v>
      </c>
      <c r="C4298" s="79">
        <f>C4297+F$4297</f>
        <v>0.32961399999999996</v>
      </c>
      <c r="D4298" s="70"/>
      <c r="E4298" s="79">
        <f t="shared" si="273"/>
        <v>0.32961399999999996</v>
      </c>
    </row>
    <row r="4299" spans="1:6">
      <c r="A4299" s="14">
        <v>39976</v>
      </c>
      <c r="B4299" s="72">
        <v>52129</v>
      </c>
      <c r="C4299" s="77">
        <v>0.31104399999999999</v>
      </c>
      <c r="D4299" s="70"/>
      <c r="E4299" s="79">
        <f t="shared" si="273"/>
        <v>0.31104399999999999</v>
      </c>
      <c r="F4299" s="5">
        <f>(C4310-C4299)/11</f>
        <v>-2.1489090909090902E-3</v>
      </c>
    </row>
    <row r="4300" spans="1:6">
      <c r="A4300" s="4">
        <v>39977</v>
      </c>
      <c r="C4300" s="79">
        <f>C4299+F$4299</f>
        <v>0.3088950909090909</v>
      </c>
      <c r="D4300" s="70"/>
      <c r="E4300" s="79">
        <f t="shared" si="273"/>
        <v>0.3088950909090909</v>
      </c>
    </row>
    <row r="4301" spans="1:6">
      <c r="A4301" s="4">
        <v>39978</v>
      </c>
      <c r="C4301" s="79">
        <f t="shared" ref="C4301:C4309" si="279">C4300+F$4299</f>
        <v>0.30674618181818181</v>
      </c>
      <c r="D4301" s="70"/>
      <c r="E4301" s="79">
        <f t="shared" si="273"/>
        <v>0.30674618181818181</v>
      </c>
    </row>
    <row r="4302" spans="1:6">
      <c r="A4302" s="4">
        <v>39979</v>
      </c>
      <c r="C4302" s="79">
        <f t="shared" si="279"/>
        <v>0.30459727272727272</v>
      </c>
      <c r="D4302" s="70"/>
      <c r="E4302" s="79">
        <f t="shared" ref="E4302:E4365" si="280">C4302</f>
        <v>0.30459727272727272</v>
      </c>
    </row>
    <row r="4303" spans="1:6">
      <c r="A4303" s="4">
        <v>39980</v>
      </c>
      <c r="C4303" s="79">
        <f t="shared" si="279"/>
        <v>0.30244836363636363</v>
      </c>
      <c r="D4303" s="70"/>
      <c r="E4303" s="79">
        <f t="shared" si="280"/>
        <v>0.30244836363636363</v>
      </c>
    </row>
    <row r="4304" spans="1:6">
      <c r="A4304" s="4">
        <v>39981</v>
      </c>
      <c r="C4304" s="79">
        <f t="shared" si="279"/>
        <v>0.30029945454545454</v>
      </c>
      <c r="D4304" s="70"/>
      <c r="E4304" s="79">
        <f t="shared" si="280"/>
        <v>0.30029945454545454</v>
      </c>
    </row>
    <row r="4305" spans="1:6">
      <c r="A4305" s="4">
        <v>39982</v>
      </c>
      <c r="C4305" s="79">
        <f t="shared" si="279"/>
        <v>0.29815054545454545</v>
      </c>
      <c r="D4305" s="70"/>
      <c r="E4305" s="79">
        <f t="shared" si="280"/>
        <v>0.29815054545454545</v>
      </c>
    </row>
    <row r="4306" spans="1:6">
      <c r="A4306" s="4">
        <v>39983</v>
      </c>
      <c r="C4306" s="79">
        <f t="shared" si="279"/>
        <v>0.29600163636363636</v>
      </c>
      <c r="D4306" s="70"/>
      <c r="E4306" s="79">
        <f t="shared" si="280"/>
        <v>0.29600163636363636</v>
      </c>
    </row>
    <row r="4307" spans="1:6">
      <c r="A4307" s="4">
        <v>39984</v>
      </c>
      <c r="C4307" s="79">
        <f t="shared" si="279"/>
        <v>0.29385272727272727</v>
      </c>
      <c r="D4307" s="70"/>
      <c r="E4307" s="79">
        <f t="shared" si="280"/>
        <v>0.29385272727272727</v>
      </c>
    </row>
    <row r="4308" spans="1:6">
      <c r="A4308" s="4">
        <v>39985</v>
      </c>
      <c r="C4308" s="79">
        <f t="shared" si="279"/>
        <v>0.29170381818181818</v>
      </c>
      <c r="D4308" s="70"/>
      <c r="E4308" s="79">
        <f t="shared" si="280"/>
        <v>0.29170381818181818</v>
      </c>
    </row>
    <row r="4309" spans="1:6">
      <c r="A4309" s="4">
        <v>39986</v>
      </c>
      <c r="C4309" s="79">
        <f t="shared" si="279"/>
        <v>0.28955490909090909</v>
      </c>
      <c r="D4309" s="70"/>
      <c r="E4309" s="79">
        <f t="shared" si="280"/>
        <v>0.28955490909090909</v>
      </c>
    </row>
    <row r="4310" spans="1:6">
      <c r="A4310" s="14">
        <v>39987</v>
      </c>
      <c r="B4310" s="72">
        <v>52090</v>
      </c>
      <c r="C4310" s="77">
        <v>0.28740599999999999</v>
      </c>
      <c r="D4310" s="70"/>
      <c r="E4310" s="79">
        <f t="shared" si="280"/>
        <v>0.28740599999999999</v>
      </c>
      <c r="F4310" s="5">
        <f>(C4318-C4310)/8</f>
        <v>-9.8424999999999901E-4</v>
      </c>
    </row>
    <row r="4311" spans="1:6">
      <c r="A4311" s="4">
        <v>39988</v>
      </c>
      <c r="C4311" s="79">
        <f>C4310+F$4310</f>
        <v>0.28642174999999997</v>
      </c>
      <c r="D4311" s="70"/>
      <c r="E4311" s="79">
        <f t="shared" si="280"/>
        <v>0.28642174999999997</v>
      </c>
    </row>
    <row r="4312" spans="1:6">
      <c r="A4312" s="4">
        <v>39989</v>
      </c>
      <c r="C4312" s="79">
        <f t="shared" ref="C4312:C4317" si="281">C4311+F$4310</f>
        <v>0.28543749999999996</v>
      </c>
      <c r="D4312" s="70"/>
      <c r="E4312" s="79">
        <f t="shared" si="280"/>
        <v>0.28543749999999996</v>
      </c>
    </row>
    <row r="4313" spans="1:6">
      <c r="A4313" s="4">
        <v>39990</v>
      </c>
      <c r="C4313" s="79">
        <f t="shared" si="281"/>
        <v>0.28445324999999994</v>
      </c>
      <c r="D4313" s="70"/>
      <c r="E4313" s="79">
        <f t="shared" si="280"/>
        <v>0.28445324999999994</v>
      </c>
    </row>
    <row r="4314" spans="1:6">
      <c r="A4314" s="4">
        <v>39991</v>
      </c>
      <c r="C4314" s="79">
        <f t="shared" si="281"/>
        <v>0.28346899999999992</v>
      </c>
      <c r="D4314" s="70"/>
      <c r="E4314" s="79">
        <f t="shared" si="280"/>
        <v>0.28346899999999992</v>
      </c>
    </row>
    <row r="4315" spans="1:6">
      <c r="A4315" s="4">
        <v>39992</v>
      </c>
      <c r="C4315" s="79">
        <f t="shared" si="281"/>
        <v>0.2824847499999999</v>
      </c>
      <c r="D4315" s="70"/>
      <c r="E4315" s="79">
        <f t="shared" si="280"/>
        <v>0.2824847499999999</v>
      </c>
    </row>
    <row r="4316" spans="1:6">
      <c r="A4316" s="4">
        <v>39993</v>
      </c>
      <c r="C4316" s="79">
        <f t="shared" si="281"/>
        <v>0.28150049999999988</v>
      </c>
      <c r="D4316" s="70"/>
      <c r="E4316" s="79">
        <f t="shared" si="280"/>
        <v>0.28150049999999988</v>
      </c>
    </row>
    <row r="4317" spans="1:6">
      <c r="A4317" s="4">
        <v>39994</v>
      </c>
      <c r="C4317" s="79">
        <f t="shared" si="281"/>
        <v>0.28051624999999986</v>
      </c>
      <c r="D4317" s="70"/>
      <c r="E4317" s="79">
        <f t="shared" si="280"/>
        <v>0.28051624999999986</v>
      </c>
    </row>
    <row r="4318" spans="1:6">
      <c r="A4318" s="14">
        <v>39995</v>
      </c>
      <c r="B4318" s="72">
        <v>52183</v>
      </c>
      <c r="C4318" s="77">
        <v>0.279532</v>
      </c>
      <c r="D4318" s="70"/>
      <c r="E4318" s="79">
        <f t="shared" si="280"/>
        <v>0.279532</v>
      </c>
      <c r="F4318" s="5">
        <f>(C4320-C4318)/2</f>
        <v>-1.2341500000000005E-2</v>
      </c>
    </row>
    <row r="4319" spans="1:6">
      <c r="A4319" s="4">
        <v>39996</v>
      </c>
      <c r="C4319" s="79">
        <f>C4318+F$4318</f>
        <v>0.2671905</v>
      </c>
      <c r="D4319" s="70"/>
      <c r="E4319" s="79">
        <f t="shared" si="280"/>
        <v>0.2671905</v>
      </c>
    </row>
    <row r="4320" spans="1:6">
      <c r="A4320" s="14">
        <v>39997</v>
      </c>
      <c r="B4320" s="72">
        <v>51970</v>
      </c>
      <c r="C4320" s="77">
        <v>0.25484899999999999</v>
      </c>
      <c r="D4320" s="70"/>
      <c r="E4320" s="79">
        <f t="shared" si="280"/>
        <v>0.25484899999999999</v>
      </c>
      <c r="F4320" s="5">
        <f>(C4324-C4320)/4</f>
        <v>-8.1769999999999968E-3</v>
      </c>
    </row>
    <row r="4321" spans="1:6">
      <c r="A4321" s="4">
        <v>39998</v>
      </c>
      <c r="C4321" s="79">
        <f>C4320+F$4320</f>
        <v>0.246672</v>
      </c>
      <c r="D4321" s="70"/>
      <c r="E4321" s="79">
        <f t="shared" si="280"/>
        <v>0.246672</v>
      </c>
    </row>
    <row r="4322" spans="1:6">
      <c r="A4322" s="4">
        <v>39999</v>
      </c>
      <c r="C4322" s="79">
        <f>C4321+F$4320</f>
        <v>0.23849500000000001</v>
      </c>
      <c r="D4322" s="70"/>
      <c r="E4322" s="79">
        <f t="shared" si="280"/>
        <v>0.23849500000000001</v>
      </c>
    </row>
    <row r="4323" spans="1:6">
      <c r="A4323" s="4">
        <v>40000</v>
      </c>
      <c r="C4323" s="79">
        <f>C4322+F$4320</f>
        <v>0.23031800000000002</v>
      </c>
      <c r="D4323" s="70"/>
      <c r="E4323" s="79">
        <f t="shared" si="280"/>
        <v>0.23031800000000002</v>
      </c>
    </row>
    <row r="4324" spans="1:6">
      <c r="A4324" s="14">
        <v>40001</v>
      </c>
      <c r="B4324" s="72">
        <v>51092</v>
      </c>
      <c r="C4324" s="77">
        <v>0.22214100000000001</v>
      </c>
      <c r="D4324" s="70"/>
      <c r="E4324" s="79">
        <f t="shared" si="280"/>
        <v>0.22214100000000001</v>
      </c>
      <c r="F4324" s="5">
        <f>(C4328-C4324)/4</f>
        <v>6.4885000000000012E-3</v>
      </c>
    </row>
    <row r="4325" spans="1:6">
      <c r="A4325" s="4">
        <v>40002</v>
      </c>
      <c r="C4325" s="79">
        <f>C4324+F$4324</f>
        <v>0.22862950000000001</v>
      </c>
      <c r="D4325" s="70"/>
      <c r="E4325" s="79">
        <f t="shared" si="280"/>
        <v>0.22862950000000001</v>
      </c>
    </row>
    <row r="4326" spans="1:6">
      <c r="A4326" s="4">
        <v>40003</v>
      </c>
      <c r="C4326" s="79">
        <f>C4325+F$4324</f>
        <v>0.23511800000000002</v>
      </c>
      <c r="D4326" s="70"/>
      <c r="E4326" s="79">
        <f t="shared" si="280"/>
        <v>0.23511800000000002</v>
      </c>
    </row>
    <row r="4327" spans="1:6">
      <c r="A4327" s="4">
        <v>40004</v>
      </c>
      <c r="C4327" s="79">
        <f>C4326+F$4324</f>
        <v>0.24160650000000003</v>
      </c>
      <c r="D4327" s="70"/>
      <c r="E4327" s="79">
        <f t="shared" si="280"/>
        <v>0.24160650000000003</v>
      </c>
    </row>
    <row r="4328" spans="1:6">
      <c r="A4328" s="14">
        <v>40005</v>
      </c>
      <c r="B4328" s="72">
        <v>52131</v>
      </c>
      <c r="C4328" s="77">
        <v>0.24809500000000001</v>
      </c>
      <c r="D4328" s="70"/>
      <c r="E4328" s="79">
        <f t="shared" si="280"/>
        <v>0.24809500000000001</v>
      </c>
    </row>
    <row r="4329" spans="1:6">
      <c r="A4329" s="14">
        <v>40006</v>
      </c>
      <c r="B4329" s="72">
        <v>51494</v>
      </c>
      <c r="C4329" s="77">
        <v>0.22472900000000001</v>
      </c>
      <c r="D4329" s="70"/>
      <c r="E4329" s="79">
        <f t="shared" si="280"/>
        <v>0.22472900000000001</v>
      </c>
      <c r="F4329" s="5">
        <f>(C4334-C4329)/5</f>
        <v>2.252399999999999E-3</v>
      </c>
    </row>
    <row r="4330" spans="1:6">
      <c r="A4330" s="4">
        <v>40007</v>
      </c>
      <c r="C4330" s="79">
        <f>C4329+F$4329</f>
        <v>0.2269814</v>
      </c>
      <c r="D4330" s="70"/>
      <c r="E4330" s="79">
        <f t="shared" si="280"/>
        <v>0.2269814</v>
      </c>
    </row>
    <row r="4331" spans="1:6">
      <c r="A4331" s="4">
        <v>40008</v>
      </c>
      <c r="C4331" s="79">
        <f>C4330+F$4329</f>
        <v>0.22923379999999999</v>
      </c>
      <c r="D4331" s="70"/>
      <c r="E4331" s="79">
        <f t="shared" si="280"/>
        <v>0.22923379999999999</v>
      </c>
    </row>
    <row r="4332" spans="1:6">
      <c r="A4332" s="4">
        <v>40009</v>
      </c>
      <c r="C4332" s="79">
        <f>C4331+F$4329</f>
        <v>0.23148619999999998</v>
      </c>
      <c r="D4332" s="70"/>
      <c r="E4332" s="79">
        <f t="shared" si="280"/>
        <v>0.23148619999999998</v>
      </c>
    </row>
    <row r="4333" spans="1:6">
      <c r="A4333" s="4">
        <v>40010</v>
      </c>
      <c r="C4333" s="79">
        <f>C4332+F$4329</f>
        <v>0.23373859999999996</v>
      </c>
      <c r="D4333" s="70"/>
      <c r="E4333" s="79">
        <f t="shared" si="280"/>
        <v>0.23373859999999996</v>
      </c>
    </row>
    <row r="4334" spans="1:6">
      <c r="A4334" s="14">
        <v>40011</v>
      </c>
      <c r="B4334" s="72">
        <v>52028</v>
      </c>
      <c r="C4334" s="77">
        <v>0.23599100000000001</v>
      </c>
      <c r="D4334" s="70"/>
      <c r="E4334" s="79">
        <f t="shared" si="280"/>
        <v>0.23599100000000001</v>
      </c>
      <c r="F4334" s="5">
        <f>(C4336-C4334)/2</f>
        <v>-8.5194999999999993E-3</v>
      </c>
    </row>
    <row r="4335" spans="1:6">
      <c r="A4335" s="4">
        <v>40012</v>
      </c>
      <c r="C4335" s="79">
        <f>C4334+F$4334</f>
        <v>0.22747149999999999</v>
      </c>
      <c r="D4335" s="70"/>
      <c r="E4335" s="79">
        <f t="shared" si="280"/>
        <v>0.22747149999999999</v>
      </c>
    </row>
    <row r="4336" spans="1:6">
      <c r="A4336" s="14">
        <v>40013</v>
      </c>
      <c r="B4336" s="72">
        <v>51594</v>
      </c>
      <c r="C4336" s="77">
        <v>0.21895200000000001</v>
      </c>
      <c r="D4336" s="70"/>
      <c r="E4336" s="79">
        <f t="shared" si="280"/>
        <v>0.21895200000000001</v>
      </c>
      <c r="F4336" s="5">
        <f>(C4341-C4336)/5</f>
        <v>4.2827999999999981E-3</v>
      </c>
    </row>
    <row r="4337" spans="1:6">
      <c r="A4337" s="4">
        <v>40014</v>
      </c>
      <c r="C4337" s="79">
        <f>C4336+F$4336</f>
        <v>0.22323480000000001</v>
      </c>
      <c r="D4337" s="70"/>
      <c r="E4337" s="79">
        <f t="shared" si="280"/>
        <v>0.22323480000000001</v>
      </c>
    </row>
    <row r="4338" spans="1:6">
      <c r="A4338" s="4">
        <v>40015</v>
      </c>
      <c r="C4338" s="79">
        <f>C4337+F$4336</f>
        <v>0.22751760000000001</v>
      </c>
      <c r="D4338" s="70"/>
      <c r="E4338" s="79">
        <f t="shared" si="280"/>
        <v>0.22751760000000001</v>
      </c>
    </row>
    <row r="4339" spans="1:6">
      <c r="A4339" s="4">
        <v>40016</v>
      </c>
      <c r="C4339" s="79">
        <f>C4338+F$4336</f>
        <v>0.23180040000000002</v>
      </c>
      <c r="D4339" s="70"/>
      <c r="E4339" s="79">
        <f t="shared" si="280"/>
        <v>0.23180040000000002</v>
      </c>
    </row>
    <row r="4340" spans="1:6">
      <c r="A4340" s="4">
        <v>40017</v>
      </c>
      <c r="C4340" s="79">
        <f>C4339+F$4336</f>
        <v>0.23608320000000002</v>
      </c>
      <c r="D4340" s="70"/>
      <c r="E4340" s="79">
        <f t="shared" si="280"/>
        <v>0.23608320000000002</v>
      </c>
    </row>
    <row r="4341" spans="1:6">
      <c r="A4341" s="14">
        <v>40018</v>
      </c>
      <c r="B4341" s="72">
        <v>52183</v>
      </c>
      <c r="C4341" s="77">
        <v>0.240366</v>
      </c>
      <c r="D4341" s="70"/>
      <c r="E4341" s="79">
        <f t="shared" si="280"/>
        <v>0.240366</v>
      </c>
      <c r="F4341" s="5">
        <f>(C4347-C4341)/6</f>
        <v>-6.6688333333333322E-3</v>
      </c>
    </row>
    <row r="4342" spans="1:6">
      <c r="A4342" s="4">
        <v>40019</v>
      </c>
      <c r="C4342" s="79">
        <f>C4341+F$4341</f>
        <v>0.23369716666666668</v>
      </c>
      <c r="D4342" s="70"/>
      <c r="E4342" s="79">
        <f t="shared" si="280"/>
        <v>0.23369716666666668</v>
      </c>
    </row>
    <row r="4343" spans="1:6">
      <c r="A4343" s="4">
        <v>40020</v>
      </c>
      <c r="C4343" s="79">
        <f>C4342+F$4341</f>
        <v>0.22702833333333333</v>
      </c>
      <c r="D4343" s="70"/>
      <c r="E4343" s="79">
        <f t="shared" si="280"/>
        <v>0.22702833333333333</v>
      </c>
    </row>
    <row r="4344" spans="1:6">
      <c r="A4344" s="4">
        <v>40021</v>
      </c>
      <c r="C4344" s="79">
        <f>C4343+F$4341</f>
        <v>0.22035949999999999</v>
      </c>
      <c r="D4344" s="70"/>
      <c r="E4344" s="79">
        <f t="shared" si="280"/>
        <v>0.22035949999999999</v>
      </c>
    </row>
    <row r="4345" spans="1:6">
      <c r="A4345" s="4">
        <v>40022</v>
      </c>
      <c r="C4345" s="79">
        <f>C4344+F$4341</f>
        <v>0.21369066666666664</v>
      </c>
      <c r="D4345" s="70"/>
      <c r="E4345" s="79">
        <f t="shared" si="280"/>
        <v>0.21369066666666664</v>
      </c>
    </row>
    <row r="4346" spans="1:6">
      <c r="A4346" s="4">
        <v>40023</v>
      </c>
      <c r="C4346" s="79">
        <f>C4345+F$4341</f>
        <v>0.20702183333333329</v>
      </c>
      <c r="D4346" s="70"/>
      <c r="E4346" s="79">
        <f t="shared" si="280"/>
        <v>0.20702183333333329</v>
      </c>
    </row>
    <row r="4347" spans="1:6">
      <c r="A4347" s="14">
        <v>40024</v>
      </c>
      <c r="B4347" s="72">
        <v>48766</v>
      </c>
      <c r="C4347" s="77">
        <v>0.200353</v>
      </c>
      <c r="D4347" s="70"/>
      <c r="E4347" s="79">
        <f t="shared" si="280"/>
        <v>0.200353</v>
      </c>
      <c r="F4347" s="5">
        <f>(C4351-C4347)/6</f>
        <v>1.5278333333333348E-3</v>
      </c>
    </row>
    <row r="4348" spans="1:6">
      <c r="A4348" s="4">
        <v>40025</v>
      </c>
      <c r="C4348" s="79">
        <f>C4347+F$4347</f>
        <v>0.20188083333333334</v>
      </c>
      <c r="D4348" s="70"/>
      <c r="E4348" s="79">
        <f t="shared" si="280"/>
        <v>0.20188083333333334</v>
      </c>
    </row>
    <row r="4349" spans="1:6">
      <c r="A4349" s="4">
        <v>40026</v>
      </c>
      <c r="C4349" s="79">
        <f>C4348+F$4347</f>
        <v>0.20340866666666668</v>
      </c>
      <c r="D4349" s="70"/>
      <c r="E4349" s="79">
        <f t="shared" si="280"/>
        <v>0.20340866666666668</v>
      </c>
    </row>
    <row r="4350" spans="1:6">
      <c r="A4350" s="4">
        <v>40027</v>
      </c>
      <c r="C4350" s="79">
        <f>C4349+F$4347</f>
        <v>0.20493650000000002</v>
      </c>
      <c r="D4350" s="70"/>
      <c r="E4350" s="79">
        <f t="shared" si="280"/>
        <v>0.20493650000000002</v>
      </c>
    </row>
    <row r="4351" spans="1:6">
      <c r="A4351" s="14">
        <v>40028</v>
      </c>
      <c r="B4351" s="72">
        <v>50895</v>
      </c>
      <c r="C4351" s="77">
        <v>0.20952000000000001</v>
      </c>
      <c r="D4351" s="70"/>
      <c r="E4351" s="79">
        <f t="shared" si="280"/>
        <v>0.20952000000000001</v>
      </c>
      <c r="F4351" s="5">
        <f>(C4354-C4351)/3</f>
        <v>-9.7200000000000064E-4</v>
      </c>
    </row>
    <row r="4352" spans="1:6">
      <c r="A4352" s="4">
        <v>40029</v>
      </c>
      <c r="C4352" s="79">
        <f>C4351+F$4351</f>
        <v>0.20854800000000001</v>
      </c>
      <c r="D4352" s="70"/>
      <c r="E4352" s="79">
        <f t="shared" si="280"/>
        <v>0.20854800000000001</v>
      </c>
    </row>
    <row r="4353" spans="1:6">
      <c r="A4353" s="4">
        <v>40030</v>
      </c>
      <c r="C4353" s="79">
        <f>C4352+F$4351</f>
        <v>0.20757600000000001</v>
      </c>
      <c r="D4353" s="70"/>
      <c r="E4353" s="79">
        <f t="shared" si="280"/>
        <v>0.20757600000000001</v>
      </c>
    </row>
    <row r="4354" spans="1:6">
      <c r="A4354" s="14">
        <v>40031</v>
      </c>
      <c r="B4354" s="72">
        <v>49762</v>
      </c>
      <c r="C4354" s="77">
        <v>0.20660400000000001</v>
      </c>
      <c r="D4354" s="70"/>
      <c r="E4354" s="79">
        <f t="shared" si="280"/>
        <v>0.20660400000000001</v>
      </c>
      <c r="F4354" s="5">
        <f>(C4360-C4354)/6</f>
        <v>3.9716666666666606E-4</v>
      </c>
    </row>
    <row r="4355" spans="1:6">
      <c r="A4355" s="4">
        <v>40032</v>
      </c>
      <c r="C4355" s="79">
        <f>C4354+F$4354</f>
        <v>0.20700116666666668</v>
      </c>
      <c r="D4355" s="70"/>
      <c r="E4355" s="79">
        <f t="shared" si="280"/>
        <v>0.20700116666666668</v>
      </c>
    </row>
    <row r="4356" spans="1:6">
      <c r="A4356" s="4">
        <v>40033</v>
      </c>
      <c r="C4356" s="79">
        <f>C4355+F$4354</f>
        <v>0.20739833333333335</v>
      </c>
      <c r="D4356" s="70"/>
      <c r="E4356" s="79">
        <f t="shared" si="280"/>
        <v>0.20739833333333335</v>
      </c>
    </row>
    <row r="4357" spans="1:6">
      <c r="A4357" s="4">
        <v>40034</v>
      </c>
      <c r="C4357" s="79">
        <f>C4356+F$4354</f>
        <v>0.20779550000000002</v>
      </c>
      <c r="D4357" s="70"/>
      <c r="E4357" s="79">
        <f t="shared" si="280"/>
        <v>0.20779550000000002</v>
      </c>
    </row>
    <row r="4358" spans="1:6">
      <c r="A4358" s="4">
        <v>40035</v>
      </c>
      <c r="C4358" s="79">
        <f>C4357+F$4354</f>
        <v>0.20819266666666669</v>
      </c>
      <c r="D4358" s="70"/>
      <c r="E4358" s="79">
        <f t="shared" si="280"/>
        <v>0.20819266666666669</v>
      </c>
    </row>
    <row r="4359" spans="1:6">
      <c r="A4359" s="4">
        <v>40036</v>
      </c>
      <c r="C4359" s="79">
        <f>C4358+F$4354</f>
        <v>0.20858983333333336</v>
      </c>
      <c r="D4359" s="70"/>
      <c r="E4359" s="79">
        <f t="shared" si="280"/>
        <v>0.20858983333333336</v>
      </c>
    </row>
    <row r="4360" spans="1:6">
      <c r="A4360" s="14">
        <v>40037</v>
      </c>
      <c r="B4360" s="72">
        <v>51496</v>
      </c>
      <c r="C4360" s="77">
        <v>0.20898700000000001</v>
      </c>
      <c r="D4360" s="70"/>
      <c r="E4360" s="79">
        <f t="shared" si="280"/>
        <v>0.20898700000000001</v>
      </c>
      <c r="F4360" s="5">
        <f>(C4363-C4360)/3</f>
        <v>-3.0979999999999988E-3</v>
      </c>
    </row>
    <row r="4361" spans="1:6">
      <c r="A4361" s="4">
        <v>40038</v>
      </c>
      <c r="C4361" s="79">
        <f>C4360+F$4360</f>
        <v>0.20588900000000002</v>
      </c>
      <c r="D4361" s="70"/>
      <c r="E4361" s="79">
        <f t="shared" si="280"/>
        <v>0.20588900000000002</v>
      </c>
    </row>
    <row r="4362" spans="1:6">
      <c r="A4362" s="4">
        <v>40039</v>
      </c>
      <c r="C4362" s="79">
        <f>C4361+F$4360</f>
        <v>0.20279100000000003</v>
      </c>
      <c r="D4362" s="70"/>
      <c r="E4362" s="79">
        <f t="shared" si="280"/>
        <v>0.20279100000000003</v>
      </c>
    </row>
    <row r="4363" spans="1:6">
      <c r="A4363" s="14">
        <v>40040</v>
      </c>
      <c r="B4363" s="72">
        <v>48286</v>
      </c>
      <c r="C4363" s="77">
        <v>0.19969300000000001</v>
      </c>
      <c r="D4363" s="70"/>
      <c r="E4363" s="79">
        <f t="shared" si="280"/>
        <v>0.19969300000000001</v>
      </c>
      <c r="F4363" s="5">
        <f>(C4365-C4363)/2</f>
        <v>-3.0950000000000422E-4</v>
      </c>
    </row>
    <row r="4364" spans="1:6">
      <c r="A4364" s="4">
        <v>40041</v>
      </c>
      <c r="C4364" s="79">
        <f>C4363+F$4363</f>
        <v>0.19938349999999999</v>
      </c>
      <c r="D4364" s="70"/>
      <c r="E4364" s="79">
        <f t="shared" si="280"/>
        <v>0.19938349999999999</v>
      </c>
    </row>
    <row r="4365" spans="1:6">
      <c r="A4365" s="14">
        <v>40042</v>
      </c>
      <c r="B4365" s="72">
        <v>48241</v>
      </c>
      <c r="C4365" s="77">
        <v>0.199074</v>
      </c>
      <c r="D4365" s="70"/>
      <c r="E4365" s="79">
        <f t="shared" si="280"/>
        <v>0.199074</v>
      </c>
      <c r="F4365" s="5">
        <f>(C4368-C4365)/3</f>
        <v>2.7556666666666654E-3</v>
      </c>
    </row>
    <row r="4366" spans="1:6">
      <c r="A4366" s="4">
        <v>40043</v>
      </c>
      <c r="C4366" s="79">
        <f>C4365+F$4365</f>
        <v>0.20182966666666666</v>
      </c>
      <c r="D4366" s="70"/>
      <c r="E4366" s="79">
        <f t="shared" ref="E4366:E4429" si="282">C4366</f>
        <v>0.20182966666666666</v>
      </c>
    </row>
    <row r="4367" spans="1:6">
      <c r="A4367" s="4">
        <v>40044</v>
      </c>
      <c r="C4367" s="79">
        <f>C4366+F$4365</f>
        <v>0.20458533333333331</v>
      </c>
      <c r="D4367" s="70"/>
      <c r="E4367" s="79">
        <f t="shared" si="282"/>
        <v>0.20458533333333331</v>
      </c>
    </row>
    <row r="4368" spans="1:6">
      <c r="A4368" s="14">
        <v>40045</v>
      </c>
      <c r="B4368" s="72">
        <v>50446</v>
      </c>
      <c r="C4368" s="77">
        <v>0.207341</v>
      </c>
      <c r="D4368" s="70"/>
      <c r="E4368" s="79">
        <f t="shared" si="282"/>
        <v>0.207341</v>
      </c>
      <c r="F4368" s="5">
        <f>(C4370-C4368)/2</f>
        <v>-4.0729999999999933E-3</v>
      </c>
    </row>
    <row r="4369" spans="1:6">
      <c r="A4369" s="4">
        <v>40046</v>
      </c>
      <c r="C4369" s="79">
        <f>C4368+F$4368</f>
        <v>0.203268</v>
      </c>
      <c r="D4369" s="70"/>
      <c r="E4369" s="79">
        <f t="shared" si="282"/>
        <v>0.203268</v>
      </c>
    </row>
    <row r="4370" spans="1:6">
      <c r="A4370" s="14">
        <v>40047</v>
      </c>
      <c r="B4370" s="72">
        <v>48512</v>
      </c>
      <c r="C4370" s="77">
        <v>0.19919500000000001</v>
      </c>
      <c r="D4370" s="70"/>
      <c r="E4370" s="79">
        <f t="shared" si="282"/>
        <v>0.19919500000000001</v>
      </c>
      <c r="F4370" s="5">
        <f>(C4374-C4370)/4</f>
        <v>-8.2900000000000335E-4</v>
      </c>
    </row>
    <row r="4371" spans="1:6">
      <c r="A4371" s="4">
        <v>40048</v>
      </c>
      <c r="C4371" s="79">
        <f>C4370+F$4370</f>
        <v>0.19836600000000001</v>
      </c>
      <c r="D4371" s="70"/>
      <c r="E4371" s="79">
        <f t="shared" si="282"/>
        <v>0.19836600000000001</v>
      </c>
    </row>
    <row r="4372" spans="1:6">
      <c r="A4372" s="4">
        <v>40049</v>
      </c>
      <c r="C4372" s="79">
        <f>C4371+F$4370</f>
        <v>0.19753700000000002</v>
      </c>
      <c r="D4372" s="70"/>
      <c r="E4372" s="79">
        <f t="shared" si="282"/>
        <v>0.19753700000000002</v>
      </c>
    </row>
    <row r="4373" spans="1:6">
      <c r="A4373" s="4">
        <v>40050</v>
      </c>
      <c r="C4373" s="79">
        <f>C4372+F$4370</f>
        <v>0.19670800000000002</v>
      </c>
      <c r="D4373" s="70"/>
      <c r="E4373" s="79">
        <f t="shared" si="282"/>
        <v>0.19670800000000002</v>
      </c>
    </row>
    <row r="4374" spans="1:6">
      <c r="A4374" s="14">
        <v>40051</v>
      </c>
      <c r="B4374" s="72">
        <v>48255</v>
      </c>
      <c r="C4374" s="77">
        <v>0.195879</v>
      </c>
      <c r="D4374" s="70"/>
      <c r="E4374" s="79">
        <f t="shared" si="282"/>
        <v>0.195879</v>
      </c>
      <c r="F4374" s="5">
        <f>(C4376-C4374)/2</f>
        <v>3.3399999999999958E-3</v>
      </c>
    </row>
    <row r="4375" spans="1:6">
      <c r="A4375" s="4">
        <v>40052</v>
      </c>
      <c r="C4375" s="79">
        <f>C4374+F$4374</f>
        <v>0.19921899999999998</v>
      </c>
      <c r="D4375" s="70"/>
      <c r="E4375" s="79">
        <f t="shared" si="282"/>
        <v>0.19921899999999998</v>
      </c>
    </row>
    <row r="4376" spans="1:6">
      <c r="A4376" s="14">
        <v>40053</v>
      </c>
      <c r="B4376" s="72">
        <v>50004</v>
      </c>
      <c r="C4376" s="77">
        <v>0.20255899999999999</v>
      </c>
      <c r="D4376" s="70"/>
      <c r="E4376" s="79">
        <f t="shared" si="282"/>
        <v>0.20255899999999999</v>
      </c>
    </row>
    <row r="4377" spans="1:6">
      <c r="A4377" s="14">
        <v>40054</v>
      </c>
      <c r="B4377" s="72">
        <v>1228</v>
      </c>
      <c r="C4377" s="77">
        <v>0.28527599999999997</v>
      </c>
      <c r="D4377" s="70"/>
      <c r="E4377" s="79">
        <f t="shared" si="282"/>
        <v>0.28527599999999997</v>
      </c>
      <c r="F4377" s="5">
        <f>(C4381-C4377)/4</f>
        <v>-2.2043249999999993E-2</v>
      </c>
    </row>
    <row r="4378" spans="1:6">
      <c r="A4378" s="4">
        <v>40055</v>
      </c>
      <c r="C4378" s="79">
        <f>C4377+F$4377</f>
        <v>0.26323274999999996</v>
      </c>
      <c r="D4378" s="70"/>
      <c r="E4378" s="79">
        <f t="shared" si="282"/>
        <v>0.26323274999999996</v>
      </c>
    </row>
    <row r="4379" spans="1:6">
      <c r="A4379" s="4">
        <v>40056</v>
      </c>
      <c r="C4379" s="79">
        <f>C4378+F$4377</f>
        <v>0.24118949999999997</v>
      </c>
      <c r="D4379" s="70"/>
      <c r="E4379" s="79">
        <f t="shared" si="282"/>
        <v>0.24118949999999997</v>
      </c>
    </row>
    <row r="4380" spans="1:6">
      <c r="A4380" s="4">
        <v>40057</v>
      </c>
      <c r="C4380" s="79">
        <f>C4379+F$4377</f>
        <v>0.21914624999999999</v>
      </c>
      <c r="D4380" s="70"/>
      <c r="E4380" s="79">
        <f t="shared" si="282"/>
        <v>0.21914624999999999</v>
      </c>
    </row>
    <row r="4381" spans="1:6">
      <c r="A4381" s="14">
        <v>40058</v>
      </c>
      <c r="B4381" s="72">
        <v>47224</v>
      </c>
      <c r="C4381" s="77">
        <v>0.197103</v>
      </c>
      <c r="D4381" s="70"/>
      <c r="E4381" s="79">
        <f t="shared" si="282"/>
        <v>0.197103</v>
      </c>
      <c r="F4381" s="5">
        <f>(C4383-C4381)/2</f>
        <v>1.8515000000000059E-3</v>
      </c>
    </row>
    <row r="4382" spans="1:6">
      <c r="A4382" s="4">
        <v>40059</v>
      </c>
      <c r="C4382" s="79">
        <f>C4381+F$4381</f>
        <v>0.19895450000000001</v>
      </c>
      <c r="D4382" s="70"/>
      <c r="E4382" s="79">
        <f t="shared" si="282"/>
        <v>0.19895450000000001</v>
      </c>
    </row>
    <row r="4383" spans="1:6">
      <c r="A4383" s="14">
        <v>40060</v>
      </c>
      <c r="B4383" s="72">
        <v>48180</v>
      </c>
      <c r="C4383" s="77">
        <v>0.20080600000000001</v>
      </c>
      <c r="D4383" s="70"/>
      <c r="E4383" s="79">
        <f t="shared" si="282"/>
        <v>0.20080600000000001</v>
      </c>
      <c r="F4383" s="5">
        <f>(C4386-C4383)/3</f>
        <v>-4.5123333333333404E-3</v>
      </c>
    </row>
    <row r="4384" spans="1:6">
      <c r="A4384" s="4">
        <v>40061</v>
      </c>
      <c r="C4384" s="79">
        <f>C4383+F$4383</f>
        <v>0.19629366666666667</v>
      </c>
      <c r="D4384" s="70"/>
      <c r="E4384" s="79">
        <f t="shared" si="282"/>
        <v>0.19629366666666667</v>
      </c>
    </row>
    <row r="4385" spans="1:6">
      <c r="A4385" s="4">
        <v>40062</v>
      </c>
      <c r="C4385" s="79">
        <f>C4384+F$4383</f>
        <v>0.19178133333333333</v>
      </c>
      <c r="D4385" s="70"/>
      <c r="E4385" s="79">
        <f t="shared" si="282"/>
        <v>0.19178133333333333</v>
      </c>
    </row>
    <row r="4386" spans="1:6">
      <c r="A4386" s="14">
        <v>40063</v>
      </c>
      <c r="B4386" s="72">
        <v>44364</v>
      </c>
      <c r="C4386" s="77">
        <v>0.18726899999999999</v>
      </c>
      <c r="D4386" s="70"/>
      <c r="E4386" s="79">
        <f t="shared" si="282"/>
        <v>0.18726899999999999</v>
      </c>
      <c r="F4386" s="5">
        <f>(C4388-C4386)/2</f>
        <v>2.2085000000000021E-3</v>
      </c>
    </row>
    <row r="4387" spans="1:6">
      <c r="A4387" s="4">
        <v>40064</v>
      </c>
      <c r="C4387" s="79">
        <f>C4386+F$4386</f>
        <v>0.18947749999999999</v>
      </c>
      <c r="D4387" s="70"/>
      <c r="E4387" s="79">
        <f t="shared" si="282"/>
        <v>0.18947749999999999</v>
      </c>
    </row>
    <row r="4388" spans="1:6">
      <c r="A4388" s="14">
        <v>40065</v>
      </c>
      <c r="B4388" s="72">
        <v>44300</v>
      </c>
      <c r="C4388" s="77">
        <v>0.191686</v>
      </c>
      <c r="D4388" s="70"/>
      <c r="E4388" s="79">
        <f t="shared" si="282"/>
        <v>0.191686</v>
      </c>
      <c r="F4388" s="5">
        <f>(C4404-C4388)/16</f>
        <v>3.3156250000000026E-4</v>
      </c>
    </row>
    <row r="4389" spans="1:6">
      <c r="A4389" s="4">
        <v>40066</v>
      </c>
      <c r="C4389" s="79">
        <f>C4388+F$4388</f>
        <v>0.19201756249999999</v>
      </c>
      <c r="D4389" s="70"/>
      <c r="E4389" s="79">
        <f t="shared" si="282"/>
        <v>0.19201756249999999</v>
      </c>
    </row>
    <row r="4390" spans="1:6">
      <c r="A4390" s="4">
        <v>40067</v>
      </c>
      <c r="C4390" s="79">
        <f t="shared" ref="C4390:C4403" si="283">C4389+F$4388</f>
        <v>0.19234912499999998</v>
      </c>
      <c r="D4390" s="70"/>
      <c r="E4390" s="79">
        <f t="shared" si="282"/>
        <v>0.19234912499999998</v>
      </c>
    </row>
    <row r="4391" spans="1:6">
      <c r="A4391" s="4">
        <v>40068</v>
      </c>
      <c r="C4391" s="79">
        <f t="shared" si="283"/>
        <v>0.19268068749999998</v>
      </c>
      <c r="D4391" s="70"/>
      <c r="E4391" s="79">
        <f t="shared" si="282"/>
        <v>0.19268068749999998</v>
      </c>
    </row>
    <row r="4392" spans="1:6">
      <c r="A4392" s="4">
        <v>40069</v>
      </c>
      <c r="C4392" s="79">
        <f t="shared" si="283"/>
        <v>0.19301224999999997</v>
      </c>
      <c r="D4392" s="70"/>
      <c r="E4392" s="79">
        <f t="shared" si="282"/>
        <v>0.19301224999999997</v>
      </c>
    </row>
    <row r="4393" spans="1:6">
      <c r="A4393" s="4">
        <v>40070</v>
      </c>
      <c r="C4393" s="79">
        <f t="shared" si="283"/>
        <v>0.19334381249999996</v>
      </c>
      <c r="D4393" s="70"/>
      <c r="E4393" s="79">
        <f t="shared" si="282"/>
        <v>0.19334381249999996</v>
      </c>
    </row>
    <row r="4394" spans="1:6">
      <c r="A4394" s="4">
        <v>40071</v>
      </c>
      <c r="C4394" s="79">
        <f t="shared" si="283"/>
        <v>0.19367537499999996</v>
      </c>
      <c r="D4394" s="70"/>
      <c r="E4394" s="79">
        <f t="shared" si="282"/>
        <v>0.19367537499999996</v>
      </c>
    </row>
    <row r="4395" spans="1:6">
      <c r="A4395" s="4">
        <v>40072</v>
      </c>
      <c r="C4395" s="79">
        <f t="shared" si="283"/>
        <v>0.19400693749999995</v>
      </c>
      <c r="D4395" s="70"/>
      <c r="E4395" s="79">
        <f t="shared" si="282"/>
        <v>0.19400693749999995</v>
      </c>
    </row>
    <row r="4396" spans="1:6">
      <c r="A4396" s="4">
        <v>40073</v>
      </c>
      <c r="C4396" s="79">
        <f t="shared" si="283"/>
        <v>0.19433849999999994</v>
      </c>
      <c r="D4396" s="70"/>
      <c r="E4396" s="79">
        <f t="shared" si="282"/>
        <v>0.19433849999999994</v>
      </c>
    </row>
    <row r="4397" spans="1:6">
      <c r="A4397" s="4">
        <v>40074</v>
      </c>
      <c r="C4397" s="79">
        <f t="shared" si="283"/>
        <v>0.19467006249999994</v>
      </c>
      <c r="D4397" s="70"/>
      <c r="E4397" s="79">
        <f t="shared" si="282"/>
        <v>0.19467006249999994</v>
      </c>
    </row>
    <row r="4398" spans="1:6">
      <c r="A4398" s="4">
        <v>40075</v>
      </c>
      <c r="C4398" s="79">
        <f t="shared" si="283"/>
        <v>0.19500162499999993</v>
      </c>
      <c r="D4398" s="70"/>
      <c r="E4398" s="79">
        <f t="shared" si="282"/>
        <v>0.19500162499999993</v>
      </c>
    </row>
    <row r="4399" spans="1:6">
      <c r="A4399" s="4">
        <v>40076</v>
      </c>
      <c r="C4399" s="79">
        <f t="shared" si="283"/>
        <v>0.19533318749999992</v>
      </c>
      <c r="D4399" s="70"/>
      <c r="E4399" s="79">
        <f t="shared" si="282"/>
        <v>0.19533318749999992</v>
      </c>
    </row>
    <row r="4400" spans="1:6">
      <c r="A4400" s="4">
        <v>40077</v>
      </c>
      <c r="C4400" s="79">
        <f t="shared" si="283"/>
        <v>0.19566474999999992</v>
      </c>
      <c r="D4400" s="70"/>
      <c r="E4400" s="79">
        <f t="shared" si="282"/>
        <v>0.19566474999999992</v>
      </c>
    </row>
    <row r="4401" spans="1:6">
      <c r="A4401" s="4">
        <v>40078</v>
      </c>
      <c r="C4401" s="79">
        <f t="shared" si="283"/>
        <v>0.19599631249999991</v>
      </c>
      <c r="D4401" s="70"/>
      <c r="E4401" s="79">
        <f t="shared" si="282"/>
        <v>0.19599631249999991</v>
      </c>
    </row>
    <row r="4402" spans="1:6">
      <c r="A4402" s="4">
        <v>40079</v>
      </c>
      <c r="C4402" s="79">
        <f t="shared" si="283"/>
        <v>0.1963278749999999</v>
      </c>
      <c r="D4402" s="70"/>
      <c r="E4402" s="79">
        <f t="shared" si="282"/>
        <v>0.1963278749999999</v>
      </c>
    </row>
    <row r="4403" spans="1:6">
      <c r="A4403" s="4">
        <v>40080</v>
      </c>
      <c r="C4403" s="79">
        <f t="shared" si="283"/>
        <v>0.1966594374999999</v>
      </c>
      <c r="D4403" s="70"/>
      <c r="E4403" s="79">
        <f t="shared" si="282"/>
        <v>0.1966594374999999</v>
      </c>
    </row>
    <row r="4404" spans="1:6">
      <c r="A4404" s="14">
        <v>40081</v>
      </c>
      <c r="B4404" s="72">
        <v>34828</v>
      </c>
      <c r="C4404" s="77">
        <v>0.196991</v>
      </c>
      <c r="D4404" s="70"/>
      <c r="E4404" s="79">
        <f t="shared" si="282"/>
        <v>0.196991</v>
      </c>
      <c r="F4404" s="5">
        <f>(C4410-C4404)/6</f>
        <v>-4.5423333333333331E-3</v>
      </c>
    </row>
    <row r="4405" spans="1:6">
      <c r="A4405" s="4">
        <v>40082</v>
      </c>
      <c r="C4405" s="79">
        <f>C4404+F$4404</f>
        <v>0.19244866666666666</v>
      </c>
      <c r="D4405" s="70"/>
      <c r="E4405" s="79">
        <f t="shared" si="282"/>
        <v>0.19244866666666666</v>
      </c>
    </row>
    <row r="4406" spans="1:6">
      <c r="A4406" s="4">
        <v>40083</v>
      </c>
      <c r="C4406" s="79">
        <f>C4405+F$4404</f>
        <v>0.18790633333333331</v>
      </c>
      <c r="D4406" s="70"/>
      <c r="E4406" s="79">
        <f t="shared" si="282"/>
        <v>0.18790633333333331</v>
      </c>
    </row>
    <row r="4407" spans="1:6">
      <c r="A4407" s="4">
        <v>40084</v>
      </c>
      <c r="C4407" s="79">
        <f>C4406+F$4404</f>
        <v>0.18336399999999997</v>
      </c>
      <c r="D4407" s="70"/>
      <c r="E4407" s="79">
        <f t="shared" si="282"/>
        <v>0.18336399999999997</v>
      </c>
    </row>
    <row r="4408" spans="1:6">
      <c r="A4408" s="4">
        <v>40085</v>
      </c>
      <c r="C4408" s="79">
        <f>C4407+F$4404</f>
        <v>0.17882166666666663</v>
      </c>
      <c r="D4408" s="70"/>
      <c r="E4408" s="79">
        <f t="shared" si="282"/>
        <v>0.17882166666666663</v>
      </c>
    </row>
    <row r="4409" spans="1:6">
      <c r="A4409" s="4">
        <v>40086</v>
      </c>
      <c r="C4409" s="79">
        <f>C4408+F$4404</f>
        <v>0.17427933333333329</v>
      </c>
      <c r="D4409" s="70"/>
      <c r="E4409" s="79">
        <f t="shared" si="282"/>
        <v>0.17427933333333329</v>
      </c>
    </row>
    <row r="4410" spans="1:6">
      <c r="A4410" s="16">
        <v>40087</v>
      </c>
      <c r="B4410" s="72">
        <v>145</v>
      </c>
      <c r="C4410" s="77">
        <v>0.169737</v>
      </c>
      <c r="E4410" s="79">
        <f t="shared" si="282"/>
        <v>0.169737</v>
      </c>
    </row>
    <row r="4411" spans="1:6">
      <c r="A4411" s="16">
        <v>40088</v>
      </c>
      <c r="B4411" s="72">
        <v>47857</v>
      </c>
      <c r="C4411" s="77">
        <v>0.19508200000000001</v>
      </c>
      <c r="E4411" s="79">
        <f t="shared" si="282"/>
        <v>0.19508200000000001</v>
      </c>
    </row>
    <row r="4412" spans="1:6">
      <c r="A4412" s="16">
        <v>40089</v>
      </c>
      <c r="B4412" s="72">
        <v>52075</v>
      </c>
      <c r="C4412" s="77">
        <v>0.235397</v>
      </c>
      <c r="E4412" s="79">
        <f t="shared" si="282"/>
        <v>0.235397</v>
      </c>
    </row>
    <row r="4413" spans="1:6">
      <c r="A4413" s="16">
        <v>40090</v>
      </c>
      <c r="B4413" s="72">
        <v>47276</v>
      </c>
      <c r="C4413" s="77">
        <v>0.196162</v>
      </c>
      <c r="E4413" s="79">
        <f t="shared" si="282"/>
        <v>0.196162</v>
      </c>
    </row>
    <row r="4414" spans="1:6">
      <c r="A4414" s="16">
        <v>40091</v>
      </c>
      <c r="B4414" s="72">
        <v>49324</v>
      </c>
      <c r="C4414" s="77">
        <v>0.20719199999999999</v>
      </c>
      <c r="E4414" s="79">
        <f t="shared" si="282"/>
        <v>0.20719199999999999</v>
      </c>
    </row>
    <row r="4415" spans="1:6">
      <c r="A4415" s="16">
        <v>40092</v>
      </c>
      <c r="B4415" s="72">
        <v>42571</v>
      </c>
      <c r="C4415" s="77">
        <v>0.19498199999999999</v>
      </c>
      <c r="E4415" s="79">
        <f t="shared" si="282"/>
        <v>0.19498199999999999</v>
      </c>
    </row>
    <row r="4416" spans="1:6">
      <c r="A4416" s="16">
        <v>40093</v>
      </c>
      <c r="B4416" s="72">
        <v>6353</v>
      </c>
      <c r="C4416" s="77">
        <v>0.18928500000000001</v>
      </c>
      <c r="E4416" s="79">
        <f t="shared" si="282"/>
        <v>0.18928500000000001</v>
      </c>
    </row>
    <row r="4417" spans="1:6">
      <c r="A4417" s="16">
        <v>40094</v>
      </c>
      <c r="B4417" s="72">
        <v>5378</v>
      </c>
      <c r="C4417" s="77">
        <v>0.19209300000000001</v>
      </c>
      <c r="E4417" s="79">
        <f t="shared" si="282"/>
        <v>0.19209300000000001</v>
      </c>
    </row>
    <row r="4418" spans="1:6">
      <c r="A4418" s="16">
        <v>40095</v>
      </c>
      <c r="B4418" s="72">
        <v>48151</v>
      </c>
      <c r="C4418" s="77">
        <v>0.20324400000000001</v>
      </c>
      <c r="E4418" s="79">
        <f t="shared" si="282"/>
        <v>0.20324400000000001</v>
      </c>
    </row>
    <row r="4419" spans="1:6">
      <c r="A4419" s="16">
        <v>40096</v>
      </c>
      <c r="B4419" s="72">
        <v>51731</v>
      </c>
      <c r="C4419" s="77">
        <v>0.247447</v>
      </c>
      <c r="E4419" s="79">
        <f t="shared" si="282"/>
        <v>0.247447</v>
      </c>
    </row>
    <row r="4420" spans="1:6">
      <c r="A4420" s="16">
        <v>40097</v>
      </c>
      <c r="B4420" s="72">
        <v>47026</v>
      </c>
      <c r="C4420" s="77">
        <v>0.19639899999999999</v>
      </c>
      <c r="E4420" s="79">
        <f t="shared" si="282"/>
        <v>0.19639899999999999</v>
      </c>
      <c r="F4420" s="5">
        <f>(C4441-C4420)/21</f>
        <v>3.9561904761904808E-4</v>
      </c>
    </row>
    <row r="4421" spans="1:6">
      <c r="A4421" s="4">
        <v>40098</v>
      </c>
      <c r="C4421" s="80">
        <f>C4420+F$4420</f>
        <v>0.19679461904761905</v>
      </c>
      <c r="E4421" s="79">
        <f t="shared" si="282"/>
        <v>0.19679461904761905</v>
      </c>
    </row>
    <row r="4422" spans="1:6">
      <c r="A4422" s="4">
        <v>40099</v>
      </c>
      <c r="C4422" s="80">
        <f t="shared" ref="C4422:C4440" si="284">C4421+F$4420</f>
        <v>0.19719023809523811</v>
      </c>
      <c r="E4422" s="79">
        <f t="shared" si="282"/>
        <v>0.19719023809523811</v>
      </c>
    </row>
    <row r="4423" spans="1:6">
      <c r="A4423" s="4">
        <v>40100</v>
      </c>
      <c r="C4423" s="80">
        <f t="shared" si="284"/>
        <v>0.19758585714285717</v>
      </c>
      <c r="E4423" s="79">
        <f t="shared" si="282"/>
        <v>0.19758585714285717</v>
      </c>
    </row>
    <row r="4424" spans="1:6">
      <c r="A4424" s="4">
        <v>40101</v>
      </c>
      <c r="C4424" s="80">
        <f t="shared" si="284"/>
        <v>0.19798147619047624</v>
      </c>
      <c r="E4424" s="79">
        <f t="shared" si="282"/>
        <v>0.19798147619047624</v>
      </c>
    </row>
    <row r="4425" spans="1:6">
      <c r="A4425" s="4">
        <v>40102</v>
      </c>
      <c r="C4425" s="80">
        <f t="shared" si="284"/>
        <v>0.1983770952380953</v>
      </c>
      <c r="E4425" s="79">
        <f t="shared" si="282"/>
        <v>0.1983770952380953</v>
      </c>
    </row>
    <row r="4426" spans="1:6">
      <c r="A4426" s="4">
        <v>40103</v>
      </c>
      <c r="C4426" s="80">
        <f t="shared" si="284"/>
        <v>0.19877271428571436</v>
      </c>
      <c r="E4426" s="79">
        <f t="shared" si="282"/>
        <v>0.19877271428571436</v>
      </c>
    </row>
    <row r="4427" spans="1:6">
      <c r="A4427" s="4">
        <v>40104</v>
      </c>
      <c r="C4427" s="80">
        <f t="shared" si="284"/>
        <v>0.19916833333333342</v>
      </c>
      <c r="E4427" s="79">
        <f t="shared" si="282"/>
        <v>0.19916833333333342</v>
      </c>
    </row>
    <row r="4428" spans="1:6">
      <c r="A4428" s="4">
        <v>40105</v>
      </c>
      <c r="C4428" s="80">
        <f t="shared" si="284"/>
        <v>0.19956395238095248</v>
      </c>
      <c r="E4428" s="79">
        <f t="shared" si="282"/>
        <v>0.19956395238095248</v>
      </c>
    </row>
    <row r="4429" spans="1:6">
      <c r="A4429" s="4">
        <v>40106</v>
      </c>
      <c r="C4429" s="80">
        <f t="shared" si="284"/>
        <v>0.19995957142857154</v>
      </c>
      <c r="E4429" s="79">
        <f t="shared" si="282"/>
        <v>0.19995957142857154</v>
      </c>
    </row>
    <row r="4430" spans="1:6">
      <c r="A4430" s="4">
        <v>40107</v>
      </c>
      <c r="C4430" s="80">
        <f t="shared" si="284"/>
        <v>0.2003551904761906</v>
      </c>
      <c r="E4430" s="79">
        <f t="shared" ref="E4430:E4493" si="285">C4430</f>
        <v>0.2003551904761906</v>
      </c>
    </row>
    <row r="4431" spans="1:6">
      <c r="A4431" s="4">
        <v>40108</v>
      </c>
      <c r="C4431" s="80">
        <f t="shared" si="284"/>
        <v>0.20075080952380966</v>
      </c>
      <c r="E4431" s="79">
        <f t="shared" si="285"/>
        <v>0.20075080952380966</v>
      </c>
    </row>
    <row r="4432" spans="1:6">
      <c r="A4432" s="4">
        <v>40109</v>
      </c>
      <c r="C4432" s="80">
        <f t="shared" si="284"/>
        <v>0.20114642857142873</v>
      </c>
      <c r="E4432" s="79">
        <f t="shared" si="285"/>
        <v>0.20114642857142873</v>
      </c>
    </row>
    <row r="4433" spans="1:5">
      <c r="A4433" s="4">
        <v>40110</v>
      </c>
      <c r="C4433" s="80">
        <f t="shared" si="284"/>
        <v>0.20154204761904779</v>
      </c>
      <c r="E4433" s="79">
        <f t="shared" si="285"/>
        <v>0.20154204761904779</v>
      </c>
    </row>
    <row r="4434" spans="1:5">
      <c r="A4434" s="4">
        <v>40111</v>
      </c>
      <c r="C4434" s="80">
        <f t="shared" si="284"/>
        <v>0.20193766666666685</v>
      </c>
      <c r="E4434" s="79">
        <f t="shared" si="285"/>
        <v>0.20193766666666685</v>
      </c>
    </row>
    <row r="4435" spans="1:5">
      <c r="A4435" s="4">
        <v>40112</v>
      </c>
      <c r="C4435" s="80">
        <f t="shared" si="284"/>
        <v>0.20233328571428591</v>
      </c>
      <c r="E4435" s="79">
        <f t="shared" si="285"/>
        <v>0.20233328571428591</v>
      </c>
    </row>
    <row r="4436" spans="1:5">
      <c r="A4436" s="4">
        <v>40113</v>
      </c>
      <c r="C4436" s="80">
        <f t="shared" si="284"/>
        <v>0.20272890476190497</v>
      </c>
      <c r="E4436" s="79">
        <f t="shared" si="285"/>
        <v>0.20272890476190497</v>
      </c>
    </row>
    <row r="4437" spans="1:5">
      <c r="A4437" s="4">
        <v>40114</v>
      </c>
      <c r="C4437" s="80">
        <f t="shared" si="284"/>
        <v>0.20312452380952403</v>
      </c>
      <c r="E4437" s="79">
        <f t="shared" si="285"/>
        <v>0.20312452380952403</v>
      </c>
    </row>
    <row r="4438" spans="1:5">
      <c r="A4438" s="4">
        <v>40115</v>
      </c>
      <c r="C4438" s="80">
        <f t="shared" si="284"/>
        <v>0.20352014285714309</v>
      </c>
      <c r="E4438" s="79">
        <f t="shared" si="285"/>
        <v>0.20352014285714309</v>
      </c>
    </row>
    <row r="4439" spans="1:5">
      <c r="A4439" s="4">
        <v>40116</v>
      </c>
      <c r="C4439" s="80">
        <f t="shared" si="284"/>
        <v>0.20391576190476216</v>
      </c>
      <c r="E4439" s="79">
        <f t="shared" si="285"/>
        <v>0.20391576190476216</v>
      </c>
    </row>
    <row r="4440" spans="1:5">
      <c r="A4440" s="4">
        <v>40117</v>
      </c>
      <c r="C4440" s="80">
        <f t="shared" si="284"/>
        <v>0.20431138095238122</v>
      </c>
      <c r="E4440" s="79">
        <f t="shared" si="285"/>
        <v>0.20431138095238122</v>
      </c>
    </row>
    <row r="4441" spans="1:5">
      <c r="A4441" s="16">
        <v>40118</v>
      </c>
      <c r="B4441" s="72">
        <v>47989</v>
      </c>
      <c r="C4441" s="77">
        <v>0.204707</v>
      </c>
      <c r="E4441" s="79">
        <f t="shared" si="285"/>
        <v>0.204707</v>
      </c>
    </row>
    <row r="4442" spans="1:5">
      <c r="A4442" s="16">
        <v>40119</v>
      </c>
      <c r="B4442" s="72">
        <v>28283</v>
      </c>
      <c r="C4442" s="77">
        <v>0.24282999999999999</v>
      </c>
      <c r="E4442" s="79">
        <f t="shared" si="285"/>
        <v>0.24282999999999999</v>
      </c>
    </row>
    <row r="4443" spans="1:5">
      <c r="A4443" s="16">
        <v>40120</v>
      </c>
      <c r="B4443" s="72">
        <v>28283</v>
      </c>
      <c r="C4443" s="77">
        <v>0.24282999999999999</v>
      </c>
      <c r="E4443" s="79">
        <f t="shared" si="285"/>
        <v>0.24282999999999999</v>
      </c>
    </row>
    <row r="4444" spans="1:5">
      <c r="A4444" s="16">
        <v>40121</v>
      </c>
      <c r="B4444" s="72">
        <v>8301</v>
      </c>
      <c r="C4444" s="77">
        <v>0.27923799999999999</v>
      </c>
      <c r="E4444" s="79">
        <f t="shared" si="285"/>
        <v>0.27923799999999999</v>
      </c>
    </row>
    <row r="4445" spans="1:5">
      <c r="A4445" s="16">
        <v>40122</v>
      </c>
      <c r="B4445" s="72">
        <v>6404</v>
      </c>
      <c r="C4445" s="77">
        <v>0.29238700000000001</v>
      </c>
      <c r="E4445" s="79">
        <f t="shared" si="285"/>
        <v>0.29238700000000001</v>
      </c>
    </row>
    <row r="4446" spans="1:5">
      <c r="A4446" s="16">
        <v>40123</v>
      </c>
      <c r="B4446" s="72">
        <v>6404</v>
      </c>
      <c r="C4446" s="77">
        <v>0.29238700000000001</v>
      </c>
      <c r="E4446" s="79">
        <f t="shared" si="285"/>
        <v>0.29238700000000001</v>
      </c>
    </row>
    <row r="4447" spans="1:5">
      <c r="A4447" s="16">
        <v>40124</v>
      </c>
      <c r="B4447" s="72">
        <v>13151</v>
      </c>
      <c r="C4447" s="77">
        <v>0.29247600000000001</v>
      </c>
      <c r="E4447" s="79">
        <f t="shared" si="285"/>
        <v>0.29247600000000001</v>
      </c>
    </row>
    <row r="4448" spans="1:5">
      <c r="A4448" s="16">
        <v>40125</v>
      </c>
      <c r="B4448" s="72">
        <v>50848</v>
      </c>
      <c r="C4448" s="77">
        <v>0.34718100000000002</v>
      </c>
      <c r="E4448" s="79">
        <f t="shared" si="285"/>
        <v>0.34718100000000002</v>
      </c>
    </row>
    <row r="4449" spans="1:6">
      <c r="A4449" s="16">
        <v>40126</v>
      </c>
      <c r="B4449" s="72">
        <v>8378</v>
      </c>
      <c r="C4449" s="77">
        <v>0.204849</v>
      </c>
      <c r="E4449" s="79">
        <f t="shared" si="285"/>
        <v>0.204849</v>
      </c>
    </row>
    <row r="4450" spans="1:6">
      <c r="A4450" s="16">
        <v>40127</v>
      </c>
      <c r="B4450" s="72">
        <v>28502</v>
      </c>
      <c r="C4450" s="77">
        <v>0.24080199999999999</v>
      </c>
      <c r="E4450" s="79">
        <f t="shared" si="285"/>
        <v>0.24080199999999999</v>
      </c>
    </row>
    <row r="4451" spans="1:6">
      <c r="A4451" s="16">
        <v>40128</v>
      </c>
      <c r="B4451" s="72">
        <v>50726</v>
      </c>
      <c r="C4451" s="77">
        <v>0.37109500000000001</v>
      </c>
      <c r="E4451" s="79">
        <f t="shared" si="285"/>
        <v>0.37109500000000001</v>
      </c>
    </row>
    <row r="4452" spans="1:6">
      <c r="A4452" s="16">
        <v>40129</v>
      </c>
      <c r="B4452" s="72">
        <v>20378</v>
      </c>
      <c r="C4452" s="77">
        <v>0.21884300000000001</v>
      </c>
      <c r="E4452" s="79">
        <f t="shared" si="285"/>
        <v>0.21884300000000001</v>
      </c>
    </row>
    <row r="4453" spans="1:6">
      <c r="A4453" s="16">
        <v>40130</v>
      </c>
      <c r="B4453" s="72">
        <v>51264</v>
      </c>
      <c r="C4453" s="77">
        <v>0.35142600000000002</v>
      </c>
      <c r="E4453" s="79">
        <f t="shared" si="285"/>
        <v>0.35142600000000002</v>
      </c>
    </row>
    <row r="4454" spans="1:6">
      <c r="A4454" s="16">
        <v>40131</v>
      </c>
      <c r="B4454" s="72">
        <v>22513</v>
      </c>
      <c r="C4454" s="77">
        <v>0.240874</v>
      </c>
      <c r="E4454" s="79">
        <f t="shared" si="285"/>
        <v>0.240874</v>
      </c>
    </row>
    <row r="4455" spans="1:6">
      <c r="A4455" s="16">
        <v>40132</v>
      </c>
      <c r="B4455" s="72">
        <v>22513</v>
      </c>
      <c r="C4455" s="77">
        <v>0.240874</v>
      </c>
      <c r="E4455" s="79">
        <f t="shared" si="285"/>
        <v>0.240874</v>
      </c>
      <c r="F4455" s="5">
        <f>(C4459-C4455)/4</f>
        <v>2.4781249999999998E-2</v>
      </c>
    </row>
    <row r="4456" spans="1:6">
      <c r="A4456" s="4">
        <v>40133</v>
      </c>
      <c r="C4456" s="80">
        <f>C4455+F$4455</f>
        <v>0.26565525000000001</v>
      </c>
      <c r="E4456" s="79">
        <f t="shared" si="285"/>
        <v>0.26565525000000001</v>
      </c>
    </row>
    <row r="4457" spans="1:6">
      <c r="A4457" s="4">
        <v>40134</v>
      </c>
      <c r="C4457" s="80">
        <f>C4456+F$4455</f>
        <v>0.29043649999999999</v>
      </c>
      <c r="E4457" s="79">
        <f t="shared" si="285"/>
        <v>0.29043649999999999</v>
      </c>
    </row>
    <row r="4458" spans="1:6">
      <c r="A4458" s="4">
        <v>40135</v>
      </c>
      <c r="C4458" s="80">
        <f>C4457+F$4455</f>
        <v>0.31521774999999996</v>
      </c>
      <c r="E4458" s="79">
        <f t="shared" si="285"/>
        <v>0.31521774999999996</v>
      </c>
    </row>
    <row r="4459" spans="1:6">
      <c r="A4459" s="16">
        <v>40136</v>
      </c>
      <c r="B4459" s="72">
        <v>5410</v>
      </c>
      <c r="C4459" s="77">
        <v>0.339999</v>
      </c>
      <c r="E4459" s="79">
        <f t="shared" si="285"/>
        <v>0.339999</v>
      </c>
    </row>
    <row r="4460" spans="1:6">
      <c r="A4460" s="16">
        <v>40137</v>
      </c>
      <c r="B4460" s="72">
        <v>5410</v>
      </c>
      <c r="C4460" s="77">
        <v>0.339999</v>
      </c>
      <c r="E4460" s="79">
        <f t="shared" si="285"/>
        <v>0.339999</v>
      </c>
    </row>
    <row r="4461" spans="1:6">
      <c r="A4461" s="16">
        <v>40138</v>
      </c>
      <c r="B4461" s="72">
        <v>491</v>
      </c>
      <c r="C4461" s="77">
        <v>0.20690700000000001</v>
      </c>
      <c r="E4461" s="79">
        <f t="shared" si="285"/>
        <v>0.20690700000000001</v>
      </c>
    </row>
    <row r="4462" spans="1:6">
      <c r="A4462" s="16">
        <v>40139</v>
      </c>
      <c r="B4462" s="72">
        <v>7686</v>
      </c>
      <c r="C4462" s="77">
        <v>0.211479</v>
      </c>
      <c r="E4462" s="79">
        <f t="shared" si="285"/>
        <v>0.211479</v>
      </c>
    </row>
    <row r="4463" spans="1:6">
      <c r="A4463" s="16">
        <v>40140</v>
      </c>
      <c r="B4463" s="72">
        <v>7686</v>
      </c>
      <c r="C4463" s="77">
        <v>0.211479</v>
      </c>
      <c r="E4463" s="79">
        <f t="shared" si="285"/>
        <v>0.211479</v>
      </c>
    </row>
    <row r="4464" spans="1:6">
      <c r="A4464" s="16">
        <v>40141</v>
      </c>
      <c r="B4464" s="72">
        <v>7686</v>
      </c>
      <c r="C4464" s="77">
        <v>0.211479</v>
      </c>
      <c r="E4464" s="79">
        <f t="shared" si="285"/>
        <v>0.211479</v>
      </c>
    </row>
    <row r="4465" spans="1:6">
      <c r="A4465" s="16">
        <v>40142</v>
      </c>
      <c r="B4465" s="72">
        <v>914</v>
      </c>
      <c r="C4465" s="77">
        <v>0.203455</v>
      </c>
      <c r="E4465" s="79">
        <f t="shared" si="285"/>
        <v>0.203455</v>
      </c>
      <c r="F4465" s="5">
        <f>(C4468-C4465)/3</f>
        <v>1.0417666666666667E-2</v>
      </c>
    </row>
    <row r="4466" spans="1:6">
      <c r="A4466" s="4">
        <v>40143</v>
      </c>
      <c r="C4466" s="80">
        <f>C4465+F$4465</f>
        <v>0.21387266666666666</v>
      </c>
      <c r="E4466" s="79">
        <f t="shared" si="285"/>
        <v>0.21387266666666666</v>
      </c>
    </row>
    <row r="4467" spans="1:6">
      <c r="A4467" s="4">
        <v>40144</v>
      </c>
      <c r="C4467" s="80">
        <f>C4466+F$4465</f>
        <v>0.22429033333333331</v>
      </c>
      <c r="E4467" s="79">
        <f t="shared" si="285"/>
        <v>0.22429033333333331</v>
      </c>
    </row>
    <row r="4468" spans="1:6">
      <c r="A4468" s="16">
        <v>40145</v>
      </c>
      <c r="B4468" s="72">
        <v>14230</v>
      </c>
      <c r="C4468" s="77">
        <v>0.234708</v>
      </c>
      <c r="E4468" s="79">
        <f t="shared" si="285"/>
        <v>0.234708</v>
      </c>
      <c r="F4468" s="5">
        <f>(C4471-C4468)/3</f>
        <v>5.0489999999999979E-3</v>
      </c>
    </row>
    <row r="4469" spans="1:6">
      <c r="A4469" s="4">
        <v>40146</v>
      </c>
      <c r="C4469" s="80">
        <f>C4468+F$4468</f>
        <v>0.239757</v>
      </c>
      <c r="E4469" s="79">
        <f t="shared" si="285"/>
        <v>0.239757</v>
      </c>
    </row>
    <row r="4470" spans="1:6">
      <c r="A4470" s="4">
        <v>40147</v>
      </c>
      <c r="C4470" s="80">
        <f>C4469+F$4468</f>
        <v>0.244806</v>
      </c>
      <c r="E4470" s="79">
        <f t="shared" si="285"/>
        <v>0.244806</v>
      </c>
    </row>
    <row r="4471" spans="1:6">
      <c r="A4471" s="16">
        <v>40148</v>
      </c>
      <c r="B4471" s="72">
        <v>52059</v>
      </c>
      <c r="C4471" s="77">
        <v>0.24985499999999999</v>
      </c>
      <c r="E4471" s="79">
        <f t="shared" si="285"/>
        <v>0.24985499999999999</v>
      </c>
    </row>
    <row r="4472" spans="1:6">
      <c r="A4472" s="16">
        <v>40149</v>
      </c>
      <c r="B4472" s="72">
        <v>5736</v>
      </c>
      <c r="C4472" s="77">
        <v>0.22844800000000001</v>
      </c>
      <c r="E4472" s="79">
        <f t="shared" si="285"/>
        <v>0.22844800000000001</v>
      </c>
      <c r="F4472" s="5">
        <f>(C4474-C4472)/2</f>
        <v>2.3227499999999998E-2</v>
      </c>
    </row>
    <row r="4473" spans="1:6">
      <c r="A4473" s="4">
        <v>40150</v>
      </c>
      <c r="C4473" s="80">
        <f>C4472+F$4472</f>
        <v>0.2516755</v>
      </c>
      <c r="E4473" s="79">
        <f t="shared" si="285"/>
        <v>0.2516755</v>
      </c>
    </row>
    <row r="4474" spans="1:6">
      <c r="A4474" s="16">
        <v>40151</v>
      </c>
      <c r="B4474" s="72">
        <v>52262</v>
      </c>
      <c r="C4474" s="77">
        <v>0.27490300000000001</v>
      </c>
      <c r="E4474" s="79">
        <f t="shared" si="285"/>
        <v>0.27490300000000001</v>
      </c>
    </row>
    <row r="4475" spans="1:6">
      <c r="A4475" s="16">
        <v>40152</v>
      </c>
      <c r="B4475" s="72">
        <v>50923</v>
      </c>
      <c r="C4475" s="77">
        <v>0.22717399999999999</v>
      </c>
      <c r="E4475" s="79">
        <f t="shared" si="285"/>
        <v>0.22717399999999999</v>
      </c>
    </row>
    <row r="4476" spans="1:6">
      <c r="A4476" s="16">
        <v>40153</v>
      </c>
      <c r="B4476" s="72">
        <v>50923</v>
      </c>
      <c r="C4476" s="77">
        <v>0.22717399999999999</v>
      </c>
      <c r="E4476" s="79">
        <f t="shared" si="285"/>
        <v>0.22717399999999999</v>
      </c>
    </row>
    <row r="4477" spans="1:6">
      <c r="A4477" s="16">
        <v>40154</v>
      </c>
      <c r="B4477" s="72">
        <v>2729</v>
      </c>
      <c r="C4477" s="77">
        <v>0.200271</v>
      </c>
      <c r="E4477" s="79">
        <f t="shared" si="285"/>
        <v>0.200271</v>
      </c>
      <c r="F4477" s="5">
        <f>(C4479-C4477)/2</f>
        <v>2.0299999999999999E-2</v>
      </c>
    </row>
    <row r="4478" spans="1:6">
      <c r="A4478" s="4">
        <v>40155</v>
      </c>
      <c r="C4478" s="80">
        <f>C4477+F$4477</f>
        <v>0.22057100000000002</v>
      </c>
      <c r="E4478" s="79">
        <f t="shared" si="285"/>
        <v>0.22057100000000002</v>
      </c>
    </row>
    <row r="4479" spans="1:6">
      <c r="A4479" s="16">
        <v>40156</v>
      </c>
      <c r="B4479" s="72">
        <v>31173</v>
      </c>
      <c r="C4479" s="77">
        <v>0.240871</v>
      </c>
      <c r="E4479" s="79">
        <f t="shared" si="285"/>
        <v>0.240871</v>
      </c>
    </row>
    <row r="4480" spans="1:6">
      <c r="A4480" s="16">
        <v>40157</v>
      </c>
      <c r="B4480" s="72">
        <v>50924</v>
      </c>
      <c r="C4480" s="77">
        <v>0.23833399999999999</v>
      </c>
      <c r="E4480" s="79">
        <f t="shared" si="285"/>
        <v>0.23833399999999999</v>
      </c>
    </row>
    <row r="4481" spans="1:10">
      <c r="A4481" s="16">
        <v>40158</v>
      </c>
      <c r="B4481" s="72">
        <v>52090</v>
      </c>
      <c r="C4481" s="77">
        <v>0.25696099999999999</v>
      </c>
      <c r="E4481" s="79">
        <f t="shared" si="285"/>
        <v>0.25696099999999999</v>
      </c>
    </row>
    <row r="4482" spans="1:10">
      <c r="A4482" s="16">
        <v>40159</v>
      </c>
      <c r="B4482" s="72">
        <v>39831</v>
      </c>
      <c r="C4482" s="77">
        <v>0.22561100000000001</v>
      </c>
      <c r="E4482" s="79">
        <f t="shared" si="285"/>
        <v>0.22561100000000001</v>
      </c>
      <c r="F4482" s="5">
        <f>(C4484-C4482)/2</f>
        <v>2.0644999999999969E-3</v>
      </c>
    </row>
    <row r="4483" spans="1:10">
      <c r="A4483" s="4">
        <v>40160</v>
      </c>
      <c r="C4483" s="80">
        <f>C4482+F$4482</f>
        <v>0.2276755</v>
      </c>
      <c r="E4483" s="79">
        <f t="shared" si="285"/>
        <v>0.2276755</v>
      </c>
    </row>
    <row r="4484" spans="1:10">
      <c r="A4484" s="16">
        <v>40161</v>
      </c>
      <c r="B4484" s="72">
        <v>48266</v>
      </c>
      <c r="C4484" s="77">
        <v>0.22974</v>
      </c>
      <c r="E4484" s="79">
        <f t="shared" si="285"/>
        <v>0.22974</v>
      </c>
    </row>
    <row r="4485" spans="1:10">
      <c r="A4485" s="16">
        <v>40162</v>
      </c>
      <c r="B4485" s="72">
        <v>52247</v>
      </c>
      <c r="C4485" s="77">
        <v>0.29538700000000001</v>
      </c>
      <c r="E4485" s="79">
        <f t="shared" si="285"/>
        <v>0.29538700000000001</v>
      </c>
      <c r="F4485" s="5">
        <f>(C4487-C4485)/2</f>
        <v>-7.9029999999999934E-3</v>
      </c>
      <c r="H4485" s="5">
        <f>SUM($C$4485:$C$4713)/COUNT($C$4485:$C$4713)</f>
        <v>0.38426235371179029</v>
      </c>
      <c r="I4485" s="80">
        <f>SUM(C4485:C4713)</f>
        <v>87.99607899999998</v>
      </c>
      <c r="J4485" s="5">
        <f>MAX(C4485:C4713)</f>
        <v>0.61739299999999997</v>
      </c>
    </row>
    <row r="4486" spans="1:10">
      <c r="A4486" s="4">
        <v>40163</v>
      </c>
      <c r="C4486" s="80">
        <f>C4485+F$4485</f>
        <v>0.28748400000000002</v>
      </c>
      <c r="E4486" s="79">
        <f t="shared" si="285"/>
        <v>0.28748400000000002</v>
      </c>
    </row>
    <row r="4487" spans="1:10">
      <c r="A4487" s="16">
        <v>40164</v>
      </c>
      <c r="B4487" s="72">
        <v>25150</v>
      </c>
      <c r="C4487" s="77">
        <v>0.27958100000000002</v>
      </c>
      <c r="E4487" s="79">
        <f t="shared" si="285"/>
        <v>0.27958100000000002</v>
      </c>
      <c r="F4487" s="5">
        <f>(C4497-C4487)/10</f>
        <v>-6.1140000000000031E-3</v>
      </c>
    </row>
    <row r="4488" spans="1:10">
      <c r="A4488" s="4">
        <v>40165</v>
      </c>
      <c r="C4488" s="80">
        <f>C4487+F$4487</f>
        <v>0.27346700000000002</v>
      </c>
      <c r="E4488" s="79">
        <f t="shared" si="285"/>
        <v>0.27346700000000002</v>
      </c>
    </row>
    <row r="4489" spans="1:10">
      <c r="A4489" s="4">
        <v>40166</v>
      </c>
      <c r="C4489" s="80">
        <f t="shared" ref="C4489:C4496" si="286">C4488+F$4487</f>
        <v>0.26735300000000001</v>
      </c>
      <c r="E4489" s="79">
        <f t="shared" si="285"/>
        <v>0.26735300000000001</v>
      </c>
    </row>
    <row r="4490" spans="1:10">
      <c r="A4490" s="4">
        <v>40167</v>
      </c>
      <c r="C4490" s="80">
        <f t="shared" si="286"/>
        <v>0.261239</v>
      </c>
      <c r="E4490" s="79">
        <f t="shared" si="285"/>
        <v>0.261239</v>
      </c>
    </row>
    <row r="4491" spans="1:10">
      <c r="A4491" s="4">
        <v>40168</v>
      </c>
      <c r="C4491" s="80">
        <f t="shared" si="286"/>
        <v>0.25512499999999999</v>
      </c>
      <c r="E4491" s="79">
        <f t="shared" si="285"/>
        <v>0.25512499999999999</v>
      </c>
    </row>
    <row r="4492" spans="1:10">
      <c r="A4492" s="4">
        <v>40169</v>
      </c>
      <c r="C4492" s="80">
        <f t="shared" si="286"/>
        <v>0.24901099999999998</v>
      </c>
      <c r="E4492" s="79">
        <f t="shared" si="285"/>
        <v>0.24901099999999998</v>
      </c>
    </row>
    <row r="4493" spans="1:10">
      <c r="A4493" s="4">
        <v>40170</v>
      </c>
      <c r="C4493" s="80">
        <f t="shared" si="286"/>
        <v>0.24289699999999997</v>
      </c>
      <c r="E4493" s="79">
        <f t="shared" si="285"/>
        <v>0.24289699999999997</v>
      </c>
    </row>
    <row r="4494" spans="1:10">
      <c r="A4494" s="4">
        <v>40171</v>
      </c>
      <c r="C4494" s="80">
        <f t="shared" si="286"/>
        <v>0.23678299999999997</v>
      </c>
      <c r="E4494" s="79">
        <f t="shared" ref="E4494:E4557" si="287">C4494</f>
        <v>0.23678299999999997</v>
      </c>
    </row>
    <row r="4495" spans="1:10">
      <c r="A4495" s="4">
        <v>40172</v>
      </c>
      <c r="C4495" s="80">
        <f t="shared" si="286"/>
        <v>0.23066899999999996</v>
      </c>
      <c r="E4495" s="79">
        <f t="shared" si="287"/>
        <v>0.23066899999999996</v>
      </c>
    </row>
    <row r="4496" spans="1:10">
      <c r="A4496" s="4">
        <v>40173</v>
      </c>
      <c r="C4496" s="80">
        <f t="shared" si="286"/>
        <v>0.22455499999999995</v>
      </c>
      <c r="E4496" s="79">
        <f t="shared" si="287"/>
        <v>0.22455499999999995</v>
      </c>
    </row>
    <row r="4497" spans="1:6">
      <c r="A4497" s="16">
        <v>40174</v>
      </c>
      <c r="B4497" s="72">
        <v>11206</v>
      </c>
      <c r="C4497" s="77">
        <v>0.218441</v>
      </c>
      <c r="E4497" s="79">
        <f t="shared" si="287"/>
        <v>0.218441</v>
      </c>
      <c r="F4497" s="5">
        <f>(C4500-C4497)/3</f>
        <v>1.9114000000000003E-2</v>
      </c>
    </row>
    <row r="4498" spans="1:6">
      <c r="A4498" s="4">
        <v>40175</v>
      </c>
      <c r="C4498" s="80">
        <f>C4497+F$4497</f>
        <v>0.23755499999999999</v>
      </c>
      <c r="E4498" s="79">
        <f t="shared" si="287"/>
        <v>0.23755499999999999</v>
      </c>
    </row>
    <row r="4499" spans="1:6">
      <c r="A4499" s="4">
        <v>40176</v>
      </c>
      <c r="C4499" s="80">
        <f>C4498+F$4497</f>
        <v>0.25666899999999998</v>
      </c>
      <c r="E4499" s="79">
        <f t="shared" si="287"/>
        <v>0.25666899999999998</v>
      </c>
    </row>
    <row r="4500" spans="1:6">
      <c r="A4500" s="16">
        <v>40177</v>
      </c>
      <c r="B4500" s="72">
        <v>31763</v>
      </c>
      <c r="C4500" s="77">
        <v>0.275783</v>
      </c>
      <c r="E4500" s="79">
        <f t="shared" si="287"/>
        <v>0.275783</v>
      </c>
      <c r="F4500" s="5">
        <f>(C4502-C4500)/2</f>
        <v>-9.4355000000000133E-3</v>
      </c>
    </row>
    <row r="4501" spans="1:6">
      <c r="A4501" s="4">
        <v>40178</v>
      </c>
      <c r="C4501" s="80">
        <f>C4500+F$4500</f>
        <v>0.26634749999999996</v>
      </c>
      <c r="E4501" s="79">
        <f t="shared" si="287"/>
        <v>0.26634749999999996</v>
      </c>
    </row>
    <row r="4502" spans="1:6">
      <c r="A4502" s="16">
        <v>40179</v>
      </c>
      <c r="B4502" s="72">
        <v>38351</v>
      </c>
      <c r="C4502" s="77">
        <v>0.25691199999999997</v>
      </c>
      <c r="E4502" s="79">
        <f t="shared" si="287"/>
        <v>0.25691199999999997</v>
      </c>
    </row>
    <row r="4503" spans="1:6">
      <c r="A4503" s="16">
        <v>40180</v>
      </c>
      <c r="B4503" s="72">
        <v>50535</v>
      </c>
      <c r="C4503" s="77">
        <v>0.278059</v>
      </c>
      <c r="E4503" s="79">
        <f t="shared" si="287"/>
        <v>0.278059</v>
      </c>
    </row>
    <row r="4504" spans="1:6">
      <c r="A4504" s="16">
        <v>40181</v>
      </c>
      <c r="B4504" s="72">
        <v>50535</v>
      </c>
      <c r="C4504" s="77">
        <v>0.278059</v>
      </c>
      <c r="E4504" s="79">
        <f t="shared" si="287"/>
        <v>0.278059</v>
      </c>
      <c r="F4504" s="5">
        <f>(C4509-C4504)/5</f>
        <v>2.3996000000000017E-3</v>
      </c>
    </row>
    <row r="4505" spans="1:6">
      <c r="A4505" s="4">
        <v>40182</v>
      </c>
      <c r="C4505" s="80">
        <f>C4504+F$4504</f>
        <v>0.2804586</v>
      </c>
      <c r="E4505" s="79">
        <f t="shared" si="287"/>
        <v>0.2804586</v>
      </c>
    </row>
    <row r="4506" spans="1:6">
      <c r="A4506" s="4">
        <v>40183</v>
      </c>
      <c r="C4506" s="80">
        <f>C4505+F$4504</f>
        <v>0.2828582</v>
      </c>
      <c r="E4506" s="79">
        <f t="shared" si="287"/>
        <v>0.2828582</v>
      </c>
    </row>
    <row r="4507" spans="1:6">
      <c r="A4507" s="4">
        <v>40184</v>
      </c>
      <c r="C4507" s="80">
        <f>C4506+F$4504</f>
        <v>0.28525780000000001</v>
      </c>
      <c r="E4507" s="79">
        <f t="shared" si="287"/>
        <v>0.28525780000000001</v>
      </c>
    </row>
    <row r="4508" spans="1:6">
      <c r="A4508" s="4">
        <v>40185</v>
      </c>
      <c r="C4508" s="80">
        <f>C4507+F$4504</f>
        <v>0.28765740000000001</v>
      </c>
      <c r="E4508" s="79">
        <f t="shared" si="287"/>
        <v>0.28765740000000001</v>
      </c>
    </row>
    <row r="4509" spans="1:6">
      <c r="A4509" s="16">
        <v>40186</v>
      </c>
      <c r="B4509" s="72">
        <v>45980</v>
      </c>
      <c r="C4509" s="77">
        <v>0.29005700000000001</v>
      </c>
      <c r="E4509" s="79">
        <f t="shared" si="287"/>
        <v>0.29005700000000001</v>
      </c>
    </row>
    <row r="4510" spans="1:6">
      <c r="A4510" s="16">
        <v>40187</v>
      </c>
      <c r="B4510" s="72">
        <v>51917</v>
      </c>
      <c r="C4510" s="77">
        <v>0.34420499999999998</v>
      </c>
      <c r="E4510" s="79">
        <f t="shared" si="287"/>
        <v>0.34420499999999998</v>
      </c>
      <c r="F4510" s="5">
        <f>(C4512-C4510)/2</f>
        <v>-2.2471500000000005E-2</v>
      </c>
    </row>
    <row r="4511" spans="1:6">
      <c r="A4511" s="4">
        <v>40188</v>
      </c>
      <c r="C4511" s="80">
        <f>C4510+F$4510</f>
        <v>0.32173350000000001</v>
      </c>
      <c r="E4511" s="79">
        <f t="shared" si="287"/>
        <v>0.32173350000000001</v>
      </c>
    </row>
    <row r="4512" spans="1:6">
      <c r="A4512" s="16">
        <v>40189</v>
      </c>
      <c r="B4512" s="72">
        <v>41084</v>
      </c>
      <c r="C4512" s="77">
        <v>0.29926199999999997</v>
      </c>
      <c r="E4512" s="79">
        <f t="shared" si="287"/>
        <v>0.29926199999999997</v>
      </c>
      <c r="F4512" s="5">
        <f>(C4515-C4512)/3</f>
        <v>-1.0568333333333327E-2</v>
      </c>
    </row>
    <row r="4513" spans="1:6">
      <c r="A4513" s="4">
        <v>40190</v>
      </c>
      <c r="C4513" s="80">
        <f>C4512+F$4512</f>
        <v>0.28869366666666663</v>
      </c>
      <c r="E4513" s="79">
        <f t="shared" si="287"/>
        <v>0.28869366666666663</v>
      </c>
    </row>
    <row r="4514" spans="1:6">
      <c r="A4514" s="4">
        <v>40191</v>
      </c>
      <c r="C4514" s="80">
        <f>C4513+F$4512</f>
        <v>0.27812533333333328</v>
      </c>
      <c r="E4514" s="79">
        <f t="shared" si="287"/>
        <v>0.27812533333333328</v>
      </c>
    </row>
    <row r="4515" spans="1:6">
      <c r="A4515" s="16">
        <v>40192</v>
      </c>
      <c r="B4515" s="72">
        <v>41023</v>
      </c>
      <c r="C4515" s="77">
        <v>0.26755699999999999</v>
      </c>
      <c r="E4515" s="79">
        <f t="shared" si="287"/>
        <v>0.26755699999999999</v>
      </c>
    </row>
    <row r="4516" spans="1:6">
      <c r="A4516" s="16">
        <v>40193</v>
      </c>
      <c r="B4516" s="72">
        <v>41023</v>
      </c>
      <c r="C4516" s="77">
        <v>0.26755699999999999</v>
      </c>
      <c r="E4516" s="79">
        <f t="shared" si="287"/>
        <v>0.26755699999999999</v>
      </c>
    </row>
    <row r="4517" spans="1:6">
      <c r="A4517" s="16">
        <v>40194</v>
      </c>
      <c r="B4517" s="72">
        <v>2785</v>
      </c>
      <c r="C4517" s="77">
        <v>0.19937199999999999</v>
      </c>
      <c r="E4517" s="79">
        <f t="shared" si="287"/>
        <v>0.19937199999999999</v>
      </c>
      <c r="F4517" s="5">
        <f>(C4519-C4517)/2</f>
        <v>3.9058499999999996E-2</v>
      </c>
    </row>
    <row r="4518" spans="1:6">
      <c r="A4518" s="4">
        <v>40195</v>
      </c>
      <c r="C4518" s="80">
        <f>C4517+F$4517</f>
        <v>0.23843049999999999</v>
      </c>
      <c r="E4518" s="79">
        <f t="shared" si="287"/>
        <v>0.23843049999999999</v>
      </c>
    </row>
    <row r="4519" spans="1:6">
      <c r="A4519" s="16">
        <v>40196</v>
      </c>
      <c r="B4519" s="72">
        <v>8194</v>
      </c>
      <c r="C4519" s="77">
        <v>0.27748899999999999</v>
      </c>
      <c r="E4519" s="79">
        <f t="shared" si="287"/>
        <v>0.27748899999999999</v>
      </c>
      <c r="F4519" s="5">
        <f>(C4521-C4519)/2</f>
        <v>-3.1620999999999996E-2</v>
      </c>
    </row>
    <row r="4520" spans="1:6">
      <c r="A4520" s="4">
        <v>40197</v>
      </c>
      <c r="C4520" s="80">
        <f>C4519+F$4519</f>
        <v>0.24586799999999998</v>
      </c>
      <c r="E4520" s="79">
        <f t="shared" si="287"/>
        <v>0.24586799999999998</v>
      </c>
    </row>
    <row r="4521" spans="1:6">
      <c r="A4521" s="16">
        <v>40198</v>
      </c>
      <c r="B4521" s="72">
        <v>18102</v>
      </c>
      <c r="C4521" s="77">
        <v>0.21424699999999999</v>
      </c>
      <c r="E4521" s="79">
        <f t="shared" si="287"/>
        <v>0.21424699999999999</v>
      </c>
    </row>
    <row r="4522" spans="1:6">
      <c r="A4522" s="16">
        <v>40199</v>
      </c>
      <c r="B4522" s="72">
        <v>14519</v>
      </c>
      <c r="C4522" s="77">
        <v>0.30098000000000003</v>
      </c>
      <c r="E4522" s="79">
        <f t="shared" si="287"/>
        <v>0.30098000000000003</v>
      </c>
    </row>
    <row r="4523" spans="1:6">
      <c r="A4523" s="16">
        <v>40200</v>
      </c>
      <c r="B4523" s="72">
        <v>44742</v>
      </c>
      <c r="C4523" s="77">
        <v>0.2747</v>
      </c>
      <c r="E4523" s="79">
        <f t="shared" si="287"/>
        <v>0.2747</v>
      </c>
      <c r="F4523" s="5">
        <f>(C4526-C4523)/3</f>
        <v>3.1862666666666671E-2</v>
      </c>
    </row>
    <row r="4524" spans="1:6">
      <c r="A4524" s="4">
        <v>40201</v>
      </c>
      <c r="C4524" s="80">
        <f>C4523+F$4523</f>
        <v>0.30656266666666665</v>
      </c>
      <c r="E4524" s="79">
        <f t="shared" si="287"/>
        <v>0.30656266666666665</v>
      </c>
    </row>
    <row r="4525" spans="1:6">
      <c r="A4525" s="4">
        <v>40202</v>
      </c>
      <c r="C4525" s="80">
        <f>C4524+F$4523</f>
        <v>0.3384253333333333</v>
      </c>
      <c r="E4525" s="79">
        <f t="shared" si="287"/>
        <v>0.3384253333333333</v>
      </c>
    </row>
    <row r="4526" spans="1:6">
      <c r="A4526" s="16">
        <v>40203</v>
      </c>
      <c r="B4526" s="81" t="s">
        <v>20</v>
      </c>
      <c r="C4526" s="77">
        <v>0.37028800000000001</v>
      </c>
      <c r="E4526" s="79">
        <f t="shared" si="287"/>
        <v>0.37028800000000001</v>
      </c>
      <c r="F4526" s="5">
        <f>(C4529-C4526)/3</f>
        <v>-5.0100000000001066E-4</v>
      </c>
    </row>
    <row r="4527" spans="1:6">
      <c r="A4527" s="4">
        <v>40204</v>
      </c>
      <c r="C4527" s="80">
        <f>C4526+F$4526</f>
        <v>0.36978699999999998</v>
      </c>
      <c r="E4527" s="79">
        <f t="shared" si="287"/>
        <v>0.36978699999999998</v>
      </c>
    </row>
    <row r="4528" spans="1:6">
      <c r="A4528" s="4">
        <v>40205</v>
      </c>
      <c r="C4528" s="80">
        <f>C4527+F$4526</f>
        <v>0.36928599999999995</v>
      </c>
      <c r="E4528" s="79">
        <f t="shared" si="287"/>
        <v>0.36928599999999995</v>
      </c>
    </row>
    <row r="4529" spans="1:6">
      <c r="A4529" s="16">
        <v>40206</v>
      </c>
      <c r="B4529" s="72">
        <v>52151</v>
      </c>
      <c r="C4529" s="77">
        <v>0.36878499999999997</v>
      </c>
      <c r="E4529" s="79">
        <f t="shared" si="287"/>
        <v>0.36878499999999997</v>
      </c>
    </row>
    <row r="4530" spans="1:6">
      <c r="A4530" s="16">
        <v>40207</v>
      </c>
      <c r="B4530" s="72">
        <v>51985</v>
      </c>
      <c r="C4530" s="77">
        <v>0.32034899999999999</v>
      </c>
      <c r="E4530" s="79">
        <f t="shared" si="287"/>
        <v>0.32034899999999999</v>
      </c>
    </row>
    <row r="4531" spans="1:6">
      <c r="A4531" s="16">
        <v>40208</v>
      </c>
      <c r="B4531" s="72">
        <v>51985</v>
      </c>
      <c r="C4531" s="77">
        <v>0.32034899999999999</v>
      </c>
      <c r="E4531" s="79">
        <f t="shared" si="287"/>
        <v>0.32034899999999999</v>
      </c>
      <c r="F4531" s="5">
        <f>(C4534-C4531)/3</f>
        <v>7.1953333333333314E-3</v>
      </c>
    </row>
    <row r="4532" spans="1:6">
      <c r="A4532" s="4">
        <v>40209</v>
      </c>
      <c r="C4532" s="80">
        <f>C4531+F$4531</f>
        <v>0.32754433333333333</v>
      </c>
      <c r="E4532" s="79">
        <f t="shared" si="287"/>
        <v>0.32754433333333333</v>
      </c>
    </row>
    <row r="4533" spans="1:6">
      <c r="A4533" s="4">
        <v>40210</v>
      </c>
      <c r="C4533" s="80">
        <f>C4532+F$4531</f>
        <v>0.33473966666666666</v>
      </c>
      <c r="E4533" s="79">
        <f t="shared" si="287"/>
        <v>0.33473966666666666</v>
      </c>
    </row>
    <row r="4534" spans="1:6">
      <c r="A4534" s="16">
        <v>40211</v>
      </c>
      <c r="B4534" s="81" t="s">
        <v>21</v>
      </c>
      <c r="C4534" s="77">
        <v>0.34193499999999999</v>
      </c>
      <c r="E4534" s="79">
        <f t="shared" si="287"/>
        <v>0.34193499999999999</v>
      </c>
      <c r="F4534" s="5">
        <f>(C4536-C4534)/2</f>
        <v>4.1059999999999985E-3</v>
      </c>
    </row>
    <row r="4535" spans="1:6">
      <c r="A4535" s="4">
        <v>40212</v>
      </c>
      <c r="C4535" s="80">
        <f>C4534+F$4534</f>
        <v>0.34604099999999999</v>
      </c>
      <c r="E4535" s="79">
        <f t="shared" si="287"/>
        <v>0.34604099999999999</v>
      </c>
    </row>
    <row r="4536" spans="1:6">
      <c r="A4536" s="16">
        <v>40213</v>
      </c>
      <c r="B4536" s="72">
        <v>16709</v>
      </c>
      <c r="C4536" s="77">
        <v>0.35014699999999999</v>
      </c>
      <c r="E4536" s="79">
        <f t="shared" si="287"/>
        <v>0.35014699999999999</v>
      </c>
      <c r="F4536" s="5">
        <f>(C4538-C4536)/2</f>
        <v>6.8775000000000086E-3</v>
      </c>
    </row>
    <row r="4537" spans="1:6">
      <c r="A4537" s="4">
        <v>40214</v>
      </c>
      <c r="C4537" s="80">
        <f>C4536+F$4536</f>
        <v>0.35702449999999997</v>
      </c>
      <c r="E4537" s="79">
        <f t="shared" si="287"/>
        <v>0.35702449999999997</v>
      </c>
    </row>
    <row r="4538" spans="1:6">
      <c r="A4538" s="16">
        <v>40215</v>
      </c>
      <c r="B4538" s="72">
        <v>42623</v>
      </c>
      <c r="C4538" s="77">
        <v>0.363902</v>
      </c>
      <c r="E4538" s="79">
        <f t="shared" si="287"/>
        <v>0.363902</v>
      </c>
    </row>
    <row r="4539" spans="1:6">
      <c r="A4539" s="16">
        <v>40216</v>
      </c>
      <c r="B4539" s="72">
        <v>11700</v>
      </c>
      <c r="C4539" s="77">
        <v>0.33310000000000001</v>
      </c>
      <c r="E4539" s="79">
        <f t="shared" si="287"/>
        <v>0.33310000000000001</v>
      </c>
    </row>
    <row r="4540" spans="1:6">
      <c r="A4540" s="16">
        <v>40217</v>
      </c>
      <c r="B4540" s="72">
        <v>43998</v>
      </c>
      <c r="C4540" s="77">
        <v>0.38650299999999999</v>
      </c>
      <c r="E4540" s="79">
        <f t="shared" si="287"/>
        <v>0.38650299999999999</v>
      </c>
    </row>
    <row r="4541" spans="1:6">
      <c r="A4541" s="16">
        <v>40218</v>
      </c>
      <c r="B4541" s="72">
        <v>43998</v>
      </c>
      <c r="C4541" s="77">
        <v>0.38650299999999999</v>
      </c>
      <c r="E4541" s="79">
        <f t="shared" si="287"/>
        <v>0.38650299999999999</v>
      </c>
      <c r="F4541" s="5">
        <f>(C4543-C4541)/2</f>
        <v>2.36595E-2</v>
      </c>
    </row>
    <row r="4542" spans="1:6">
      <c r="A4542" s="4">
        <v>40219</v>
      </c>
      <c r="C4542" s="80">
        <f>C4541+F$4541</f>
        <v>0.41016249999999999</v>
      </c>
      <c r="E4542" s="79">
        <f t="shared" si="287"/>
        <v>0.41016249999999999</v>
      </c>
    </row>
    <row r="4543" spans="1:6">
      <c r="A4543" s="16">
        <v>40220</v>
      </c>
      <c r="B4543" s="72">
        <v>52124</v>
      </c>
      <c r="C4543" s="77">
        <v>0.43382199999999999</v>
      </c>
      <c r="E4543" s="79">
        <f t="shared" si="287"/>
        <v>0.43382199999999999</v>
      </c>
    </row>
    <row r="4544" spans="1:6">
      <c r="A4544" s="16">
        <v>40221</v>
      </c>
      <c r="B4544" s="72">
        <v>52260</v>
      </c>
      <c r="C4544" s="77">
        <v>0.54027700000000001</v>
      </c>
      <c r="E4544" s="79">
        <f t="shared" si="287"/>
        <v>0.54027700000000001</v>
      </c>
    </row>
    <row r="4545" spans="1:6">
      <c r="A4545" s="16">
        <v>40222</v>
      </c>
      <c r="B4545" s="72">
        <v>52135</v>
      </c>
      <c r="C4545" s="77">
        <v>0.43010399999999999</v>
      </c>
      <c r="E4545" s="79">
        <f t="shared" si="287"/>
        <v>0.43010399999999999</v>
      </c>
    </row>
    <row r="4546" spans="1:6">
      <c r="A4546" s="16">
        <v>40223</v>
      </c>
      <c r="B4546" s="72">
        <v>52135</v>
      </c>
      <c r="C4546" s="77">
        <v>0.43010399999999999</v>
      </c>
      <c r="E4546" s="79">
        <f t="shared" si="287"/>
        <v>0.43010399999999999</v>
      </c>
    </row>
    <row r="4547" spans="1:6">
      <c r="A4547" s="16">
        <v>40224</v>
      </c>
      <c r="B4547" s="72">
        <v>52196</v>
      </c>
      <c r="C4547" s="77">
        <v>0.40796300000000002</v>
      </c>
      <c r="E4547" s="79">
        <f t="shared" si="287"/>
        <v>0.40796300000000002</v>
      </c>
    </row>
    <row r="4548" spans="1:6">
      <c r="A4548" s="16">
        <v>40225</v>
      </c>
      <c r="B4548" s="72">
        <v>46409</v>
      </c>
      <c r="C4548" s="77">
        <v>0.42906300000000003</v>
      </c>
      <c r="E4548" s="79">
        <f t="shared" si="287"/>
        <v>0.42906300000000003</v>
      </c>
    </row>
    <row r="4549" spans="1:6">
      <c r="A4549" s="16">
        <v>40226</v>
      </c>
      <c r="B4549" s="72">
        <v>45834</v>
      </c>
      <c r="C4549" s="77">
        <v>0.45271299999999998</v>
      </c>
      <c r="E4549" s="79">
        <f t="shared" si="287"/>
        <v>0.45271299999999998</v>
      </c>
    </row>
    <row r="4550" spans="1:6">
      <c r="A4550" s="16">
        <v>40227</v>
      </c>
      <c r="B4550" s="72">
        <v>52163</v>
      </c>
      <c r="C4550" s="77">
        <v>0.44315100000000002</v>
      </c>
      <c r="E4550" s="79">
        <f t="shared" si="287"/>
        <v>0.44315100000000002</v>
      </c>
    </row>
    <row r="4551" spans="1:6">
      <c r="A4551" s="16">
        <v>40228</v>
      </c>
      <c r="B4551" s="72">
        <v>51840</v>
      </c>
      <c r="C4551" s="77">
        <v>0.53591800000000001</v>
      </c>
      <c r="E4551" s="79">
        <f t="shared" si="287"/>
        <v>0.53591800000000001</v>
      </c>
    </row>
    <row r="4552" spans="1:6">
      <c r="A4552" s="16">
        <v>40229</v>
      </c>
      <c r="B4552" s="81" t="s">
        <v>22</v>
      </c>
      <c r="C4552" s="77">
        <v>0.42074800000000001</v>
      </c>
      <c r="E4552" s="79">
        <f t="shared" si="287"/>
        <v>0.42074800000000001</v>
      </c>
    </row>
    <row r="4553" spans="1:6">
      <c r="A4553" s="16">
        <v>40230</v>
      </c>
      <c r="B4553" s="72">
        <v>52254</v>
      </c>
      <c r="C4553" s="77">
        <v>0.55656099999999997</v>
      </c>
      <c r="E4553" s="79">
        <f t="shared" si="287"/>
        <v>0.55656099999999997</v>
      </c>
    </row>
    <row r="4554" spans="1:6">
      <c r="A4554" s="16">
        <v>40231</v>
      </c>
      <c r="B4554" s="72">
        <v>52226</v>
      </c>
      <c r="C4554" s="77">
        <v>0.460144</v>
      </c>
      <c r="E4554" s="79">
        <f t="shared" si="287"/>
        <v>0.460144</v>
      </c>
    </row>
    <row r="4555" spans="1:6">
      <c r="A4555" s="16">
        <v>40232</v>
      </c>
      <c r="B4555" s="72">
        <v>52225</v>
      </c>
      <c r="C4555" s="77">
        <v>0.51664699999999997</v>
      </c>
      <c r="E4555" s="79">
        <f t="shared" si="287"/>
        <v>0.51664699999999997</v>
      </c>
    </row>
    <row r="4556" spans="1:6">
      <c r="A4556" s="16">
        <v>40233</v>
      </c>
      <c r="B4556" s="72">
        <v>52241</v>
      </c>
      <c r="C4556" s="77">
        <v>0.47087200000000001</v>
      </c>
      <c r="E4556" s="79">
        <f t="shared" si="287"/>
        <v>0.47087200000000001</v>
      </c>
    </row>
    <row r="4557" spans="1:6">
      <c r="A4557" s="16">
        <v>40234</v>
      </c>
      <c r="B4557" s="72">
        <v>52234</v>
      </c>
      <c r="C4557" s="77">
        <v>0.478771</v>
      </c>
      <c r="E4557" s="79">
        <f t="shared" si="287"/>
        <v>0.478771</v>
      </c>
    </row>
    <row r="4558" spans="1:6">
      <c r="A4558" s="16">
        <v>40235</v>
      </c>
      <c r="B4558" s="72">
        <v>52234</v>
      </c>
      <c r="C4558" s="77">
        <v>0.478771</v>
      </c>
      <c r="E4558" s="79">
        <f t="shared" ref="E4558:E4621" si="288">C4558</f>
        <v>0.478771</v>
      </c>
      <c r="F4558" s="5">
        <f>(C4561-C4558)/3</f>
        <v>-4.8875666666666671E-2</v>
      </c>
    </row>
    <row r="4559" spans="1:6">
      <c r="A4559" s="4">
        <v>40236</v>
      </c>
      <c r="C4559" s="80">
        <f>C4558+F$4558</f>
        <v>0.42989533333333335</v>
      </c>
      <c r="E4559" s="79">
        <f t="shared" si="288"/>
        <v>0.42989533333333335</v>
      </c>
    </row>
    <row r="4560" spans="1:6">
      <c r="A4560" s="4">
        <v>40237</v>
      </c>
      <c r="C4560" s="80">
        <f>C4559+F$4558</f>
        <v>0.3810196666666667</v>
      </c>
      <c r="E4560" s="79">
        <f t="shared" si="288"/>
        <v>0.3810196666666667</v>
      </c>
    </row>
    <row r="4561" spans="1:6">
      <c r="A4561" s="16">
        <v>40238</v>
      </c>
      <c r="B4561" s="72">
        <v>21878</v>
      </c>
      <c r="C4561" s="77">
        <v>0.33214399999999999</v>
      </c>
      <c r="E4561" s="79">
        <f t="shared" si="288"/>
        <v>0.33214399999999999</v>
      </c>
      <c r="F4561" s="5">
        <f>(C4566-C4561)/5</f>
        <v>0</v>
      </c>
    </row>
    <row r="4562" spans="1:6">
      <c r="A4562" s="4">
        <v>40239</v>
      </c>
      <c r="C4562" s="80">
        <f>C4561+F$4561</f>
        <v>0.33214399999999999</v>
      </c>
      <c r="E4562" s="79">
        <f t="shared" si="288"/>
        <v>0.33214399999999999</v>
      </c>
    </row>
    <row r="4563" spans="1:6">
      <c r="A4563" s="4">
        <v>40240</v>
      </c>
      <c r="C4563" s="80">
        <f>C4562+F$4561</f>
        <v>0.33214399999999999</v>
      </c>
      <c r="E4563" s="79">
        <f t="shared" si="288"/>
        <v>0.33214399999999999</v>
      </c>
    </row>
    <row r="4564" spans="1:6">
      <c r="A4564" s="4">
        <v>40241</v>
      </c>
      <c r="C4564" s="80">
        <f>C4563+F$4561</f>
        <v>0.33214399999999999</v>
      </c>
      <c r="E4564" s="79">
        <f t="shared" si="288"/>
        <v>0.33214399999999999</v>
      </c>
    </row>
    <row r="4565" spans="1:6">
      <c r="A4565" s="4">
        <v>40242</v>
      </c>
      <c r="C4565" s="80">
        <f>C4564+F$4561</f>
        <v>0.33214399999999999</v>
      </c>
      <c r="E4565" s="79">
        <f t="shared" si="288"/>
        <v>0.33214399999999999</v>
      </c>
    </row>
    <row r="4566" spans="1:6">
      <c r="A4566" s="16">
        <v>40243</v>
      </c>
      <c r="B4566" s="72">
        <v>21878</v>
      </c>
      <c r="C4566" s="77">
        <v>0.33214399999999999</v>
      </c>
      <c r="E4566" s="79">
        <f t="shared" si="288"/>
        <v>0.33214399999999999</v>
      </c>
    </row>
    <row r="4567" spans="1:6">
      <c r="A4567" s="16">
        <v>40244</v>
      </c>
      <c r="B4567" s="72">
        <v>16350</v>
      </c>
      <c r="C4567" s="77">
        <v>0.314884</v>
      </c>
      <c r="E4567" s="79">
        <f t="shared" si="288"/>
        <v>0.314884</v>
      </c>
    </row>
    <row r="4568" spans="1:6">
      <c r="A4568" s="16">
        <v>40245</v>
      </c>
      <c r="B4568" s="72">
        <v>52202</v>
      </c>
      <c r="C4568" s="77">
        <v>0.49319499999999999</v>
      </c>
      <c r="E4568" s="79">
        <f t="shared" si="288"/>
        <v>0.49319499999999999</v>
      </c>
    </row>
    <row r="4569" spans="1:6">
      <c r="A4569" s="16">
        <v>40246</v>
      </c>
      <c r="B4569" s="72">
        <v>52170</v>
      </c>
      <c r="C4569" s="77">
        <v>0.45913799999999999</v>
      </c>
      <c r="E4569" s="79">
        <f t="shared" si="288"/>
        <v>0.45913799999999999</v>
      </c>
    </row>
    <row r="4570" spans="1:6">
      <c r="A4570" s="16">
        <v>40247</v>
      </c>
      <c r="B4570" s="72">
        <v>52170</v>
      </c>
      <c r="C4570" s="77">
        <v>0.45913799999999999</v>
      </c>
      <c r="E4570" s="79">
        <f t="shared" si="288"/>
        <v>0.45913799999999999</v>
      </c>
    </row>
    <row r="4571" spans="1:6">
      <c r="A4571" s="16">
        <v>40248</v>
      </c>
      <c r="B4571" s="72">
        <v>52247</v>
      </c>
      <c r="C4571" s="77">
        <v>0.58227300000000004</v>
      </c>
      <c r="E4571" s="79">
        <f t="shared" si="288"/>
        <v>0.58227300000000004</v>
      </c>
    </row>
    <row r="4572" spans="1:6">
      <c r="A4572" s="16">
        <v>40249</v>
      </c>
      <c r="B4572" s="72">
        <v>52127</v>
      </c>
      <c r="C4572" s="77">
        <v>0.52611699999999995</v>
      </c>
      <c r="E4572" s="79">
        <f t="shared" si="288"/>
        <v>0.52611699999999995</v>
      </c>
    </row>
    <row r="4573" spans="1:6">
      <c r="A4573" s="16">
        <v>40250</v>
      </c>
      <c r="B4573" s="72">
        <v>52230</v>
      </c>
      <c r="C4573" s="77">
        <v>0.53241099999999997</v>
      </c>
      <c r="E4573" s="79">
        <f t="shared" si="288"/>
        <v>0.53241099999999997</v>
      </c>
    </row>
    <row r="4574" spans="1:6">
      <c r="A4574" s="16">
        <v>40251</v>
      </c>
      <c r="B4574" s="72">
        <v>52261</v>
      </c>
      <c r="C4574" s="77">
        <v>0.54540599999999995</v>
      </c>
      <c r="E4574" s="79">
        <f t="shared" si="288"/>
        <v>0.54540599999999995</v>
      </c>
    </row>
    <row r="4575" spans="1:6">
      <c r="A4575" s="16">
        <v>40252</v>
      </c>
      <c r="B4575" s="72">
        <v>52261</v>
      </c>
      <c r="C4575" s="77">
        <v>0.54540599999999995</v>
      </c>
      <c r="E4575" s="79">
        <f t="shared" si="288"/>
        <v>0.54540599999999995</v>
      </c>
    </row>
    <row r="4576" spans="1:6">
      <c r="A4576" s="16">
        <v>40253</v>
      </c>
      <c r="B4576" s="72">
        <v>52228</v>
      </c>
      <c r="C4576" s="77">
        <v>0.61739299999999997</v>
      </c>
      <c r="E4576" s="79">
        <f t="shared" si="288"/>
        <v>0.61739299999999997</v>
      </c>
    </row>
    <row r="4577" spans="1:6">
      <c r="A4577" s="16">
        <v>40254</v>
      </c>
      <c r="B4577" s="72">
        <v>52209</v>
      </c>
      <c r="C4577" s="77">
        <v>0.51609899999999997</v>
      </c>
      <c r="E4577" s="79">
        <f t="shared" si="288"/>
        <v>0.51609899999999997</v>
      </c>
    </row>
    <row r="4578" spans="1:6">
      <c r="A4578" s="16">
        <v>40255</v>
      </c>
      <c r="B4578" s="72">
        <v>52267</v>
      </c>
      <c r="C4578" s="77">
        <v>0.60842600000000002</v>
      </c>
      <c r="E4578" s="79">
        <f t="shared" si="288"/>
        <v>0.60842600000000002</v>
      </c>
    </row>
    <row r="4579" spans="1:6">
      <c r="A4579" s="16">
        <v>40256</v>
      </c>
      <c r="B4579" s="72">
        <v>52256</v>
      </c>
      <c r="C4579" s="77">
        <v>0.52991699999999997</v>
      </c>
      <c r="E4579" s="79">
        <f t="shared" si="288"/>
        <v>0.52991699999999997</v>
      </c>
    </row>
    <row r="4580" spans="1:6">
      <c r="A4580" s="16">
        <v>40257</v>
      </c>
      <c r="B4580" s="72">
        <v>52244</v>
      </c>
      <c r="C4580" s="77">
        <v>0.56764099999999995</v>
      </c>
      <c r="E4580" s="79">
        <f t="shared" si="288"/>
        <v>0.56764099999999995</v>
      </c>
    </row>
    <row r="4581" spans="1:6">
      <c r="A4581" s="16">
        <v>40258</v>
      </c>
      <c r="B4581" s="72">
        <v>52093</v>
      </c>
      <c r="C4581" s="77">
        <v>0.553956</v>
      </c>
      <c r="E4581" s="79">
        <f t="shared" si="288"/>
        <v>0.553956</v>
      </c>
      <c r="F4581" s="5">
        <f>(C4583-C4581)/2</f>
        <v>-6.0069999999999846E-3</v>
      </c>
    </row>
    <row r="4582" spans="1:6">
      <c r="A4582" s="4">
        <v>40259</v>
      </c>
      <c r="C4582" s="80">
        <f>C4581+F$4581</f>
        <v>0.54794900000000002</v>
      </c>
      <c r="E4582" s="79">
        <f t="shared" si="288"/>
        <v>0.54794900000000002</v>
      </c>
    </row>
    <row r="4583" spans="1:6">
      <c r="A4583" s="16">
        <v>40260</v>
      </c>
      <c r="B4583" s="72">
        <v>52251</v>
      </c>
      <c r="C4583" s="77">
        <v>0.54194200000000003</v>
      </c>
      <c r="E4583" s="79">
        <f t="shared" si="288"/>
        <v>0.54194200000000003</v>
      </c>
      <c r="F4583" s="5">
        <f>(C4585-C4583)/2</f>
        <v>-2.1797000000000011E-2</v>
      </c>
    </row>
    <row r="4584" spans="1:6">
      <c r="A4584" s="4">
        <v>40261</v>
      </c>
      <c r="C4584" s="80">
        <f>C4583+F$4583</f>
        <v>0.52014500000000008</v>
      </c>
      <c r="E4584" s="79">
        <f t="shared" si="288"/>
        <v>0.52014500000000008</v>
      </c>
    </row>
    <row r="4585" spans="1:6">
      <c r="A4585" s="16">
        <v>40262</v>
      </c>
      <c r="B4585" s="72">
        <v>36563</v>
      </c>
      <c r="C4585" s="77">
        <v>0.49834800000000001</v>
      </c>
      <c r="E4585" s="79">
        <f t="shared" si="288"/>
        <v>0.49834800000000001</v>
      </c>
    </row>
    <row r="4586" spans="1:6">
      <c r="A4586" s="16">
        <v>40263</v>
      </c>
      <c r="B4586" s="72">
        <v>52263</v>
      </c>
      <c r="C4586" s="77">
        <v>0.50883800000000001</v>
      </c>
      <c r="E4586" s="79">
        <f t="shared" si="288"/>
        <v>0.50883800000000001</v>
      </c>
    </row>
    <row r="4587" spans="1:6">
      <c r="A4587" s="16">
        <v>40264</v>
      </c>
      <c r="B4587" s="72">
        <v>34077</v>
      </c>
      <c r="C4587" s="77">
        <v>0.44882100000000003</v>
      </c>
      <c r="E4587" s="79">
        <f t="shared" si="288"/>
        <v>0.44882100000000003</v>
      </c>
    </row>
    <row r="4588" spans="1:6">
      <c r="A4588" s="16">
        <v>40265</v>
      </c>
      <c r="B4588" s="72">
        <v>34077</v>
      </c>
      <c r="C4588" s="77">
        <v>0.44882100000000003</v>
      </c>
      <c r="E4588" s="79">
        <f t="shared" si="288"/>
        <v>0.44882100000000003</v>
      </c>
      <c r="F4588" s="5">
        <f>(C4591-C4588)/3</f>
        <v>2.617566666666667E-2</v>
      </c>
    </row>
    <row r="4589" spans="1:6">
      <c r="A4589" s="4">
        <v>40266</v>
      </c>
      <c r="C4589" s="80">
        <f>C4588+F$4588</f>
        <v>0.47499666666666668</v>
      </c>
      <c r="E4589" s="79">
        <f t="shared" si="288"/>
        <v>0.47499666666666668</v>
      </c>
    </row>
    <row r="4590" spans="1:6">
      <c r="A4590" s="4">
        <v>40267</v>
      </c>
      <c r="C4590" s="80">
        <f>C4589+F$4588</f>
        <v>0.50117233333333333</v>
      </c>
      <c r="E4590" s="79">
        <f t="shared" si="288"/>
        <v>0.50117233333333333</v>
      </c>
    </row>
    <row r="4591" spans="1:6">
      <c r="A4591" s="16">
        <v>40268</v>
      </c>
      <c r="B4591" s="72">
        <v>52193</v>
      </c>
      <c r="C4591" s="77">
        <v>0.52734800000000004</v>
      </c>
      <c r="E4591" s="79">
        <f t="shared" si="288"/>
        <v>0.52734800000000004</v>
      </c>
    </row>
    <row r="4592" spans="1:6">
      <c r="A4592" s="16">
        <v>40269</v>
      </c>
      <c r="B4592" s="72">
        <v>52150</v>
      </c>
      <c r="C4592" s="77">
        <v>0.53922000000000003</v>
      </c>
      <c r="E4592" s="79">
        <f t="shared" si="288"/>
        <v>0.53922000000000003</v>
      </c>
    </row>
    <row r="4593" spans="1:6">
      <c r="A4593" s="16">
        <v>40270</v>
      </c>
      <c r="B4593" s="72">
        <v>52242</v>
      </c>
      <c r="C4593" s="77">
        <v>0.49725900000000001</v>
      </c>
      <c r="E4593" s="79">
        <f t="shared" si="288"/>
        <v>0.49725900000000001</v>
      </c>
    </row>
    <row r="4594" spans="1:6">
      <c r="A4594" s="16">
        <v>40271</v>
      </c>
      <c r="B4594" s="72">
        <v>52217</v>
      </c>
      <c r="C4594" s="77">
        <v>0.59931000000000001</v>
      </c>
      <c r="E4594" s="79">
        <f t="shared" si="288"/>
        <v>0.59931000000000001</v>
      </c>
    </row>
    <row r="4595" spans="1:6">
      <c r="A4595" s="16">
        <v>40272</v>
      </c>
      <c r="B4595" s="72">
        <v>52254</v>
      </c>
      <c r="C4595" s="77">
        <v>0.52725500000000003</v>
      </c>
      <c r="E4595" s="79">
        <f t="shared" si="288"/>
        <v>0.52725500000000003</v>
      </c>
    </row>
    <row r="4596" spans="1:6">
      <c r="A4596" s="16">
        <v>40273</v>
      </c>
      <c r="B4596" s="72">
        <v>51847</v>
      </c>
      <c r="C4596" s="77">
        <v>0.482182</v>
      </c>
      <c r="E4596" s="79">
        <f t="shared" si="288"/>
        <v>0.482182</v>
      </c>
    </row>
    <row r="4597" spans="1:6">
      <c r="A4597" s="16">
        <v>40274</v>
      </c>
      <c r="B4597" s="72">
        <v>52266</v>
      </c>
      <c r="C4597" s="77">
        <v>0.54475899999999999</v>
      </c>
      <c r="E4597" s="79">
        <f t="shared" si="288"/>
        <v>0.54475899999999999</v>
      </c>
    </row>
    <row r="4598" spans="1:6">
      <c r="A4598" s="16">
        <v>40275</v>
      </c>
      <c r="B4598" s="72">
        <v>52220</v>
      </c>
      <c r="C4598" s="77">
        <v>0.51877099999999998</v>
      </c>
      <c r="E4598" s="79">
        <f t="shared" si="288"/>
        <v>0.51877099999999998</v>
      </c>
    </row>
    <row r="4599" spans="1:6">
      <c r="A4599" s="16">
        <v>40276</v>
      </c>
      <c r="B4599" s="72">
        <v>52278</v>
      </c>
      <c r="C4599" s="77">
        <v>0.53593000000000002</v>
      </c>
      <c r="E4599" s="79">
        <f t="shared" si="288"/>
        <v>0.53593000000000002</v>
      </c>
    </row>
    <row r="4600" spans="1:6">
      <c r="A4600" s="16">
        <v>40277</v>
      </c>
      <c r="B4600" s="72">
        <v>52199</v>
      </c>
      <c r="C4600" s="77">
        <v>0.47511799999999998</v>
      </c>
      <c r="E4600" s="79">
        <f t="shared" si="288"/>
        <v>0.47511799999999998</v>
      </c>
    </row>
    <row r="4601" spans="1:6">
      <c r="A4601" s="16">
        <v>40278</v>
      </c>
      <c r="B4601" s="72">
        <v>47898</v>
      </c>
      <c r="C4601" s="77">
        <v>0.51669399999999999</v>
      </c>
      <c r="E4601" s="79">
        <f t="shared" si="288"/>
        <v>0.51669399999999999</v>
      </c>
      <c r="F4601" s="5">
        <f>(C4603-C4601)/2</f>
        <v>-3.6530000000000173E-3</v>
      </c>
    </row>
    <row r="4602" spans="1:6">
      <c r="A4602" s="4">
        <v>40279</v>
      </c>
      <c r="C4602" s="80">
        <f>C4601+F$4601</f>
        <v>0.51304099999999997</v>
      </c>
      <c r="E4602" s="79">
        <f t="shared" si="288"/>
        <v>0.51304099999999997</v>
      </c>
    </row>
    <row r="4603" spans="1:6">
      <c r="A4603" s="16">
        <v>40280</v>
      </c>
      <c r="B4603" s="72">
        <v>47568</v>
      </c>
      <c r="C4603" s="77">
        <v>0.50938799999999995</v>
      </c>
      <c r="E4603" s="79">
        <f t="shared" si="288"/>
        <v>0.50938799999999995</v>
      </c>
    </row>
    <row r="4604" spans="1:6">
      <c r="A4604" s="16">
        <v>40281</v>
      </c>
      <c r="B4604" s="72">
        <v>52259</v>
      </c>
      <c r="C4604" s="77">
        <v>0.51602199999999998</v>
      </c>
      <c r="E4604" s="79">
        <f t="shared" si="288"/>
        <v>0.51602199999999998</v>
      </c>
      <c r="F4604" s="5">
        <f>(C4610-C4604)/6</f>
        <v>-5.4594999999999965E-3</v>
      </c>
    </row>
    <row r="4605" spans="1:6">
      <c r="A4605" s="4">
        <v>40282</v>
      </c>
      <c r="C4605" s="80">
        <f>C4604+F$4604</f>
        <v>0.51056250000000003</v>
      </c>
      <c r="E4605" s="79">
        <f t="shared" si="288"/>
        <v>0.51056250000000003</v>
      </c>
    </row>
    <row r="4606" spans="1:6">
      <c r="A4606" s="4">
        <v>40283</v>
      </c>
      <c r="C4606" s="80">
        <f>C4605+F$4604</f>
        <v>0.50510300000000008</v>
      </c>
      <c r="E4606" s="79">
        <f t="shared" si="288"/>
        <v>0.50510300000000008</v>
      </c>
    </row>
    <row r="4607" spans="1:6">
      <c r="A4607" s="4">
        <v>40284</v>
      </c>
      <c r="C4607" s="80">
        <f>C4606+F$4604</f>
        <v>0.49964350000000007</v>
      </c>
      <c r="E4607" s="79">
        <f t="shared" si="288"/>
        <v>0.49964350000000007</v>
      </c>
    </row>
    <row r="4608" spans="1:6">
      <c r="A4608" s="4">
        <v>40285</v>
      </c>
      <c r="C4608" s="80">
        <f>C4607+F$4604</f>
        <v>0.49418400000000007</v>
      </c>
      <c r="E4608" s="79">
        <f t="shared" si="288"/>
        <v>0.49418400000000007</v>
      </c>
    </row>
    <row r="4609" spans="1:6">
      <c r="A4609" s="4">
        <v>40286</v>
      </c>
      <c r="C4609" s="80">
        <f>C4608+F$4604</f>
        <v>0.48872450000000006</v>
      </c>
      <c r="E4609" s="79">
        <f t="shared" si="288"/>
        <v>0.48872450000000006</v>
      </c>
    </row>
    <row r="4610" spans="1:6">
      <c r="A4610" s="16">
        <v>40287</v>
      </c>
      <c r="B4610" s="81" t="s">
        <v>23</v>
      </c>
      <c r="C4610" s="77">
        <v>0.483265</v>
      </c>
      <c r="E4610" s="79">
        <f t="shared" si="288"/>
        <v>0.483265</v>
      </c>
    </row>
    <row r="4611" spans="1:6">
      <c r="A4611" s="16">
        <v>40288</v>
      </c>
      <c r="B4611" s="72">
        <v>50893</v>
      </c>
      <c r="C4611" s="77">
        <v>0.42871900000000002</v>
      </c>
      <c r="E4611" s="79">
        <f t="shared" si="288"/>
        <v>0.42871900000000002</v>
      </c>
    </row>
    <row r="4612" spans="1:6">
      <c r="A4612" s="16">
        <v>40289</v>
      </c>
      <c r="B4612" s="72">
        <v>52245</v>
      </c>
      <c r="C4612" s="77">
        <v>0.55301199999999995</v>
      </c>
      <c r="E4612" s="79">
        <f t="shared" si="288"/>
        <v>0.55301199999999995</v>
      </c>
    </row>
    <row r="4613" spans="1:6">
      <c r="A4613" s="16">
        <v>40290</v>
      </c>
      <c r="B4613" s="72">
        <v>52270</v>
      </c>
      <c r="C4613" s="77">
        <v>0.53333200000000003</v>
      </c>
      <c r="E4613" s="79">
        <f t="shared" si="288"/>
        <v>0.53333200000000003</v>
      </c>
    </row>
    <row r="4614" spans="1:6">
      <c r="A4614" s="16">
        <v>40291</v>
      </c>
      <c r="B4614" s="72">
        <v>52228</v>
      </c>
      <c r="C4614" s="77">
        <v>0.49523400000000001</v>
      </c>
      <c r="E4614" s="79">
        <f t="shared" si="288"/>
        <v>0.49523400000000001</v>
      </c>
    </row>
    <row r="4615" spans="1:6">
      <c r="A4615" s="16">
        <v>40292</v>
      </c>
      <c r="B4615" s="72">
        <v>52277</v>
      </c>
      <c r="C4615" s="77">
        <v>0.55130500000000005</v>
      </c>
      <c r="E4615" s="79">
        <f t="shared" si="288"/>
        <v>0.55130500000000005</v>
      </c>
    </row>
    <row r="4616" spans="1:6">
      <c r="A4616" s="16">
        <v>40293</v>
      </c>
      <c r="B4616" s="72">
        <v>52188</v>
      </c>
      <c r="C4616" s="77">
        <v>0.45438499999999998</v>
      </c>
      <c r="E4616" s="79">
        <f t="shared" si="288"/>
        <v>0.45438499999999998</v>
      </c>
      <c r="F4616" s="5">
        <f>(C4618-C4616)/2</f>
        <v>6.2490000000000046E-3</v>
      </c>
    </row>
    <row r="4617" spans="1:6">
      <c r="A4617" s="4">
        <v>40294</v>
      </c>
      <c r="C4617" s="80">
        <f>C4616+F$4616</f>
        <v>0.46063399999999999</v>
      </c>
      <c r="E4617" s="79">
        <f t="shared" si="288"/>
        <v>0.46063399999999999</v>
      </c>
    </row>
    <row r="4618" spans="1:6">
      <c r="A4618" s="16">
        <v>40295</v>
      </c>
      <c r="B4618" s="72">
        <v>52151</v>
      </c>
      <c r="C4618" s="77">
        <v>0.46688299999999999</v>
      </c>
      <c r="E4618" s="79">
        <f t="shared" si="288"/>
        <v>0.46688299999999999</v>
      </c>
    </row>
    <row r="4619" spans="1:6">
      <c r="A4619" s="16">
        <v>40296</v>
      </c>
      <c r="B4619" s="72">
        <v>52151</v>
      </c>
      <c r="C4619" s="77">
        <v>0.46688299999999999</v>
      </c>
      <c r="E4619" s="79">
        <f t="shared" si="288"/>
        <v>0.46688299999999999</v>
      </c>
    </row>
    <row r="4620" spans="1:6">
      <c r="A4620" s="16">
        <v>40297</v>
      </c>
      <c r="B4620" s="72">
        <v>52163</v>
      </c>
      <c r="C4620" s="77">
        <v>0.498533</v>
      </c>
      <c r="E4620" s="79">
        <f t="shared" si="288"/>
        <v>0.498533</v>
      </c>
      <c r="F4620" s="5">
        <f>(C4622-C4620)/2</f>
        <v>4.1424999999999934E-3</v>
      </c>
    </row>
    <row r="4621" spans="1:6">
      <c r="A4621" s="4">
        <v>40298</v>
      </c>
      <c r="C4621" s="80">
        <f>C4620+F$4620</f>
        <v>0.50267550000000005</v>
      </c>
      <c r="E4621" s="79">
        <f t="shared" si="288"/>
        <v>0.50267550000000005</v>
      </c>
    </row>
    <row r="4622" spans="1:6">
      <c r="A4622" s="16">
        <v>40299</v>
      </c>
      <c r="B4622" s="72">
        <v>52191</v>
      </c>
      <c r="C4622" s="77">
        <v>0.50681799999999999</v>
      </c>
      <c r="E4622" s="79">
        <f t="shared" ref="E4622:E4686" si="289">C4622</f>
        <v>0.50681799999999999</v>
      </c>
    </row>
    <row r="4623" spans="1:6">
      <c r="A4623" s="16">
        <v>40300</v>
      </c>
      <c r="B4623" s="72">
        <v>51086</v>
      </c>
      <c r="C4623" s="77">
        <v>0.425678</v>
      </c>
      <c r="E4623" s="79">
        <f t="shared" si="289"/>
        <v>0.425678</v>
      </c>
    </row>
    <row r="4624" spans="1:6">
      <c r="A4624" s="16">
        <v>40301</v>
      </c>
      <c r="B4624" s="72">
        <v>50675</v>
      </c>
      <c r="C4624" s="77">
        <v>0.43616199999999999</v>
      </c>
      <c r="E4624" s="79">
        <f t="shared" si="289"/>
        <v>0.43616199999999999</v>
      </c>
    </row>
    <row r="4625" spans="1:6">
      <c r="A4625" s="16">
        <v>40302</v>
      </c>
      <c r="B4625" s="72">
        <v>52207</v>
      </c>
      <c r="C4625" s="77">
        <v>0.47279100000000002</v>
      </c>
      <c r="E4625" s="79">
        <f t="shared" si="289"/>
        <v>0.47279100000000002</v>
      </c>
    </row>
    <row r="4626" spans="1:6">
      <c r="A4626" s="16">
        <v>40303</v>
      </c>
      <c r="B4626" s="72">
        <v>52029</v>
      </c>
      <c r="C4626" s="77">
        <v>0.40565499999999999</v>
      </c>
      <c r="E4626" s="79">
        <f t="shared" si="289"/>
        <v>0.40565499999999999</v>
      </c>
      <c r="F4626" s="5">
        <f>(C4635-C4626)/9</f>
        <v>-3.9816666666666672E-3</v>
      </c>
    </row>
    <row r="4627" spans="1:6">
      <c r="A4627" s="4">
        <v>40304</v>
      </c>
      <c r="C4627" s="80">
        <f>C4626+F$4626</f>
        <v>0.40167333333333333</v>
      </c>
      <c r="E4627" s="79">
        <f t="shared" si="289"/>
        <v>0.40167333333333333</v>
      </c>
    </row>
    <row r="4628" spans="1:6">
      <c r="A4628" s="4">
        <v>40305</v>
      </c>
      <c r="C4628" s="80">
        <f t="shared" ref="C4628:C4634" si="290">C4627+F$4626</f>
        <v>0.39769166666666667</v>
      </c>
      <c r="E4628" s="79">
        <f t="shared" si="289"/>
        <v>0.39769166666666667</v>
      </c>
    </row>
    <row r="4629" spans="1:6">
      <c r="A4629" s="4">
        <v>40306</v>
      </c>
      <c r="C4629" s="80">
        <f t="shared" si="290"/>
        <v>0.39371</v>
      </c>
      <c r="E4629" s="79">
        <f t="shared" si="289"/>
        <v>0.39371</v>
      </c>
    </row>
    <row r="4630" spans="1:6">
      <c r="A4630" s="4">
        <v>40307</v>
      </c>
      <c r="C4630" s="80">
        <f t="shared" si="290"/>
        <v>0.38972833333333334</v>
      </c>
      <c r="E4630" s="79">
        <f t="shared" si="289"/>
        <v>0.38972833333333334</v>
      </c>
    </row>
    <row r="4631" spans="1:6">
      <c r="A4631" s="4">
        <v>40308</v>
      </c>
      <c r="C4631" s="80">
        <f t="shared" si="290"/>
        <v>0.38574666666666668</v>
      </c>
      <c r="E4631" s="79">
        <f t="shared" si="289"/>
        <v>0.38574666666666668</v>
      </c>
    </row>
    <row r="4632" spans="1:6">
      <c r="A4632" s="4">
        <v>40309</v>
      </c>
      <c r="C4632" s="80">
        <f t="shared" si="290"/>
        <v>0.38176500000000002</v>
      </c>
      <c r="E4632" s="79">
        <f t="shared" si="289"/>
        <v>0.38176500000000002</v>
      </c>
    </row>
    <row r="4633" spans="1:6">
      <c r="A4633" s="4">
        <v>40310</v>
      </c>
      <c r="C4633" s="80">
        <f t="shared" si="290"/>
        <v>0.37778333333333336</v>
      </c>
      <c r="E4633" s="79">
        <f t="shared" si="289"/>
        <v>0.37778333333333336</v>
      </c>
    </row>
    <row r="4634" spans="1:6">
      <c r="A4634" s="4">
        <v>40311</v>
      </c>
      <c r="C4634" s="80">
        <f t="shared" si="290"/>
        <v>0.3738016666666667</v>
      </c>
      <c r="E4634" s="79">
        <f t="shared" si="289"/>
        <v>0.3738016666666667</v>
      </c>
    </row>
    <row r="4635" spans="1:6">
      <c r="A4635" s="16">
        <v>40312</v>
      </c>
      <c r="B4635" s="72">
        <v>51407</v>
      </c>
      <c r="C4635" s="77">
        <v>0.36981999999999998</v>
      </c>
      <c r="E4635" s="79">
        <f t="shared" si="289"/>
        <v>0.36981999999999998</v>
      </c>
    </row>
    <row r="4636" spans="1:6">
      <c r="A4636" s="16">
        <v>40313</v>
      </c>
      <c r="B4636" s="72">
        <v>46202</v>
      </c>
      <c r="C4636" s="77">
        <v>0.37751699999999999</v>
      </c>
      <c r="E4636" s="79">
        <f t="shared" si="289"/>
        <v>0.37751699999999999</v>
      </c>
    </row>
    <row r="4637" spans="1:6">
      <c r="A4637" s="16">
        <v>40314</v>
      </c>
      <c r="B4637" s="72">
        <v>52158</v>
      </c>
      <c r="C4637" s="77">
        <v>0.37917099999999998</v>
      </c>
      <c r="E4637" s="79">
        <f t="shared" si="289"/>
        <v>0.37917099999999998</v>
      </c>
    </row>
    <row r="4638" spans="1:6">
      <c r="A4638" s="16">
        <v>40315</v>
      </c>
      <c r="B4638" s="72">
        <v>52188</v>
      </c>
      <c r="C4638" s="77">
        <v>0.43213600000000002</v>
      </c>
      <c r="E4638" s="79">
        <f t="shared" si="289"/>
        <v>0.43213600000000002</v>
      </c>
    </row>
    <row r="4639" spans="1:6">
      <c r="A4639" s="16">
        <v>40316</v>
      </c>
      <c r="B4639" s="72">
        <v>52199</v>
      </c>
      <c r="C4639" s="77">
        <v>0.38880700000000001</v>
      </c>
      <c r="E4639" s="79">
        <f t="shared" si="289"/>
        <v>0.38880700000000001</v>
      </c>
    </row>
    <row r="4640" spans="1:6">
      <c r="A4640" s="16">
        <v>40317</v>
      </c>
      <c r="B4640" s="72">
        <v>52172</v>
      </c>
      <c r="C4640" s="77">
        <v>0.38954800000000001</v>
      </c>
      <c r="E4640" s="79">
        <f t="shared" si="289"/>
        <v>0.38954800000000001</v>
      </c>
    </row>
    <row r="4641" spans="1:6">
      <c r="A4641" s="16">
        <v>40318</v>
      </c>
      <c r="B4641" s="72">
        <v>52221</v>
      </c>
      <c r="C4641" s="77">
        <v>0.39787</v>
      </c>
      <c r="E4641" s="79">
        <f t="shared" si="289"/>
        <v>0.39787</v>
      </c>
      <c r="F4641" s="5">
        <f>(C4643-C4641)/2</f>
        <v>1.0327499999999989E-2</v>
      </c>
    </row>
    <row r="4642" spans="1:6">
      <c r="A4642" s="4">
        <v>40319</v>
      </c>
      <c r="C4642" s="80">
        <f>C4641+F$4641</f>
        <v>0.40819749999999999</v>
      </c>
      <c r="E4642" s="79">
        <f t="shared" si="289"/>
        <v>0.40819749999999999</v>
      </c>
    </row>
    <row r="4643" spans="1:6">
      <c r="A4643" s="16">
        <v>40320</v>
      </c>
      <c r="B4643" s="72">
        <v>52244</v>
      </c>
      <c r="C4643" s="77">
        <v>0.41852499999999998</v>
      </c>
      <c r="E4643" s="79">
        <f t="shared" si="289"/>
        <v>0.41852499999999998</v>
      </c>
    </row>
    <row r="4644" spans="1:6">
      <c r="A4644" s="16">
        <v>40321</v>
      </c>
      <c r="B4644" s="72">
        <v>52135</v>
      </c>
      <c r="C4644" s="77">
        <v>0.33912500000000001</v>
      </c>
      <c r="E4644" s="79">
        <f t="shared" si="289"/>
        <v>0.33912500000000001</v>
      </c>
    </row>
    <row r="4645" spans="1:6">
      <c r="A4645" s="16">
        <v>40322</v>
      </c>
      <c r="B4645" s="72">
        <v>52190</v>
      </c>
      <c r="C4645" s="77">
        <v>0.41068700000000002</v>
      </c>
      <c r="E4645" s="79">
        <f t="shared" si="289"/>
        <v>0.41068700000000002</v>
      </c>
    </row>
    <row r="4646" spans="1:6">
      <c r="A4646" s="16">
        <v>40323</v>
      </c>
      <c r="B4646" s="72">
        <v>50134</v>
      </c>
      <c r="C4646" s="77">
        <v>0.34792800000000002</v>
      </c>
      <c r="E4646" s="79">
        <f t="shared" si="289"/>
        <v>0.34792800000000002</v>
      </c>
    </row>
    <row r="4647" spans="1:6">
      <c r="A4647" s="16">
        <v>40324</v>
      </c>
      <c r="B4647" s="72">
        <v>52187</v>
      </c>
      <c r="C4647" s="77">
        <v>0.38808900000000002</v>
      </c>
      <c r="E4647" s="79">
        <f t="shared" si="289"/>
        <v>0.38808900000000002</v>
      </c>
      <c r="F4647" s="5">
        <f>(C4650-C4647)/3</f>
        <v>5.8786666666666614E-3</v>
      </c>
    </row>
    <row r="4648" spans="1:6">
      <c r="A4648" s="4">
        <v>40325</v>
      </c>
      <c r="C4648" s="80">
        <f>C4647+F$4647</f>
        <v>0.39396766666666666</v>
      </c>
      <c r="E4648" s="79">
        <f t="shared" si="289"/>
        <v>0.39396766666666666</v>
      </c>
    </row>
    <row r="4649" spans="1:6">
      <c r="A4649" s="4">
        <v>40326</v>
      </c>
      <c r="C4649" s="80">
        <f>C4648+F$4647</f>
        <v>0.3998463333333333</v>
      </c>
      <c r="E4649" s="79">
        <f t="shared" si="289"/>
        <v>0.3998463333333333</v>
      </c>
    </row>
    <row r="4650" spans="1:6">
      <c r="A4650" s="16">
        <v>40327</v>
      </c>
      <c r="B4650" s="72">
        <v>52242</v>
      </c>
      <c r="C4650" s="77">
        <v>0.405725</v>
      </c>
      <c r="E4650" s="79">
        <f t="shared" si="289"/>
        <v>0.405725</v>
      </c>
    </row>
    <row r="4651" spans="1:6">
      <c r="A4651" s="16">
        <v>40328</v>
      </c>
      <c r="B4651" s="72">
        <v>52086</v>
      </c>
      <c r="C4651" s="77">
        <v>0.336619</v>
      </c>
      <c r="E4651" s="79">
        <f t="shared" si="289"/>
        <v>0.336619</v>
      </c>
      <c r="F4651" s="5">
        <f>(C4653-C4651)/2</f>
        <v>1.3589999999999991E-3</v>
      </c>
    </row>
    <row r="4652" spans="1:6">
      <c r="A4652" s="4">
        <v>40329</v>
      </c>
      <c r="C4652" s="80">
        <f>C4651+F$4651</f>
        <v>0.337978</v>
      </c>
      <c r="E4652" s="79">
        <f t="shared" si="289"/>
        <v>0.337978</v>
      </c>
    </row>
    <row r="4653" spans="1:6">
      <c r="A4653" s="16">
        <v>40330</v>
      </c>
      <c r="B4653" s="72">
        <v>52134</v>
      </c>
      <c r="C4653" s="77">
        <v>0.339337</v>
      </c>
      <c r="E4653" s="79">
        <f t="shared" si="289"/>
        <v>0.339337</v>
      </c>
      <c r="F4653" s="5">
        <f>(C4655-C4653)/2</f>
        <v>1.0910000000000003E-2</v>
      </c>
    </row>
    <row r="4654" spans="1:6">
      <c r="A4654" s="4">
        <v>40331</v>
      </c>
      <c r="C4654" s="80">
        <f>C4653+F$4653</f>
        <v>0.35024699999999998</v>
      </c>
      <c r="E4654" s="79">
        <f t="shared" si="289"/>
        <v>0.35024699999999998</v>
      </c>
    </row>
    <row r="4655" spans="1:6">
      <c r="A4655" s="16">
        <v>40332</v>
      </c>
      <c r="B4655" s="72">
        <v>52202</v>
      </c>
      <c r="C4655" s="77">
        <v>0.36115700000000001</v>
      </c>
      <c r="E4655" s="79">
        <f t="shared" si="289"/>
        <v>0.36115700000000001</v>
      </c>
    </row>
    <row r="4656" spans="1:6">
      <c r="A4656" s="16">
        <v>40333</v>
      </c>
      <c r="B4656" s="72">
        <v>52148</v>
      </c>
      <c r="C4656" s="77">
        <v>0.36688799999999999</v>
      </c>
      <c r="E4656" s="79">
        <f t="shared" si="289"/>
        <v>0.36688799999999999</v>
      </c>
    </row>
    <row r="4657" spans="1:6">
      <c r="A4657" s="16">
        <v>40334</v>
      </c>
      <c r="B4657" s="72">
        <v>46447</v>
      </c>
      <c r="C4657" s="77">
        <v>0.31725700000000001</v>
      </c>
      <c r="E4657" s="79">
        <f t="shared" si="289"/>
        <v>0.31725700000000001</v>
      </c>
    </row>
    <row r="4658" spans="1:6">
      <c r="A4658" s="16">
        <v>40335</v>
      </c>
      <c r="B4658" s="72">
        <v>52074</v>
      </c>
      <c r="C4658" s="77">
        <v>0.33798899999999998</v>
      </c>
      <c r="E4658" s="79">
        <f t="shared" si="289"/>
        <v>0.33798899999999998</v>
      </c>
    </row>
    <row r="4659" spans="1:6">
      <c r="A4659" s="16">
        <v>40336</v>
      </c>
      <c r="B4659" s="72">
        <v>52228</v>
      </c>
      <c r="C4659" s="77">
        <v>0.40557199999999999</v>
      </c>
      <c r="E4659" s="79">
        <f t="shared" si="289"/>
        <v>0.40557199999999999</v>
      </c>
    </row>
    <row r="4660" spans="1:6">
      <c r="A4660" s="16">
        <v>40337</v>
      </c>
      <c r="B4660" s="72">
        <v>50656</v>
      </c>
      <c r="C4660" s="77">
        <v>0.322739</v>
      </c>
      <c r="E4660" s="79">
        <f t="shared" si="289"/>
        <v>0.322739</v>
      </c>
      <c r="F4660" s="5">
        <f>(C4663-C4660)/3</f>
        <v>8.8100000000000212E-4</v>
      </c>
    </row>
    <row r="4661" spans="1:6">
      <c r="A4661" s="4">
        <v>40338</v>
      </c>
      <c r="C4661" s="80">
        <f>C4660+F$4660</f>
        <v>0.32362000000000002</v>
      </c>
      <c r="E4661" s="79">
        <f t="shared" si="289"/>
        <v>0.32362000000000002</v>
      </c>
    </row>
    <row r="4662" spans="1:6">
      <c r="A4662" s="4">
        <v>40339</v>
      </c>
      <c r="C4662" s="80">
        <f>C4661+F$4660</f>
        <v>0.32450100000000004</v>
      </c>
      <c r="E4662" s="79">
        <f t="shared" si="289"/>
        <v>0.32450100000000004</v>
      </c>
    </row>
    <row r="4663" spans="1:6">
      <c r="A4663" s="16">
        <v>40340</v>
      </c>
      <c r="B4663" s="72">
        <v>36874</v>
      </c>
      <c r="C4663" s="77">
        <v>0.325382</v>
      </c>
      <c r="E4663" s="79">
        <f t="shared" si="289"/>
        <v>0.325382</v>
      </c>
      <c r="F4663" s="5">
        <f>(C4666-C4663)/3</f>
        <v>2.9981333333333322E-2</v>
      </c>
    </row>
    <row r="4664" spans="1:6">
      <c r="A4664" s="4">
        <v>40341</v>
      </c>
      <c r="C4664" s="80">
        <f>C4663+F$4663</f>
        <v>0.35536333333333331</v>
      </c>
      <c r="E4664" s="79">
        <f t="shared" si="289"/>
        <v>0.35536333333333331</v>
      </c>
    </row>
    <row r="4665" spans="1:6">
      <c r="A4665" s="4">
        <v>40342</v>
      </c>
      <c r="C4665" s="80">
        <f>C4664+F$4663</f>
        <v>0.38534466666666661</v>
      </c>
      <c r="E4665" s="79">
        <f t="shared" si="289"/>
        <v>0.38534466666666661</v>
      </c>
    </row>
    <row r="4666" spans="1:6">
      <c r="A4666" s="16">
        <v>40343</v>
      </c>
      <c r="B4666" s="72">
        <v>52025</v>
      </c>
      <c r="C4666" s="77">
        <v>0.41532599999999997</v>
      </c>
      <c r="E4666" s="79">
        <f t="shared" si="289"/>
        <v>0.41532599999999997</v>
      </c>
    </row>
    <row r="4667" spans="1:6">
      <c r="A4667" s="16">
        <v>40344</v>
      </c>
      <c r="B4667" s="72">
        <v>49920</v>
      </c>
      <c r="C4667" s="77">
        <v>0.33227600000000002</v>
      </c>
      <c r="E4667" s="79">
        <f t="shared" si="289"/>
        <v>0.33227600000000002</v>
      </c>
      <c r="F4667" s="5">
        <f>(C4669-C4667)/2</f>
        <v>1.0287999999999992E-2</v>
      </c>
    </row>
    <row r="4668" spans="1:6">
      <c r="A4668" s="4">
        <v>40345</v>
      </c>
      <c r="C4668" s="80">
        <f>C4667+F$4667</f>
        <v>0.34256399999999998</v>
      </c>
      <c r="E4668" s="79">
        <f t="shared" si="289"/>
        <v>0.34256399999999998</v>
      </c>
    </row>
    <row r="4669" spans="1:6">
      <c r="A4669" s="16">
        <v>40346</v>
      </c>
      <c r="B4669" s="72">
        <v>52092</v>
      </c>
      <c r="C4669" s="77">
        <v>0.352852</v>
      </c>
      <c r="E4669" s="79">
        <f t="shared" si="289"/>
        <v>0.352852</v>
      </c>
    </row>
    <row r="4670" spans="1:6">
      <c r="A4670" s="16">
        <v>40347</v>
      </c>
      <c r="B4670" s="72">
        <v>47044</v>
      </c>
      <c r="C4670" s="77">
        <v>0.35533199999999998</v>
      </c>
      <c r="E4670" s="79">
        <f t="shared" si="289"/>
        <v>0.35533199999999998</v>
      </c>
    </row>
    <row r="4671" spans="1:6">
      <c r="A4671" s="16">
        <v>40348</v>
      </c>
      <c r="B4671" s="72">
        <v>49076</v>
      </c>
      <c r="C4671" s="77">
        <v>0.35342299999999999</v>
      </c>
      <c r="E4671" s="79">
        <f t="shared" si="289"/>
        <v>0.35342299999999999</v>
      </c>
    </row>
    <row r="4672" spans="1:6">
      <c r="A4672" s="16">
        <v>40349</v>
      </c>
      <c r="B4672" s="72">
        <v>50505</v>
      </c>
      <c r="C4672" s="77">
        <v>0.35782700000000001</v>
      </c>
      <c r="E4672" s="79">
        <f t="shared" si="289"/>
        <v>0.35782700000000001</v>
      </c>
    </row>
    <row r="4673" spans="1:6">
      <c r="A4673" s="16">
        <v>40350</v>
      </c>
      <c r="B4673" s="72">
        <v>52070</v>
      </c>
      <c r="C4673" s="77">
        <v>0.350769</v>
      </c>
      <c r="E4673" s="79">
        <f t="shared" si="289"/>
        <v>0.350769</v>
      </c>
    </row>
    <row r="4674" spans="1:6">
      <c r="A4674" s="16">
        <v>40351</v>
      </c>
      <c r="B4674" s="72">
        <v>52070</v>
      </c>
      <c r="C4674" s="77">
        <v>0.350769</v>
      </c>
      <c r="E4674" s="79">
        <f t="shared" si="289"/>
        <v>0.350769</v>
      </c>
    </row>
    <row r="4675" spans="1:6">
      <c r="A4675" s="16">
        <v>40352</v>
      </c>
      <c r="B4675" s="72">
        <v>52234</v>
      </c>
      <c r="C4675" s="77">
        <v>0.41710999999999998</v>
      </c>
      <c r="E4675" s="79">
        <f t="shared" si="289"/>
        <v>0.41710999999999998</v>
      </c>
    </row>
    <row r="4676" spans="1:6">
      <c r="A4676" s="16">
        <v>40353</v>
      </c>
      <c r="B4676" s="72">
        <v>50558</v>
      </c>
      <c r="C4676" s="77">
        <v>0.32422899999999999</v>
      </c>
      <c r="E4676" s="79">
        <f t="shared" si="289"/>
        <v>0.32422899999999999</v>
      </c>
    </row>
    <row r="4677" spans="1:6">
      <c r="A4677" s="16">
        <v>40354</v>
      </c>
      <c r="B4677" s="72">
        <v>47783</v>
      </c>
      <c r="C4677" s="77">
        <v>0.347445</v>
      </c>
      <c r="E4677" s="79">
        <f t="shared" si="289"/>
        <v>0.347445</v>
      </c>
      <c r="F4677" s="5">
        <f>(C4684-C4677)/7</f>
        <v>2.9969999999999958E-3</v>
      </c>
    </row>
    <row r="4678" spans="1:6">
      <c r="A4678" s="4">
        <v>40355</v>
      </c>
      <c r="C4678" s="80">
        <f t="shared" ref="C4678:C4683" si="291">C4677+F$4677</f>
        <v>0.35044199999999998</v>
      </c>
      <c r="E4678" s="79">
        <f t="shared" si="289"/>
        <v>0.35044199999999998</v>
      </c>
    </row>
    <row r="4679" spans="1:6">
      <c r="A4679" s="4">
        <v>40356</v>
      </c>
      <c r="C4679" s="80">
        <f t="shared" si="291"/>
        <v>0.35343899999999995</v>
      </c>
      <c r="E4679" s="79">
        <f t="shared" si="289"/>
        <v>0.35343899999999995</v>
      </c>
    </row>
    <row r="4680" spans="1:6">
      <c r="A4680" s="4">
        <v>40357</v>
      </c>
      <c r="C4680" s="80">
        <f t="shared" si="291"/>
        <v>0.35643599999999992</v>
      </c>
      <c r="E4680" s="79">
        <f t="shared" si="289"/>
        <v>0.35643599999999992</v>
      </c>
    </row>
    <row r="4681" spans="1:6">
      <c r="A4681" s="4">
        <v>40358</v>
      </c>
      <c r="C4681" s="80">
        <f t="shared" si="291"/>
        <v>0.35943299999999989</v>
      </c>
      <c r="E4681" s="79">
        <f t="shared" si="289"/>
        <v>0.35943299999999989</v>
      </c>
    </row>
    <row r="4682" spans="1:6">
      <c r="A4682" s="4">
        <v>40359</v>
      </c>
      <c r="C4682" s="80">
        <f t="shared" si="291"/>
        <v>0.36242999999999986</v>
      </c>
      <c r="E4682" s="79">
        <f t="shared" si="289"/>
        <v>0.36242999999999986</v>
      </c>
    </row>
    <row r="4683" spans="1:6">
      <c r="A4683" s="4">
        <v>40360</v>
      </c>
      <c r="C4683" s="80">
        <f t="shared" si="291"/>
        <v>0.36542699999999984</v>
      </c>
      <c r="E4683" s="79">
        <f t="shared" si="289"/>
        <v>0.36542699999999984</v>
      </c>
    </row>
    <row r="4684" spans="1:6">
      <c r="A4684" s="16">
        <v>40361</v>
      </c>
      <c r="B4684" s="72">
        <v>52235</v>
      </c>
      <c r="C4684" s="77">
        <v>0.36842399999999997</v>
      </c>
      <c r="E4684" s="79">
        <f t="shared" si="289"/>
        <v>0.36842399999999997</v>
      </c>
    </row>
    <row r="4685" spans="1:6">
      <c r="A4685" s="16">
        <v>40362</v>
      </c>
      <c r="B4685" s="81" t="s">
        <v>24</v>
      </c>
      <c r="C4685" s="77">
        <v>0.288221</v>
      </c>
      <c r="E4685" s="79">
        <f t="shared" si="289"/>
        <v>0.288221</v>
      </c>
    </row>
    <row r="4686" spans="1:6">
      <c r="A4686" s="16">
        <v>40363</v>
      </c>
      <c r="B4686" s="72">
        <v>52204</v>
      </c>
      <c r="C4686" s="77">
        <v>0.337343</v>
      </c>
      <c r="E4686" s="79">
        <f t="shared" si="289"/>
        <v>0.337343</v>
      </c>
    </row>
    <row r="4687" spans="1:6">
      <c r="A4687" s="16">
        <v>40364</v>
      </c>
      <c r="B4687" s="72">
        <v>52156</v>
      </c>
      <c r="C4687" s="77">
        <v>0.32937100000000002</v>
      </c>
      <c r="E4687" s="79">
        <f t="shared" ref="E4687:E4750" si="292">C4687</f>
        <v>0.32937100000000002</v>
      </c>
    </row>
    <row r="4688" spans="1:6">
      <c r="A4688" s="16">
        <v>40365</v>
      </c>
      <c r="B4688" s="72">
        <v>52114</v>
      </c>
      <c r="C4688" s="77">
        <v>0.31153700000000001</v>
      </c>
      <c r="E4688" s="79">
        <f t="shared" si="292"/>
        <v>0.31153700000000001</v>
      </c>
    </row>
    <row r="4689" spans="1:5">
      <c r="A4689" s="16">
        <v>40366</v>
      </c>
      <c r="B4689" s="72">
        <v>52114</v>
      </c>
      <c r="C4689" s="77">
        <v>0.31153700000000001</v>
      </c>
      <c r="E4689" s="79">
        <f t="shared" si="292"/>
        <v>0.31153700000000001</v>
      </c>
    </row>
    <row r="4690" spans="1:5">
      <c r="A4690" s="16">
        <v>40367</v>
      </c>
      <c r="B4690" s="72">
        <v>49867</v>
      </c>
      <c r="C4690" s="77">
        <v>0.259716</v>
      </c>
      <c r="E4690" s="79">
        <f t="shared" si="292"/>
        <v>0.259716</v>
      </c>
    </row>
    <row r="4691" spans="1:5">
      <c r="A4691" s="16">
        <v>40368</v>
      </c>
      <c r="B4691" s="72">
        <v>52233</v>
      </c>
      <c r="C4691" s="77">
        <v>0.370786</v>
      </c>
      <c r="E4691" s="79">
        <f t="shared" si="292"/>
        <v>0.370786</v>
      </c>
    </row>
    <row r="4692" spans="1:5">
      <c r="A4692" s="16">
        <v>40369</v>
      </c>
      <c r="B4692" s="72">
        <v>51886</v>
      </c>
      <c r="C4692" s="77">
        <v>0.28487800000000002</v>
      </c>
      <c r="E4692" s="79">
        <f t="shared" si="292"/>
        <v>0.28487800000000002</v>
      </c>
    </row>
    <row r="4693" spans="1:5">
      <c r="A4693" s="16">
        <v>40370</v>
      </c>
      <c r="B4693" s="72">
        <v>52208</v>
      </c>
      <c r="C4693" s="77">
        <v>0.337476</v>
      </c>
      <c r="E4693" s="79">
        <f t="shared" si="292"/>
        <v>0.337476</v>
      </c>
    </row>
    <row r="4694" spans="1:5">
      <c r="A4694" s="16">
        <v>40371</v>
      </c>
      <c r="B4694" s="72">
        <v>52023</v>
      </c>
      <c r="C4694" s="77">
        <v>0.30081799999999997</v>
      </c>
      <c r="E4694" s="79">
        <f t="shared" si="292"/>
        <v>0.30081799999999997</v>
      </c>
    </row>
    <row r="4695" spans="1:5">
      <c r="A4695" s="16">
        <v>40372</v>
      </c>
      <c r="B4695" s="72">
        <v>52160</v>
      </c>
      <c r="C4695" s="77">
        <v>0.44465199999999999</v>
      </c>
      <c r="E4695" s="79">
        <f t="shared" si="292"/>
        <v>0.44465199999999999</v>
      </c>
    </row>
    <row r="4696" spans="1:5">
      <c r="A4696" s="16">
        <v>40373</v>
      </c>
      <c r="B4696" s="72">
        <v>37474</v>
      </c>
      <c r="C4696" s="77">
        <v>0.23921200000000001</v>
      </c>
      <c r="E4696" s="79">
        <f t="shared" si="292"/>
        <v>0.23921200000000001</v>
      </c>
    </row>
    <row r="4697" spans="1:5">
      <c r="A4697" s="16">
        <v>40374</v>
      </c>
      <c r="B4697" s="72">
        <v>48992</v>
      </c>
      <c r="C4697" s="77">
        <v>0.37594899999999998</v>
      </c>
      <c r="E4697" s="79">
        <f t="shared" si="292"/>
        <v>0.37594899999999998</v>
      </c>
    </row>
    <row r="4698" spans="1:5">
      <c r="A4698" s="16">
        <v>40375</v>
      </c>
      <c r="B4698" s="72">
        <v>50627</v>
      </c>
      <c r="C4698" s="77">
        <v>0.33043899999999998</v>
      </c>
      <c r="E4698" s="79">
        <f t="shared" si="292"/>
        <v>0.33043899999999998</v>
      </c>
    </row>
    <row r="4699" spans="1:5">
      <c r="A4699" s="16">
        <v>40376</v>
      </c>
      <c r="B4699" s="72">
        <v>22301</v>
      </c>
      <c r="C4699" s="77">
        <v>0.232159</v>
      </c>
      <c r="E4699" s="79">
        <f t="shared" si="292"/>
        <v>0.232159</v>
      </c>
    </row>
    <row r="4700" spans="1:5">
      <c r="A4700" s="16">
        <v>40377</v>
      </c>
      <c r="B4700" s="72">
        <v>52208</v>
      </c>
      <c r="C4700" s="77">
        <v>0.47067700000000001</v>
      </c>
      <c r="E4700" s="79">
        <f t="shared" si="292"/>
        <v>0.47067700000000001</v>
      </c>
    </row>
    <row r="4701" spans="1:5">
      <c r="A4701" s="16">
        <v>40378</v>
      </c>
      <c r="B4701" s="72">
        <v>11994</v>
      </c>
      <c r="C4701" s="77">
        <v>0.21156700000000001</v>
      </c>
      <c r="E4701" s="79">
        <f t="shared" si="292"/>
        <v>0.21156700000000001</v>
      </c>
    </row>
    <row r="4702" spans="1:5">
      <c r="A4702" s="16">
        <v>40379</v>
      </c>
      <c r="B4702" s="72">
        <v>51855</v>
      </c>
      <c r="C4702" s="77">
        <v>0.43690400000000001</v>
      </c>
      <c r="E4702" s="79">
        <f t="shared" si="292"/>
        <v>0.43690400000000001</v>
      </c>
    </row>
    <row r="4703" spans="1:5">
      <c r="A4703" s="16">
        <v>40380</v>
      </c>
      <c r="B4703" s="72">
        <v>19052</v>
      </c>
      <c r="C4703" s="77">
        <v>0.22737099999999999</v>
      </c>
      <c r="E4703" s="79">
        <f t="shared" si="292"/>
        <v>0.22737099999999999</v>
      </c>
    </row>
    <row r="4704" spans="1:5">
      <c r="A4704" s="16">
        <v>40381</v>
      </c>
      <c r="B4704" s="72">
        <v>52199</v>
      </c>
      <c r="C4704" s="77">
        <v>0.40433200000000002</v>
      </c>
      <c r="E4704" s="79">
        <f t="shared" si="292"/>
        <v>0.40433200000000002</v>
      </c>
    </row>
    <row r="4705" spans="1:6">
      <c r="A4705" s="16">
        <v>40382</v>
      </c>
      <c r="B4705" s="72">
        <v>40460</v>
      </c>
      <c r="C4705" s="77">
        <v>0.24790400000000001</v>
      </c>
      <c r="E4705" s="79">
        <f t="shared" si="292"/>
        <v>0.24790400000000001</v>
      </c>
    </row>
    <row r="4706" spans="1:6">
      <c r="A4706" s="16">
        <v>40383</v>
      </c>
      <c r="B4706" s="72">
        <v>27749</v>
      </c>
      <c r="C4706" s="77">
        <v>0.21265000000000001</v>
      </c>
      <c r="E4706" s="79">
        <f t="shared" si="292"/>
        <v>0.21265000000000001</v>
      </c>
      <c r="F4706" s="5">
        <f>(C4709-C4706)/3</f>
        <v>8.390333333333333E-3</v>
      </c>
    </row>
    <row r="4707" spans="1:6">
      <c r="A4707" s="4">
        <v>40384</v>
      </c>
      <c r="C4707" s="80">
        <f>C4706+F$4706</f>
        <v>0.22104033333333334</v>
      </c>
      <c r="E4707" s="79">
        <f t="shared" si="292"/>
        <v>0.22104033333333334</v>
      </c>
    </row>
    <row r="4708" spans="1:6">
      <c r="A4708" s="4">
        <v>40385</v>
      </c>
      <c r="C4708" s="80">
        <f>C4707+F$4706</f>
        <v>0.22943066666666667</v>
      </c>
      <c r="E4708" s="79">
        <f t="shared" si="292"/>
        <v>0.22943066666666667</v>
      </c>
    </row>
    <row r="4709" spans="1:6">
      <c r="A4709" s="16">
        <v>40386</v>
      </c>
      <c r="B4709" s="72">
        <v>42845</v>
      </c>
      <c r="C4709" s="77">
        <v>0.237821</v>
      </c>
      <c r="E4709" s="79">
        <f t="shared" si="292"/>
        <v>0.237821</v>
      </c>
    </row>
    <row r="4710" spans="1:6">
      <c r="A4710" s="16">
        <v>40387</v>
      </c>
      <c r="B4710" s="72">
        <v>42845</v>
      </c>
      <c r="C4710" s="77">
        <v>0.237821</v>
      </c>
      <c r="E4710" s="79">
        <f t="shared" si="292"/>
        <v>0.237821</v>
      </c>
    </row>
    <row r="4711" spans="1:6">
      <c r="A4711" s="16">
        <v>40388</v>
      </c>
      <c r="B4711" s="72">
        <v>52228</v>
      </c>
      <c r="C4711" s="77">
        <v>0.390152</v>
      </c>
      <c r="E4711" s="79">
        <f t="shared" si="292"/>
        <v>0.390152</v>
      </c>
      <c r="F4711" s="5">
        <f>(C4714-C4711)/3</f>
        <v>-3.7478333333333336E-2</v>
      </c>
    </row>
    <row r="4712" spans="1:6">
      <c r="A4712" s="4">
        <v>40389</v>
      </c>
      <c r="C4712" s="80">
        <f>C4711+F$4711</f>
        <v>0.35267366666666666</v>
      </c>
      <c r="E4712" s="79">
        <f t="shared" si="292"/>
        <v>0.35267366666666666</v>
      </c>
    </row>
    <row r="4713" spans="1:6">
      <c r="A4713" s="4">
        <v>40390</v>
      </c>
      <c r="C4713" s="80">
        <f>C4712+F$4711</f>
        <v>0.31519533333333333</v>
      </c>
      <c r="E4713" s="79">
        <f t="shared" si="292"/>
        <v>0.31519533333333333</v>
      </c>
    </row>
    <row r="4714" spans="1:6">
      <c r="A4714" s="16">
        <v>40391</v>
      </c>
      <c r="B4714" s="72">
        <v>52248</v>
      </c>
      <c r="C4714" s="77">
        <v>0.27771699999999999</v>
      </c>
      <c r="E4714" s="79">
        <f t="shared" si="292"/>
        <v>0.27771699999999999</v>
      </c>
    </row>
    <row r="4715" spans="1:6">
      <c r="A4715" s="16">
        <v>40392</v>
      </c>
      <c r="B4715" s="72">
        <v>50886</v>
      </c>
      <c r="C4715" s="77">
        <v>0.227327</v>
      </c>
      <c r="E4715" s="79">
        <f t="shared" si="292"/>
        <v>0.227327</v>
      </c>
    </row>
    <row r="4716" spans="1:6">
      <c r="A4716" s="16">
        <v>40393</v>
      </c>
      <c r="B4716" s="72">
        <v>52227</v>
      </c>
      <c r="C4716" s="77">
        <v>0.285688</v>
      </c>
      <c r="E4716" s="79">
        <f t="shared" si="292"/>
        <v>0.285688</v>
      </c>
    </row>
    <row r="4717" spans="1:6">
      <c r="A4717" s="16">
        <v>40394</v>
      </c>
      <c r="B4717" s="72">
        <v>51383</v>
      </c>
      <c r="C4717" s="77">
        <v>0.228078</v>
      </c>
      <c r="E4717" s="79">
        <f t="shared" si="292"/>
        <v>0.228078</v>
      </c>
    </row>
    <row r="4718" spans="1:6">
      <c r="A4718" s="16">
        <v>40395</v>
      </c>
      <c r="B4718" s="72">
        <v>52165</v>
      </c>
      <c r="C4718" s="77">
        <v>0.25796200000000002</v>
      </c>
      <c r="E4718" s="79">
        <f t="shared" si="292"/>
        <v>0.25796200000000002</v>
      </c>
    </row>
    <row r="4719" spans="1:6">
      <c r="A4719" s="16">
        <v>40396</v>
      </c>
      <c r="B4719" s="72">
        <v>51892</v>
      </c>
      <c r="C4719" s="77">
        <v>0.23956</v>
      </c>
      <c r="E4719" s="79">
        <f t="shared" si="292"/>
        <v>0.23956</v>
      </c>
    </row>
    <row r="4720" spans="1:6">
      <c r="A4720" s="16">
        <v>40397</v>
      </c>
      <c r="B4720" s="72">
        <v>51858</v>
      </c>
      <c r="C4720" s="77">
        <v>0.23184099999999999</v>
      </c>
      <c r="E4720" s="79">
        <f t="shared" si="292"/>
        <v>0.23184099999999999</v>
      </c>
    </row>
    <row r="4721" spans="1:6">
      <c r="A4721" s="16">
        <v>40398</v>
      </c>
      <c r="B4721" s="72">
        <v>51858</v>
      </c>
      <c r="C4721" s="77">
        <v>0.23184099999999999</v>
      </c>
      <c r="E4721" s="79">
        <f t="shared" si="292"/>
        <v>0.23184099999999999</v>
      </c>
    </row>
    <row r="4722" spans="1:6">
      <c r="A4722" s="16">
        <v>40399</v>
      </c>
      <c r="B4722" s="72">
        <v>50579</v>
      </c>
      <c r="C4722" s="77">
        <v>0.206013</v>
      </c>
      <c r="E4722" s="79">
        <f t="shared" si="292"/>
        <v>0.206013</v>
      </c>
    </row>
    <row r="4723" spans="1:6">
      <c r="A4723" s="16">
        <v>40400</v>
      </c>
      <c r="B4723" s="72">
        <v>52269</v>
      </c>
      <c r="C4723" s="77">
        <v>0.25559399999999999</v>
      </c>
      <c r="E4723" s="79">
        <f t="shared" si="292"/>
        <v>0.25559399999999999</v>
      </c>
    </row>
    <row r="4724" spans="1:6">
      <c r="A4724" s="16">
        <v>40401</v>
      </c>
      <c r="B4724" s="72">
        <v>49384</v>
      </c>
      <c r="C4724" s="77">
        <v>0.20111100000000001</v>
      </c>
      <c r="E4724" s="79">
        <f t="shared" si="292"/>
        <v>0.20111100000000001</v>
      </c>
    </row>
    <row r="4725" spans="1:6">
      <c r="A4725" s="16">
        <v>40402</v>
      </c>
      <c r="B4725" s="72">
        <v>52225</v>
      </c>
      <c r="C4725" s="77">
        <v>0.25526599999999999</v>
      </c>
      <c r="E4725" s="79">
        <f t="shared" si="292"/>
        <v>0.25526599999999999</v>
      </c>
    </row>
    <row r="4726" spans="1:6">
      <c r="A4726" s="16">
        <v>40403</v>
      </c>
      <c r="B4726" s="72">
        <v>50844</v>
      </c>
      <c r="C4726" s="77">
        <v>0.22352</v>
      </c>
      <c r="E4726" s="79">
        <f t="shared" si="292"/>
        <v>0.22352</v>
      </c>
    </row>
    <row r="4727" spans="1:6">
      <c r="A4727" s="16">
        <v>40404</v>
      </c>
      <c r="B4727" s="72">
        <v>50015</v>
      </c>
      <c r="C4727" s="77">
        <v>0.23861299999999999</v>
      </c>
      <c r="E4727" s="79">
        <f t="shared" si="292"/>
        <v>0.23861299999999999</v>
      </c>
    </row>
    <row r="4728" spans="1:6">
      <c r="A4728" s="16">
        <v>40405</v>
      </c>
      <c r="B4728" s="72">
        <v>51929</v>
      </c>
      <c r="C4728" s="77">
        <v>0.23655999999999999</v>
      </c>
      <c r="E4728" s="79">
        <f t="shared" si="292"/>
        <v>0.23655999999999999</v>
      </c>
    </row>
    <row r="4729" spans="1:6">
      <c r="A4729" s="16">
        <v>40406</v>
      </c>
      <c r="B4729" s="72">
        <v>21645</v>
      </c>
      <c r="C4729" s="77">
        <v>0.20507700000000001</v>
      </c>
      <c r="E4729" s="79">
        <f t="shared" si="292"/>
        <v>0.20507700000000001</v>
      </c>
      <c r="F4729" s="5">
        <f>(C4731-C4729)/2</f>
        <v>1.7278500000000002E-2</v>
      </c>
    </row>
    <row r="4730" spans="1:6">
      <c r="A4730" s="4">
        <v>40407</v>
      </c>
      <c r="C4730" s="80">
        <f>C4729+F$4729</f>
        <v>0.22235550000000001</v>
      </c>
      <c r="E4730" s="79">
        <f t="shared" si="292"/>
        <v>0.22235550000000001</v>
      </c>
    </row>
    <row r="4731" spans="1:6">
      <c r="A4731" s="16">
        <v>40408</v>
      </c>
      <c r="B4731" s="72">
        <v>51268</v>
      </c>
      <c r="C4731" s="77">
        <v>0.23963400000000001</v>
      </c>
      <c r="E4731" s="79">
        <f t="shared" si="292"/>
        <v>0.23963400000000001</v>
      </c>
    </row>
    <row r="4732" spans="1:6">
      <c r="A4732" s="16">
        <v>40409</v>
      </c>
      <c r="B4732" s="72">
        <v>50187</v>
      </c>
      <c r="C4732" s="77">
        <v>0.28462599999999999</v>
      </c>
      <c r="E4732" s="79">
        <f t="shared" si="292"/>
        <v>0.28462599999999999</v>
      </c>
    </row>
    <row r="4733" spans="1:6">
      <c r="A4733" s="16">
        <v>40410</v>
      </c>
      <c r="B4733" s="72">
        <v>51209</v>
      </c>
      <c r="C4733" s="77">
        <v>0.228792</v>
      </c>
      <c r="E4733" s="79">
        <f t="shared" si="292"/>
        <v>0.228792</v>
      </c>
    </row>
    <row r="4734" spans="1:6">
      <c r="A4734" s="16">
        <v>40411</v>
      </c>
      <c r="B4734" s="72">
        <v>52163</v>
      </c>
      <c r="C4734" s="77">
        <v>0.25667400000000001</v>
      </c>
      <c r="E4734" s="79">
        <f t="shared" si="292"/>
        <v>0.25667400000000001</v>
      </c>
    </row>
    <row r="4735" spans="1:6">
      <c r="A4735" s="16">
        <v>40412</v>
      </c>
      <c r="B4735" s="72">
        <v>51769</v>
      </c>
      <c r="C4735" s="77">
        <v>0.232154</v>
      </c>
      <c r="E4735" s="79">
        <f t="shared" si="292"/>
        <v>0.232154</v>
      </c>
    </row>
    <row r="4736" spans="1:6">
      <c r="A4736" s="16">
        <v>40413</v>
      </c>
      <c r="B4736" s="72">
        <v>51786</v>
      </c>
      <c r="C4736" s="77">
        <v>0.238094</v>
      </c>
      <c r="E4736" s="79">
        <f t="shared" si="292"/>
        <v>0.238094</v>
      </c>
    </row>
    <row r="4737" spans="1:5">
      <c r="A4737" s="16">
        <v>40414</v>
      </c>
      <c r="B4737" s="72">
        <v>52140</v>
      </c>
      <c r="C4737" s="77">
        <v>0.24701699999999999</v>
      </c>
      <c r="E4737" s="79">
        <f t="shared" si="292"/>
        <v>0.24701699999999999</v>
      </c>
    </row>
    <row r="4738" spans="1:5">
      <c r="A4738" s="16">
        <v>40415</v>
      </c>
      <c r="B4738" s="72">
        <v>50708</v>
      </c>
      <c r="C4738" s="77">
        <v>0.22414200000000001</v>
      </c>
      <c r="E4738" s="79">
        <f t="shared" si="292"/>
        <v>0.22414200000000001</v>
      </c>
    </row>
    <row r="4739" spans="1:5">
      <c r="A4739" s="16">
        <v>40416</v>
      </c>
      <c r="B4739" s="72">
        <v>52273</v>
      </c>
      <c r="C4739" s="77">
        <v>0.27154099999999998</v>
      </c>
      <c r="E4739" s="79">
        <f t="shared" si="292"/>
        <v>0.27154099999999998</v>
      </c>
    </row>
    <row r="4740" spans="1:5">
      <c r="A4740" s="16">
        <v>40417</v>
      </c>
      <c r="B4740" s="72">
        <v>50403</v>
      </c>
      <c r="C4740" s="77">
        <v>0.21107999999999999</v>
      </c>
      <c r="E4740" s="79">
        <f t="shared" si="292"/>
        <v>0.21107999999999999</v>
      </c>
    </row>
    <row r="4741" spans="1:5">
      <c r="A4741" s="16">
        <v>40418</v>
      </c>
      <c r="B4741" s="72">
        <v>52208</v>
      </c>
      <c r="C4741" s="77">
        <v>0.257496</v>
      </c>
      <c r="E4741" s="79">
        <f t="shared" si="292"/>
        <v>0.257496</v>
      </c>
    </row>
    <row r="4742" spans="1:5">
      <c r="A4742" s="16">
        <v>40419</v>
      </c>
      <c r="B4742" s="72">
        <v>50763</v>
      </c>
      <c r="C4742" s="77">
        <v>0.21987000000000001</v>
      </c>
      <c r="E4742" s="79">
        <f t="shared" si="292"/>
        <v>0.21987000000000001</v>
      </c>
    </row>
    <row r="4743" spans="1:5">
      <c r="A4743" s="16">
        <v>40420</v>
      </c>
      <c r="B4743" s="72">
        <v>51948</v>
      </c>
      <c r="C4743" s="77">
        <v>0.236847</v>
      </c>
      <c r="E4743" s="79">
        <f t="shared" si="292"/>
        <v>0.236847</v>
      </c>
    </row>
    <row r="4744" spans="1:5">
      <c r="A4744" s="16">
        <v>40421</v>
      </c>
      <c r="B4744" s="72">
        <v>23730</v>
      </c>
      <c r="C4744" s="77">
        <v>0.206872</v>
      </c>
      <c r="E4744" s="79">
        <f t="shared" si="292"/>
        <v>0.206872</v>
      </c>
    </row>
    <row r="4745" spans="1:5">
      <c r="A4745" s="16">
        <v>40422</v>
      </c>
      <c r="B4745" s="72">
        <v>49409</v>
      </c>
      <c r="C4745" s="77">
        <v>0.217666</v>
      </c>
      <c r="E4745" s="79">
        <f t="shared" si="292"/>
        <v>0.217666</v>
      </c>
    </row>
    <row r="4746" spans="1:5">
      <c r="A4746" s="16">
        <v>40423</v>
      </c>
      <c r="B4746" s="72">
        <v>35587</v>
      </c>
      <c r="C4746" s="77">
        <v>0.24041699999999999</v>
      </c>
      <c r="E4746" s="79">
        <f t="shared" si="292"/>
        <v>0.24041699999999999</v>
      </c>
    </row>
    <row r="4747" spans="1:5">
      <c r="A4747" s="16">
        <v>40424</v>
      </c>
      <c r="B4747" s="72">
        <v>50116</v>
      </c>
      <c r="C4747" s="77">
        <v>0.217362</v>
      </c>
      <c r="E4747" s="79">
        <f t="shared" si="292"/>
        <v>0.217362</v>
      </c>
    </row>
    <row r="4748" spans="1:5">
      <c r="A4748" s="16">
        <v>40425</v>
      </c>
      <c r="B4748" s="72">
        <v>52258</v>
      </c>
      <c r="C4748" s="77">
        <v>0.27326499999999998</v>
      </c>
      <c r="E4748" s="79">
        <f t="shared" si="292"/>
        <v>0.27326499999999998</v>
      </c>
    </row>
    <row r="4749" spans="1:5">
      <c r="A4749" s="16">
        <v>40426</v>
      </c>
      <c r="B4749" s="72">
        <v>50109</v>
      </c>
      <c r="C4749" s="77">
        <v>0.21557200000000001</v>
      </c>
      <c r="E4749" s="79">
        <f t="shared" si="292"/>
        <v>0.21557200000000001</v>
      </c>
    </row>
    <row r="4750" spans="1:5">
      <c r="A4750" s="16">
        <v>40427</v>
      </c>
      <c r="B4750" s="72">
        <v>52110</v>
      </c>
      <c r="C4750" s="77">
        <v>0.241895</v>
      </c>
      <c r="E4750" s="79">
        <f t="shared" si="292"/>
        <v>0.241895</v>
      </c>
    </row>
    <row r="4751" spans="1:5">
      <c r="A4751" s="16">
        <v>40428</v>
      </c>
      <c r="B4751" s="72">
        <v>36230</v>
      </c>
      <c r="C4751" s="77">
        <v>0.22066</v>
      </c>
      <c r="E4751" s="79">
        <f t="shared" ref="E4751:E4814" si="293">C4751</f>
        <v>0.22066</v>
      </c>
    </row>
    <row r="4752" spans="1:5">
      <c r="A4752" s="16">
        <v>40429</v>
      </c>
      <c r="B4752" s="72">
        <v>51386</v>
      </c>
      <c r="C4752" s="77">
        <v>0.22858400000000001</v>
      </c>
      <c r="E4752" s="79">
        <f t="shared" si="293"/>
        <v>0.22858400000000001</v>
      </c>
    </row>
    <row r="4753" spans="1:6">
      <c r="A4753" s="16">
        <v>40430</v>
      </c>
      <c r="B4753" s="72">
        <v>49599</v>
      </c>
      <c r="C4753" s="77">
        <v>0.215111</v>
      </c>
      <c r="E4753" s="79">
        <f t="shared" si="293"/>
        <v>0.215111</v>
      </c>
    </row>
    <row r="4754" spans="1:6">
      <c r="A4754" s="16">
        <v>40431</v>
      </c>
      <c r="B4754" s="72">
        <v>49599</v>
      </c>
      <c r="C4754" s="77">
        <v>0.215111</v>
      </c>
      <c r="E4754" s="79">
        <f t="shared" si="293"/>
        <v>0.215111</v>
      </c>
    </row>
    <row r="4755" spans="1:6">
      <c r="A4755" s="16">
        <v>40432</v>
      </c>
      <c r="B4755" s="72">
        <v>52256</v>
      </c>
      <c r="C4755" s="77">
        <v>0.27756700000000001</v>
      </c>
      <c r="E4755" s="79">
        <f t="shared" si="293"/>
        <v>0.27756700000000001</v>
      </c>
    </row>
    <row r="4756" spans="1:6">
      <c r="A4756" s="16">
        <v>40433</v>
      </c>
      <c r="B4756" s="72">
        <v>48649</v>
      </c>
      <c r="C4756" s="77">
        <v>0.21024999999999999</v>
      </c>
      <c r="E4756" s="79">
        <f t="shared" si="293"/>
        <v>0.21024999999999999</v>
      </c>
    </row>
    <row r="4757" spans="1:6">
      <c r="A4757" s="16">
        <v>40434</v>
      </c>
      <c r="B4757" s="72">
        <v>43367</v>
      </c>
      <c r="C4757" s="77">
        <v>0.23466699999999999</v>
      </c>
      <c r="E4757" s="79">
        <f t="shared" si="293"/>
        <v>0.23466699999999999</v>
      </c>
    </row>
    <row r="4758" spans="1:6">
      <c r="A4758" s="16">
        <v>40435</v>
      </c>
      <c r="B4758" s="72">
        <v>49905</v>
      </c>
      <c r="C4758" s="77">
        <v>0.212866</v>
      </c>
      <c r="E4758" s="79">
        <f t="shared" si="293"/>
        <v>0.212866</v>
      </c>
      <c r="F4758" s="5">
        <f>(C4762-C4758)/4</f>
        <v>8.8002500000000025E-3</v>
      </c>
    </row>
    <row r="4759" spans="1:6">
      <c r="A4759" s="4">
        <v>40436</v>
      </c>
      <c r="C4759" s="80">
        <f>C4758+F$4758</f>
        <v>0.22166625000000001</v>
      </c>
      <c r="E4759" s="79">
        <f t="shared" si="293"/>
        <v>0.22166625000000001</v>
      </c>
    </row>
    <row r="4760" spans="1:6">
      <c r="A4760" s="4">
        <v>40437</v>
      </c>
      <c r="C4760" s="80">
        <f>C4759+F$4758</f>
        <v>0.23046650000000002</v>
      </c>
      <c r="E4760" s="79">
        <f t="shared" si="293"/>
        <v>0.23046650000000002</v>
      </c>
    </row>
    <row r="4761" spans="1:6">
      <c r="A4761" s="4">
        <v>40438</v>
      </c>
      <c r="C4761" s="80">
        <f>C4760+F$4758</f>
        <v>0.23926675000000003</v>
      </c>
      <c r="E4761" s="79">
        <f t="shared" si="293"/>
        <v>0.23926675000000003</v>
      </c>
    </row>
    <row r="4762" spans="1:6">
      <c r="A4762" s="16">
        <v>40439</v>
      </c>
      <c r="B4762" s="72">
        <v>24457</v>
      </c>
      <c r="C4762" s="77">
        <v>0.24806700000000001</v>
      </c>
      <c r="E4762" s="79">
        <f t="shared" si="293"/>
        <v>0.24806700000000001</v>
      </c>
    </row>
    <row r="4763" spans="1:6">
      <c r="A4763" s="16">
        <v>40440</v>
      </c>
      <c r="B4763" s="72">
        <v>35023</v>
      </c>
      <c r="C4763" s="77">
        <v>0.21617900000000001</v>
      </c>
      <c r="E4763" s="79">
        <f t="shared" si="293"/>
        <v>0.21617900000000001</v>
      </c>
      <c r="F4763" s="5">
        <f>(C4765-C4763)/2</f>
        <v>2.2084999999999883E-3</v>
      </c>
    </row>
    <row r="4764" spans="1:6">
      <c r="A4764" s="4">
        <v>40441</v>
      </c>
      <c r="C4764" s="80">
        <f>C4763+F$4763</f>
        <v>0.21838750000000001</v>
      </c>
      <c r="E4764" s="79">
        <f t="shared" si="293"/>
        <v>0.21838750000000001</v>
      </c>
    </row>
    <row r="4765" spans="1:6">
      <c r="A4765" s="16">
        <v>40442</v>
      </c>
      <c r="B4765" s="72">
        <v>37219</v>
      </c>
      <c r="C4765" s="77">
        <v>0.22059599999999999</v>
      </c>
      <c r="E4765" s="79">
        <f t="shared" si="293"/>
        <v>0.22059599999999999</v>
      </c>
    </row>
    <row r="4766" spans="1:6">
      <c r="A4766" s="16">
        <v>40443</v>
      </c>
      <c r="B4766" s="72">
        <v>28057</v>
      </c>
      <c r="C4766" s="77">
        <v>0.20818</v>
      </c>
      <c r="E4766" s="79">
        <f t="shared" si="293"/>
        <v>0.20818</v>
      </c>
      <c r="F4766" s="5">
        <f>(C4768-C4766)/2</f>
        <v>1.1200500000000002E-2</v>
      </c>
    </row>
    <row r="4767" spans="1:6">
      <c r="A4767" s="4">
        <v>40444</v>
      </c>
      <c r="C4767" s="80">
        <f>C4766+F$4766</f>
        <v>0.21938050000000001</v>
      </c>
      <c r="E4767" s="79">
        <f t="shared" si="293"/>
        <v>0.21938050000000001</v>
      </c>
    </row>
    <row r="4768" spans="1:6">
      <c r="A4768" s="16">
        <v>40445</v>
      </c>
      <c r="B4768" s="72">
        <v>47526</v>
      </c>
      <c r="C4768" s="77">
        <v>0.23058100000000001</v>
      </c>
      <c r="E4768" s="79">
        <f t="shared" si="293"/>
        <v>0.23058100000000001</v>
      </c>
    </row>
    <row r="4769" spans="1:6">
      <c r="A4769" s="16">
        <v>40446</v>
      </c>
      <c r="B4769" s="72">
        <v>25837</v>
      </c>
      <c r="C4769" s="77">
        <v>0.21521199999999999</v>
      </c>
      <c r="E4769" s="79">
        <f t="shared" si="293"/>
        <v>0.21521199999999999</v>
      </c>
    </row>
    <row r="4770" spans="1:6">
      <c r="A4770" s="16">
        <v>40447</v>
      </c>
      <c r="B4770" s="72">
        <v>14101</v>
      </c>
      <c r="C4770" s="77">
        <v>0.20071800000000001</v>
      </c>
      <c r="E4770" s="79">
        <f t="shared" si="293"/>
        <v>0.20071800000000001</v>
      </c>
    </row>
    <row r="4771" spans="1:6">
      <c r="A4771" s="16">
        <v>40448</v>
      </c>
      <c r="B4771" s="72">
        <v>29945</v>
      </c>
      <c r="C4771" s="77">
        <v>0.26722699999999999</v>
      </c>
      <c r="E4771" s="79">
        <f t="shared" si="293"/>
        <v>0.26722699999999999</v>
      </c>
    </row>
    <row r="4772" spans="1:6">
      <c r="A4772" s="16">
        <v>40449</v>
      </c>
      <c r="B4772" s="72">
        <v>49855</v>
      </c>
      <c r="C4772" s="77">
        <v>0.211702</v>
      </c>
      <c r="E4772" s="79">
        <f t="shared" si="293"/>
        <v>0.211702</v>
      </c>
    </row>
    <row r="4773" spans="1:6">
      <c r="A4773" s="16">
        <v>40450</v>
      </c>
      <c r="B4773" s="72">
        <v>51331</v>
      </c>
      <c r="C4773" s="77">
        <v>0.25215300000000002</v>
      </c>
      <c r="E4773" s="79">
        <f t="shared" si="293"/>
        <v>0.25215300000000002</v>
      </c>
    </row>
    <row r="4774" spans="1:6">
      <c r="A4774" s="16">
        <v>40451</v>
      </c>
      <c r="B4774" s="72">
        <v>50070</v>
      </c>
      <c r="C4774" s="77">
        <v>0.211922</v>
      </c>
      <c r="E4774" s="79">
        <f t="shared" si="293"/>
        <v>0.211922</v>
      </c>
      <c r="F4774" s="5">
        <f>(C4779-C4774)/5</f>
        <v>7.2539999999999823E-4</v>
      </c>
    </row>
    <row r="4775" spans="1:6">
      <c r="A4775" s="4">
        <v>40452</v>
      </c>
      <c r="C4775" s="80">
        <f>C4774+F$4774</f>
        <v>0.21264739999999999</v>
      </c>
      <c r="E4775" s="79">
        <f t="shared" si="293"/>
        <v>0.21264739999999999</v>
      </c>
    </row>
    <row r="4776" spans="1:6">
      <c r="A4776" s="4">
        <v>40453</v>
      </c>
      <c r="C4776" s="80">
        <f>C4775+F$4774</f>
        <v>0.21337279999999997</v>
      </c>
      <c r="E4776" s="79">
        <f t="shared" si="293"/>
        <v>0.21337279999999997</v>
      </c>
    </row>
    <row r="4777" spans="1:6">
      <c r="A4777" s="4">
        <v>40454</v>
      </c>
      <c r="C4777" s="80">
        <f>C4776+F$4774</f>
        <v>0.21409819999999996</v>
      </c>
      <c r="E4777" s="79">
        <f t="shared" si="293"/>
        <v>0.21409819999999996</v>
      </c>
    </row>
    <row r="4778" spans="1:6">
      <c r="A4778" s="4">
        <v>40455</v>
      </c>
      <c r="C4778" s="80">
        <f>C4777+F$4774</f>
        <v>0.21482359999999995</v>
      </c>
      <c r="E4778" s="79">
        <f t="shared" si="293"/>
        <v>0.21482359999999995</v>
      </c>
    </row>
    <row r="4779" spans="1:6">
      <c r="A4779" s="16">
        <v>40456</v>
      </c>
      <c r="B4779" s="72">
        <v>50685</v>
      </c>
      <c r="C4779" s="77">
        <v>0.21554899999999999</v>
      </c>
      <c r="E4779" s="79">
        <f t="shared" si="293"/>
        <v>0.21554899999999999</v>
      </c>
      <c r="F4779" s="5">
        <f>(C4792-C4779)/13</f>
        <v>5.0384615384615387E-4</v>
      </c>
    </row>
    <row r="4780" spans="1:6">
      <c r="A4780" s="4">
        <v>40457</v>
      </c>
      <c r="C4780" s="80">
        <f>C4779+F$4779</f>
        <v>0.21605284615384615</v>
      </c>
      <c r="E4780" s="79">
        <f t="shared" si="293"/>
        <v>0.21605284615384615</v>
      </c>
    </row>
    <row r="4781" spans="1:6">
      <c r="A4781" s="4">
        <v>40458</v>
      </c>
      <c r="C4781" s="80">
        <f t="shared" ref="C4781:C4791" si="294">C4780+F$4779</f>
        <v>0.21655669230769231</v>
      </c>
      <c r="E4781" s="79">
        <f t="shared" si="293"/>
        <v>0.21655669230769231</v>
      </c>
    </row>
    <row r="4782" spans="1:6">
      <c r="A4782" s="4">
        <v>40459</v>
      </c>
      <c r="C4782" s="80">
        <f t="shared" si="294"/>
        <v>0.21706053846153847</v>
      </c>
      <c r="E4782" s="79">
        <f t="shared" si="293"/>
        <v>0.21706053846153847</v>
      </c>
    </row>
    <row r="4783" spans="1:6">
      <c r="A4783" s="4">
        <v>40460</v>
      </c>
      <c r="C4783" s="80">
        <f t="shared" si="294"/>
        <v>0.21756438461538463</v>
      </c>
      <c r="E4783" s="79">
        <f t="shared" si="293"/>
        <v>0.21756438461538463</v>
      </c>
    </row>
    <row r="4784" spans="1:6">
      <c r="A4784" s="4">
        <v>40461</v>
      </c>
      <c r="C4784" s="80">
        <f t="shared" si="294"/>
        <v>0.21806823076923079</v>
      </c>
      <c r="E4784" s="79">
        <f t="shared" si="293"/>
        <v>0.21806823076923079</v>
      </c>
    </row>
    <row r="4785" spans="1:6">
      <c r="A4785" s="4">
        <v>40462</v>
      </c>
      <c r="C4785" s="80">
        <f t="shared" si="294"/>
        <v>0.21857207692307695</v>
      </c>
      <c r="E4785" s="79">
        <f t="shared" si="293"/>
        <v>0.21857207692307695</v>
      </c>
    </row>
    <row r="4786" spans="1:6">
      <c r="A4786" s="4">
        <v>40463</v>
      </c>
      <c r="C4786" s="80">
        <f t="shared" si="294"/>
        <v>0.21907592307692311</v>
      </c>
      <c r="E4786" s="79">
        <f t="shared" si="293"/>
        <v>0.21907592307692311</v>
      </c>
    </row>
    <row r="4787" spans="1:6">
      <c r="A4787" s="4">
        <v>40464</v>
      </c>
      <c r="C4787" s="80">
        <f t="shared" si="294"/>
        <v>0.21957976923076927</v>
      </c>
      <c r="E4787" s="79">
        <f t="shared" si="293"/>
        <v>0.21957976923076927</v>
      </c>
    </row>
    <row r="4788" spans="1:6">
      <c r="A4788" s="4">
        <v>40465</v>
      </c>
      <c r="C4788" s="80">
        <f t="shared" si="294"/>
        <v>0.22008361538461543</v>
      </c>
      <c r="E4788" s="79">
        <f t="shared" si="293"/>
        <v>0.22008361538461543</v>
      </c>
    </row>
    <row r="4789" spans="1:6">
      <c r="A4789" s="4">
        <v>40466</v>
      </c>
      <c r="C4789" s="80">
        <f t="shared" si="294"/>
        <v>0.22058746153846159</v>
      </c>
      <c r="E4789" s="79">
        <f t="shared" si="293"/>
        <v>0.22058746153846159</v>
      </c>
    </row>
    <row r="4790" spans="1:6">
      <c r="A4790" s="4">
        <v>40467</v>
      </c>
      <c r="C4790" s="80">
        <f t="shared" si="294"/>
        <v>0.22109130769230775</v>
      </c>
      <c r="E4790" s="79">
        <f t="shared" si="293"/>
        <v>0.22109130769230775</v>
      </c>
    </row>
    <row r="4791" spans="1:6">
      <c r="A4791" s="4">
        <v>40468</v>
      </c>
      <c r="C4791" s="80">
        <f t="shared" si="294"/>
        <v>0.22159515384615391</v>
      </c>
      <c r="E4791" s="79">
        <f t="shared" si="293"/>
        <v>0.22159515384615391</v>
      </c>
    </row>
    <row r="4792" spans="1:6">
      <c r="A4792" s="16">
        <v>40469</v>
      </c>
      <c r="B4792" s="72">
        <v>50976</v>
      </c>
      <c r="C4792" s="77">
        <v>0.22209899999999999</v>
      </c>
      <c r="E4792" s="79">
        <f t="shared" si="293"/>
        <v>0.22209899999999999</v>
      </c>
      <c r="F4792" s="5">
        <f>(C4794-C4792)/2</f>
        <v>1.9638000000000017E-2</v>
      </c>
    </row>
    <row r="4793" spans="1:6">
      <c r="A4793" s="4">
        <v>40470</v>
      </c>
      <c r="C4793" s="80">
        <f>C4792+F$4792</f>
        <v>0.24173700000000001</v>
      </c>
      <c r="E4793" s="79">
        <f t="shared" si="293"/>
        <v>0.24173700000000001</v>
      </c>
    </row>
    <row r="4794" spans="1:6">
      <c r="A4794" s="16">
        <v>40471</v>
      </c>
      <c r="B4794" s="72">
        <v>52096</v>
      </c>
      <c r="C4794" s="77">
        <v>0.26137500000000002</v>
      </c>
      <c r="E4794" s="79">
        <f t="shared" si="293"/>
        <v>0.26137500000000002</v>
      </c>
      <c r="F4794" s="5">
        <f>(C4798-C4794)/4</f>
        <v>-6.3400000000000956E-4</v>
      </c>
    </row>
    <row r="4795" spans="1:6">
      <c r="A4795" s="4">
        <v>40472</v>
      </c>
      <c r="C4795" s="80">
        <f>C4794+F$4794</f>
        <v>0.260741</v>
      </c>
      <c r="E4795" s="79">
        <f t="shared" si="293"/>
        <v>0.260741</v>
      </c>
    </row>
    <row r="4796" spans="1:6">
      <c r="A4796" s="4">
        <v>40473</v>
      </c>
      <c r="C4796" s="80">
        <f>C4795+F$4794</f>
        <v>0.26010699999999998</v>
      </c>
      <c r="E4796" s="79">
        <f t="shared" si="293"/>
        <v>0.26010699999999998</v>
      </c>
    </row>
    <row r="4797" spans="1:6">
      <c r="A4797" s="4">
        <v>40474</v>
      </c>
      <c r="C4797" s="80">
        <f>C4796+F$4794</f>
        <v>0.25947299999999995</v>
      </c>
      <c r="E4797" s="79">
        <f t="shared" si="293"/>
        <v>0.25947299999999995</v>
      </c>
    </row>
    <row r="4798" spans="1:6">
      <c r="A4798" s="16">
        <v>40475</v>
      </c>
      <c r="B4798" s="72">
        <v>52201</v>
      </c>
      <c r="C4798" s="77">
        <v>0.25883899999999999</v>
      </c>
      <c r="E4798" s="79">
        <f t="shared" si="293"/>
        <v>0.25883899999999999</v>
      </c>
      <c r="F4798" s="5">
        <f>(C4800-C4798)/2</f>
        <v>-1.5368499999999993E-2</v>
      </c>
    </row>
    <row r="4799" spans="1:6">
      <c r="A4799" s="4">
        <v>40476</v>
      </c>
      <c r="C4799" s="80">
        <f>C4798+F$4798</f>
        <v>0.24347049999999998</v>
      </c>
      <c r="E4799" s="79">
        <f t="shared" si="293"/>
        <v>0.24347049999999998</v>
      </c>
    </row>
    <row r="4800" spans="1:6">
      <c r="A4800" s="16">
        <v>40477</v>
      </c>
      <c r="B4800" s="72">
        <v>51238</v>
      </c>
      <c r="C4800" s="77">
        <v>0.228102</v>
      </c>
      <c r="E4800" s="79">
        <f t="shared" si="293"/>
        <v>0.228102</v>
      </c>
    </row>
    <row r="4801" spans="1:6">
      <c r="A4801" s="16">
        <v>40478</v>
      </c>
      <c r="B4801" s="72">
        <v>51698</v>
      </c>
      <c r="C4801" s="77">
        <v>0.22873299999999999</v>
      </c>
      <c r="E4801" s="79">
        <f t="shared" si="293"/>
        <v>0.22873299999999999</v>
      </c>
      <c r="F4801" s="5">
        <f>(C4807-C4801)/6</f>
        <v>5.1569999999999993E-3</v>
      </c>
    </row>
    <row r="4802" spans="1:6">
      <c r="A4802" s="4">
        <v>40479</v>
      </c>
      <c r="C4802" s="80">
        <f>C4801+F$4801</f>
        <v>0.23388999999999999</v>
      </c>
      <c r="E4802" s="79">
        <f t="shared" si="293"/>
        <v>0.23388999999999999</v>
      </c>
    </row>
    <row r="4803" spans="1:6">
      <c r="A4803" s="4">
        <v>40480</v>
      </c>
      <c r="C4803" s="80">
        <f>C4802+F$4801</f>
        <v>0.23904699999999998</v>
      </c>
      <c r="E4803" s="79">
        <f t="shared" si="293"/>
        <v>0.23904699999999998</v>
      </c>
    </row>
    <row r="4804" spans="1:6">
      <c r="A4804" s="4">
        <v>40481</v>
      </c>
      <c r="C4804" s="80">
        <f>C4803+F$4801</f>
        <v>0.24420399999999998</v>
      </c>
      <c r="E4804" s="79">
        <f t="shared" si="293"/>
        <v>0.24420399999999998</v>
      </c>
    </row>
    <row r="4805" spans="1:6">
      <c r="A4805" s="4">
        <v>40482</v>
      </c>
      <c r="C4805" s="80">
        <f>C4804+F$4801</f>
        <v>0.24936099999999997</v>
      </c>
      <c r="E4805" s="79">
        <f t="shared" si="293"/>
        <v>0.24936099999999997</v>
      </c>
    </row>
    <row r="4806" spans="1:6">
      <c r="A4806" s="4">
        <v>40483</v>
      </c>
      <c r="C4806" s="80">
        <f>C4805+F$4801</f>
        <v>0.25451799999999997</v>
      </c>
      <c r="E4806" s="79">
        <f t="shared" si="293"/>
        <v>0.25451799999999997</v>
      </c>
    </row>
    <row r="4807" spans="1:6">
      <c r="A4807" s="16">
        <v>40484</v>
      </c>
      <c r="B4807" s="72">
        <v>52095</v>
      </c>
      <c r="C4807" s="77">
        <v>0.25967499999999999</v>
      </c>
      <c r="E4807" s="79">
        <f t="shared" si="293"/>
        <v>0.25967499999999999</v>
      </c>
    </row>
    <row r="4808" spans="1:6">
      <c r="A4808" s="16">
        <v>40485</v>
      </c>
      <c r="B4808" s="72">
        <v>51937</v>
      </c>
      <c r="C4808" s="77">
        <v>0.24643399999999999</v>
      </c>
      <c r="E4808" s="79">
        <f t="shared" si="293"/>
        <v>0.24643399999999999</v>
      </c>
    </row>
    <row r="4809" spans="1:6">
      <c r="A4809" s="16">
        <v>40486</v>
      </c>
      <c r="B4809" s="72">
        <v>51306</v>
      </c>
      <c r="C4809" s="77">
        <v>0.23474100000000001</v>
      </c>
      <c r="E4809" s="79">
        <f t="shared" si="293"/>
        <v>0.23474100000000001</v>
      </c>
      <c r="F4809" s="5">
        <f>(C4816-C4809)/7</f>
        <v>3.1762857142857148E-3</v>
      </c>
    </row>
    <row r="4810" spans="1:6">
      <c r="A4810" s="4">
        <v>40487</v>
      </c>
      <c r="C4810" s="80">
        <f t="shared" ref="C4810:C4815" si="295">C4809+F$4809</f>
        <v>0.23791728571428572</v>
      </c>
      <c r="E4810" s="79">
        <f t="shared" si="293"/>
        <v>0.23791728571428572</v>
      </c>
    </row>
    <row r="4811" spans="1:6">
      <c r="A4811" s="4">
        <v>40488</v>
      </c>
      <c r="C4811" s="80">
        <f t="shared" si="295"/>
        <v>0.24109357142857143</v>
      </c>
      <c r="E4811" s="79">
        <f t="shared" si="293"/>
        <v>0.24109357142857143</v>
      </c>
    </row>
    <row r="4812" spans="1:6">
      <c r="A4812" s="4">
        <v>40489</v>
      </c>
      <c r="C4812" s="80">
        <f t="shared" si="295"/>
        <v>0.24426985714285715</v>
      </c>
      <c r="E4812" s="79">
        <f t="shared" si="293"/>
        <v>0.24426985714285715</v>
      </c>
    </row>
    <row r="4813" spans="1:6">
      <c r="A4813" s="4">
        <v>40490</v>
      </c>
      <c r="C4813" s="80">
        <f t="shared" si="295"/>
        <v>0.24744614285714286</v>
      </c>
      <c r="E4813" s="79">
        <f t="shared" si="293"/>
        <v>0.24744614285714286</v>
      </c>
    </row>
    <row r="4814" spans="1:6">
      <c r="A4814" s="4">
        <v>40491</v>
      </c>
      <c r="C4814" s="80">
        <f t="shared" si="295"/>
        <v>0.25062242857142858</v>
      </c>
      <c r="E4814" s="79">
        <f t="shared" si="293"/>
        <v>0.25062242857142858</v>
      </c>
    </row>
    <row r="4815" spans="1:6">
      <c r="A4815" s="4">
        <v>40492</v>
      </c>
      <c r="C4815" s="80">
        <f t="shared" si="295"/>
        <v>0.25379871428571432</v>
      </c>
      <c r="E4815" s="79">
        <f t="shared" ref="E4815:E4878" si="296">C4815</f>
        <v>0.25379871428571432</v>
      </c>
    </row>
    <row r="4816" spans="1:6">
      <c r="A4816" s="16">
        <v>40493</v>
      </c>
      <c r="B4816" s="72">
        <v>51851</v>
      </c>
      <c r="C4816" s="77">
        <v>0.25697500000000001</v>
      </c>
      <c r="E4816" s="79">
        <f t="shared" si="296"/>
        <v>0.25697500000000001</v>
      </c>
    </row>
    <row r="4817" spans="1:6">
      <c r="A4817" s="16">
        <v>40494</v>
      </c>
      <c r="B4817" s="72">
        <v>51872</v>
      </c>
      <c r="C4817" s="77">
        <v>0.25408999999999998</v>
      </c>
      <c r="E4817" s="79">
        <f t="shared" si="296"/>
        <v>0.25408999999999998</v>
      </c>
      <c r="F4817" s="5">
        <f>(C4833-C4817)/16</f>
        <v>3.7844375000000013E-3</v>
      </c>
    </row>
    <row r="4818" spans="1:6">
      <c r="A4818" s="4">
        <v>40495</v>
      </c>
      <c r="C4818" s="80">
        <f>C4817+F$4817</f>
        <v>0.2578744375</v>
      </c>
      <c r="E4818" s="79">
        <f t="shared" si="296"/>
        <v>0.2578744375</v>
      </c>
    </row>
    <row r="4819" spans="1:6">
      <c r="A4819" s="4">
        <v>40496</v>
      </c>
      <c r="C4819" s="80">
        <f t="shared" ref="C4819:C4832" si="297">C4818+F$4817</f>
        <v>0.26165887500000001</v>
      </c>
      <c r="E4819" s="79">
        <f t="shared" si="296"/>
        <v>0.26165887500000001</v>
      </c>
    </row>
    <row r="4820" spans="1:6">
      <c r="A4820" s="4">
        <v>40497</v>
      </c>
      <c r="C4820" s="80">
        <f t="shared" si="297"/>
        <v>0.26544331250000003</v>
      </c>
      <c r="E4820" s="79">
        <f t="shared" si="296"/>
        <v>0.26544331250000003</v>
      </c>
    </row>
    <row r="4821" spans="1:6">
      <c r="A4821" s="4">
        <v>40498</v>
      </c>
      <c r="C4821" s="80">
        <f t="shared" si="297"/>
        <v>0.26922775000000004</v>
      </c>
      <c r="E4821" s="79">
        <f t="shared" si="296"/>
        <v>0.26922775000000004</v>
      </c>
    </row>
    <row r="4822" spans="1:6">
      <c r="A4822" s="4">
        <v>40499</v>
      </c>
      <c r="C4822" s="80">
        <f t="shared" si="297"/>
        <v>0.27301218750000006</v>
      </c>
      <c r="E4822" s="79">
        <f t="shared" si="296"/>
        <v>0.27301218750000006</v>
      </c>
    </row>
    <row r="4823" spans="1:6">
      <c r="A4823" s="4">
        <v>40500</v>
      </c>
      <c r="C4823" s="80">
        <f t="shared" si="297"/>
        <v>0.27679662500000007</v>
      </c>
      <c r="E4823" s="79">
        <f t="shared" si="296"/>
        <v>0.27679662500000007</v>
      </c>
    </row>
    <row r="4824" spans="1:6">
      <c r="A4824" s="4">
        <v>40501</v>
      </c>
      <c r="C4824" s="80">
        <f t="shared" si="297"/>
        <v>0.28058106250000009</v>
      </c>
      <c r="E4824" s="79">
        <f t="shared" si="296"/>
        <v>0.28058106250000009</v>
      </c>
    </row>
    <row r="4825" spans="1:6">
      <c r="A4825" s="4">
        <v>40502</v>
      </c>
      <c r="C4825" s="80">
        <f t="shared" si="297"/>
        <v>0.2843655000000001</v>
      </c>
      <c r="E4825" s="79">
        <f t="shared" si="296"/>
        <v>0.2843655000000001</v>
      </c>
    </row>
    <row r="4826" spans="1:6">
      <c r="A4826" s="4">
        <v>40503</v>
      </c>
      <c r="C4826" s="80">
        <f t="shared" si="297"/>
        <v>0.28814993750000012</v>
      </c>
      <c r="E4826" s="79">
        <f t="shared" si="296"/>
        <v>0.28814993750000012</v>
      </c>
    </row>
    <row r="4827" spans="1:6">
      <c r="A4827" s="4">
        <v>40504</v>
      </c>
      <c r="C4827" s="80">
        <f t="shared" si="297"/>
        <v>0.29193437500000013</v>
      </c>
      <c r="E4827" s="79">
        <f t="shared" si="296"/>
        <v>0.29193437500000013</v>
      </c>
    </row>
    <row r="4828" spans="1:6">
      <c r="A4828" s="4">
        <v>40505</v>
      </c>
      <c r="C4828" s="80">
        <f t="shared" si="297"/>
        <v>0.29571881250000015</v>
      </c>
      <c r="E4828" s="79">
        <f t="shared" si="296"/>
        <v>0.29571881250000015</v>
      </c>
    </row>
    <row r="4829" spans="1:6">
      <c r="A4829" s="4">
        <v>40506</v>
      </c>
      <c r="C4829" s="80">
        <f t="shared" si="297"/>
        <v>0.29950325000000017</v>
      </c>
      <c r="E4829" s="79">
        <f t="shared" si="296"/>
        <v>0.29950325000000017</v>
      </c>
    </row>
    <row r="4830" spans="1:6">
      <c r="A4830" s="4">
        <v>40507</v>
      </c>
      <c r="C4830" s="80">
        <f t="shared" si="297"/>
        <v>0.30328768750000018</v>
      </c>
      <c r="E4830" s="79">
        <f t="shared" si="296"/>
        <v>0.30328768750000018</v>
      </c>
    </row>
    <row r="4831" spans="1:6">
      <c r="A4831" s="4">
        <v>40508</v>
      </c>
      <c r="C4831" s="80">
        <f t="shared" si="297"/>
        <v>0.3070721250000002</v>
      </c>
      <c r="E4831" s="79">
        <f t="shared" si="296"/>
        <v>0.3070721250000002</v>
      </c>
    </row>
    <row r="4832" spans="1:6">
      <c r="A4832" s="4">
        <v>40509</v>
      </c>
      <c r="C4832" s="80">
        <f t="shared" si="297"/>
        <v>0.31085656250000021</v>
      </c>
      <c r="E4832" s="79">
        <f t="shared" si="296"/>
        <v>0.31085656250000021</v>
      </c>
    </row>
    <row r="4833" spans="1:6">
      <c r="A4833" s="16">
        <v>40510</v>
      </c>
      <c r="B4833" s="72">
        <v>52190</v>
      </c>
      <c r="C4833" s="77">
        <v>0.314641</v>
      </c>
      <c r="E4833" s="79">
        <f t="shared" si="296"/>
        <v>0.314641</v>
      </c>
      <c r="F4833" s="5">
        <f>(C4838-C4833)/5</f>
        <v>-4.5880000000000035E-3</v>
      </c>
    </row>
    <row r="4834" spans="1:6">
      <c r="A4834" s="4">
        <v>40511</v>
      </c>
      <c r="C4834" s="80">
        <f>C4833+F$4833</f>
        <v>0.31005300000000002</v>
      </c>
      <c r="E4834" s="79">
        <f t="shared" si="296"/>
        <v>0.31005300000000002</v>
      </c>
    </row>
    <row r="4835" spans="1:6">
      <c r="A4835" s="4">
        <v>40512</v>
      </c>
      <c r="C4835" s="80">
        <f>C4834+F$4833</f>
        <v>0.30546500000000004</v>
      </c>
      <c r="E4835" s="79">
        <f t="shared" si="296"/>
        <v>0.30546500000000004</v>
      </c>
    </row>
    <row r="4836" spans="1:6">
      <c r="A4836" s="4">
        <v>40513</v>
      </c>
      <c r="C4836" s="80">
        <f>C4835+F$4833</f>
        <v>0.30087700000000006</v>
      </c>
      <c r="E4836" s="79">
        <f t="shared" si="296"/>
        <v>0.30087700000000006</v>
      </c>
    </row>
    <row r="4837" spans="1:6">
      <c r="A4837" s="4">
        <v>40514</v>
      </c>
      <c r="C4837" s="80">
        <f>C4836+F$4833</f>
        <v>0.29628900000000008</v>
      </c>
      <c r="E4837" s="79">
        <f t="shared" si="296"/>
        <v>0.29628900000000008</v>
      </c>
    </row>
    <row r="4838" spans="1:6">
      <c r="A4838" s="16">
        <v>40515</v>
      </c>
      <c r="B4838" s="72">
        <v>51651</v>
      </c>
      <c r="C4838" s="77">
        <v>0.29170099999999999</v>
      </c>
      <c r="E4838" s="79">
        <f t="shared" si="296"/>
        <v>0.29170099999999999</v>
      </c>
      <c r="F4838" s="5">
        <f>(C4850-C4838)/12</f>
        <v>4.3375000000000125E-4</v>
      </c>
    </row>
    <row r="4839" spans="1:6">
      <c r="A4839" s="4">
        <v>40516</v>
      </c>
      <c r="C4839" s="80">
        <f>C4838+F$4838</f>
        <v>0.29213475</v>
      </c>
      <c r="E4839" s="79">
        <f t="shared" si="296"/>
        <v>0.29213475</v>
      </c>
    </row>
    <row r="4840" spans="1:6">
      <c r="A4840" s="4">
        <v>40517</v>
      </c>
      <c r="C4840" s="80">
        <f t="shared" ref="C4840:C4849" si="298">C4839+F$4838</f>
        <v>0.29256850000000001</v>
      </c>
      <c r="E4840" s="79">
        <f t="shared" si="296"/>
        <v>0.29256850000000001</v>
      </c>
    </row>
    <row r="4841" spans="1:6">
      <c r="A4841" s="4">
        <v>40518</v>
      </c>
      <c r="C4841" s="80">
        <f t="shared" si="298"/>
        <v>0.29300225000000002</v>
      </c>
      <c r="E4841" s="79">
        <f t="shared" si="296"/>
        <v>0.29300225000000002</v>
      </c>
    </row>
    <row r="4842" spans="1:6">
      <c r="A4842" s="4">
        <v>40519</v>
      </c>
      <c r="C4842" s="80">
        <f t="shared" si="298"/>
        <v>0.29343600000000003</v>
      </c>
      <c r="E4842" s="79">
        <f t="shared" si="296"/>
        <v>0.29343600000000003</v>
      </c>
    </row>
    <row r="4843" spans="1:6">
      <c r="A4843" s="4">
        <v>40520</v>
      </c>
      <c r="C4843" s="80">
        <f t="shared" si="298"/>
        <v>0.29386975000000004</v>
      </c>
      <c r="E4843" s="79">
        <f t="shared" si="296"/>
        <v>0.29386975000000004</v>
      </c>
    </row>
    <row r="4844" spans="1:6">
      <c r="A4844" s="4">
        <v>40521</v>
      </c>
      <c r="C4844" s="80">
        <f t="shared" si="298"/>
        <v>0.29430350000000005</v>
      </c>
      <c r="E4844" s="79">
        <f t="shared" si="296"/>
        <v>0.29430350000000005</v>
      </c>
    </row>
    <row r="4845" spans="1:6">
      <c r="A4845" s="4">
        <v>40522</v>
      </c>
      <c r="C4845" s="80">
        <f t="shared" si="298"/>
        <v>0.29473725000000006</v>
      </c>
      <c r="E4845" s="79">
        <f t="shared" si="296"/>
        <v>0.29473725000000006</v>
      </c>
    </row>
    <row r="4846" spans="1:6">
      <c r="A4846" s="4">
        <v>40523</v>
      </c>
      <c r="C4846" s="80">
        <f t="shared" si="298"/>
        <v>0.29517100000000007</v>
      </c>
      <c r="E4846" s="79">
        <f t="shared" si="296"/>
        <v>0.29517100000000007</v>
      </c>
    </row>
    <row r="4847" spans="1:6">
      <c r="A4847" s="4">
        <v>40524</v>
      </c>
      <c r="C4847" s="80">
        <f t="shared" si="298"/>
        <v>0.29560475000000008</v>
      </c>
      <c r="E4847" s="79">
        <f t="shared" si="296"/>
        <v>0.29560475000000008</v>
      </c>
    </row>
    <row r="4848" spans="1:6">
      <c r="A4848" s="4">
        <v>40525</v>
      </c>
      <c r="C4848" s="80">
        <f t="shared" si="298"/>
        <v>0.29603850000000009</v>
      </c>
      <c r="E4848" s="79">
        <f t="shared" si="296"/>
        <v>0.29603850000000009</v>
      </c>
    </row>
    <row r="4849" spans="1:10">
      <c r="A4849" s="4">
        <v>40526</v>
      </c>
      <c r="C4849" s="80">
        <f t="shared" si="298"/>
        <v>0.2964722500000001</v>
      </c>
      <c r="E4849" s="79">
        <f t="shared" si="296"/>
        <v>0.2964722500000001</v>
      </c>
    </row>
    <row r="4850" spans="1:10">
      <c r="A4850" s="16">
        <v>40527</v>
      </c>
      <c r="B4850" s="72">
        <v>51993</v>
      </c>
      <c r="C4850" s="77">
        <v>0.296906</v>
      </c>
      <c r="E4850" s="79">
        <f t="shared" si="296"/>
        <v>0.296906</v>
      </c>
      <c r="F4850" s="5">
        <f>(C4861-C4850)/11</f>
        <v>1.6669090909090926E-3</v>
      </c>
      <c r="H4850" s="5">
        <f>SUM($C$4850:$C$5078)/COUNT($C$4850:$C$5078)</f>
        <v>0.39296103392677223</v>
      </c>
      <c r="I4850" s="5">
        <f>SUM(C4850:C5078)</f>
        <v>89.988076769230844</v>
      </c>
      <c r="J4850" s="5">
        <f>MAX(C4850:C5078)</f>
        <v>0.58687100000000003</v>
      </c>
    </row>
    <row r="4851" spans="1:10">
      <c r="A4851" s="4">
        <v>40528</v>
      </c>
      <c r="C4851" s="80">
        <f>C4850+F$4850</f>
        <v>0.29857290909090911</v>
      </c>
      <c r="E4851" s="79">
        <f t="shared" si="296"/>
        <v>0.29857290909090911</v>
      </c>
    </row>
    <row r="4852" spans="1:10">
      <c r="A4852" s="4">
        <v>40529</v>
      </c>
      <c r="C4852" s="80">
        <f t="shared" ref="C4852:C4860" si="299">C4851+F$4850</f>
        <v>0.30023981818181822</v>
      </c>
      <c r="E4852" s="79">
        <f t="shared" si="296"/>
        <v>0.30023981818181822</v>
      </c>
    </row>
    <row r="4853" spans="1:10">
      <c r="A4853" s="4">
        <v>40530</v>
      </c>
      <c r="C4853" s="80">
        <f t="shared" si="299"/>
        <v>0.30190672727272733</v>
      </c>
      <c r="E4853" s="79">
        <f t="shared" si="296"/>
        <v>0.30190672727272733</v>
      </c>
    </row>
    <row r="4854" spans="1:10">
      <c r="A4854" s="4">
        <v>40531</v>
      </c>
      <c r="C4854" s="80">
        <f t="shared" si="299"/>
        <v>0.30357363636363643</v>
      </c>
      <c r="E4854" s="79">
        <f t="shared" si="296"/>
        <v>0.30357363636363643</v>
      </c>
    </row>
    <row r="4855" spans="1:10">
      <c r="A4855" s="4">
        <v>40532</v>
      </c>
      <c r="C4855" s="80">
        <f t="shared" si="299"/>
        <v>0.30524054545454554</v>
      </c>
      <c r="E4855" s="79">
        <f t="shared" si="296"/>
        <v>0.30524054545454554</v>
      </c>
    </row>
    <row r="4856" spans="1:10">
      <c r="A4856" s="4">
        <v>40533</v>
      </c>
      <c r="C4856" s="80">
        <f t="shared" si="299"/>
        <v>0.30690745454545465</v>
      </c>
      <c r="E4856" s="79">
        <f t="shared" si="296"/>
        <v>0.30690745454545465</v>
      </c>
    </row>
    <row r="4857" spans="1:10">
      <c r="A4857" s="4">
        <v>40534</v>
      </c>
      <c r="C4857" s="80">
        <f t="shared" si="299"/>
        <v>0.30857436363636376</v>
      </c>
      <c r="E4857" s="79">
        <f t="shared" si="296"/>
        <v>0.30857436363636376</v>
      </c>
    </row>
    <row r="4858" spans="1:10">
      <c r="A4858" s="4">
        <v>40535</v>
      </c>
      <c r="C4858" s="80">
        <f t="shared" si="299"/>
        <v>0.31024127272727287</v>
      </c>
      <c r="E4858" s="79">
        <f t="shared" si="296"/>
        <v>0.31024127272727287</v>
      </c>
    </row>
    <row r="4859" spans="1:10">
      <c r="A4859" s="4">
        <v>40536</v>
      </c>
      <c r="C4859" s="80">
        <f t="shared" si="299"/>
        <v>0.31190818181818197</v>
      </c>
      <c r="E4859" s="79">
        <f t="shared" si="296"/>
        <v>0.31190818181818197</v>
      </c>
    </row>
    <row r="4860" spans="1:10">
      <c r="A4860" s="4">
        <v>40537</v>
      </c>
      <c r="C4860" s="80">
        <f t="shared" si="299"/>
        <v>0.31357509090909108</v>
      </c>
      <c r="E4860" s="79">
        <f t="shared" si="296"/>
        <v>0.31357509090909108</v>
      </c>
    </row>
    <row r="4861" spans="1:10">
      <c r="A4861" s="16">
        <v>40538</v>
      </c>
      <c r="B4861" s="72">
        <v>51933</v>
      </c>
      <c r="C4861" s="77">
        <v>0.31524200000000002</v>
      </c>
      <c r="E4861" s="79">
        <f t="shared" si="296"/>
        <v>0.31524200000000002</v>
      </c>
      <c r="F4861" s="5">
        <f>(C4864-C4861)/3</f>
        <v>-4.2120000000000117E-3</v>
      </c>
    </row>
    <row r="4862" spans="1:10">
      <c r="A4862" s="4">
        <v>40539</v>
      </c>
      <c r="C4862" s="80">
        <f>C4861+F$4861</f>
        <v>0.31103000000000003</v>
      </c>
      <c r="E4862" s="79">
        <f t="shared" si="296"/>
        <v>0.31103000000000003</v>
      </c>
    </row>
    <row r="4863" spans="1:10">
      <c r="A4863" s="4">
        <v>40540</v>
      </c>
      <c r="C4863" s="80">
        <f>C4862+F$4861</f>
        <v>0.30681800000000004</v>
      </c>
      <c r="E4863" s="79">
        <f t="shared" si="296"/>
        <v>0.30681800000000004</v>
      </c>
    </row>
    <row r="4864" spans="1:10">
      <c r="A4864" s="16">
        <v>40541</v>
      </c>
      <c r="B4864" s="72">
        <v>52027</v>
      </c>
      <c r="C4864" s="77">
        <v>0.30260599999999999</v>
      </c>
      <c r="E4864" s="79">
        <f t="shared" si="296"/>
        <v>0.30260599999999999</v>
      </c>
      <c r="F4864" s="5">
        <f>(C4879-C4864)/15</f>
        <v>5.4542000000000019E-3</v>
      </c>
    </row>
    <row r="4865" spans="1:5">
      <c r="A4865" s="4">
        <v>40542</v>
      </c>
      <c r="C4865" s="80">
        <f>C4864+F$4864</f>
        <v>0.30806020000000001</v>
      </c>
      <c r="E4865" s="79">
        <f t="shared" si="296"/>
        <v>0.30806020000000001</v>
      </c>
    </row>
    <row r="4866" spans="1:5">
      <c r="A4866" s="4">
        <v>40543</v>
      </c>
      <c r="C4866" s="80">
        <f t="shared" ref="C4866:C4878" si="300">C4865+F$4864</f>
        <v>0.31351440000000003</v>
      </c>
      <c r="E4866" s="79">
        <f t="shared" si="296"/>
        <v>0.31351440000000003</v>
      </c>
    </row>
    <row r="4867" spans="1:5">
      <c r="A4867" s="4">
        <v>40544</v>
      </c>
      <c r="C4867" s="80">
        <f t="shared" si="300"/>
        <v>0.31896860000000005</v>
      </c>
      <c r="E4867" s="79">
        <f t="shared" si="296"/>
        <v>0.31896860000000005</v>
      </c>
    </row>
    <row r="4868" spans="1:5">
      <c r="A4868" s="4">
        <v>40545</v>
      </c>
      <c r="C4868" s="80">
        <f t="shared" si="300"/>
        <v>0.32442280000000007</v>
      </c>
      <c r="E4868" s="79">
        <f t="shared" si="296"/>
        <v>0.32442280000000007</v>
      </c>
    </row>
    <row r="4869" spans="1:5">
      <c r="A4869" s="4">
        <v>40546</v>
      </c>
      <c r="C4869" s="80">
        <f t="shared" si="300"/>
        <v>0.32987700000000009</v>
      </c>
      <c r="E4869" s="79">
        <f t="shared" si="296"/>
        <v>0.32987700000000009</v>
      </c>
    </row>
    <row r="4870" spans="1:5">
      <c r="A4870" s="4">
        <v>40547</v>
      </c>
      <c r="C4870" s="80">
        <f t="shared" si="300"/>
        <v>0.33533120000000011</v>
      </c>
      <c r="E4870" s="79">
        <f t="shared" si="296"/>
        <v>0.33533120000000011</v>
      </c>
    </row>
    <row r="4871" spans="1:5">
      <c r="A4871" s="4">
        <v>40548</v>
      </c>
      <c r="C4871" s="80">
        <f t="shared" si="300"/>
        <v>0.34078540000000013</v>
      </c>
      <c r="E4871" s="79">
        <f t="shared" si="296"/>
        <v>0.34078540000000013</v>
      </c>
    </row>
    <row r="4872" spans="1:5">
      <c r="A4872" s="4">
        <v>40549</v>
      </c>
      <c r="C4872" s="80">
        <f t="shared" si="300"/>
        <v>0.34623960000000015</v>
      </c>
      <c r="E4872" s="79">
        <f t="shared" si="296"/>
        <v>0.34623960000000015</v>
      </c>
    </row>
    <row r="4873" spans="1:5">
      <c r="A4873" s="4">
        <v>40550</v>
      </c>
      <c r="C4873" s="80">
        <f t="shared" si="300"/>
        <v>0.35169380000000017</v>
      </c>
      <c r="E4873" s="79">
        <f t="shared" si="296"/>
        <v>0.35169380000000017</v>
      </c>
    </row>
    <row r="4874" spans="1:5">
      <c r="A4874" s="4">
        <v>40551</v>
      </c>
      <c r="C4874" s="80">
        <f t="shared" si="300"/>
        <v>0.35714800000000019</v>
      </c>
      <c r="E4874" s="79">
        <f t="shared" si="296"/>
        <v>0.35714800000000019</v>
      </c>
    </row>
    <row r="4875" spans="1:5">
      <c r="A4875" s="4">
        <v>40552</v>
      </c>
      <c r="C4875" s="80">
        <f t="shared" si="300"/>
        <v>0.36260220000000021</v>
      </c>
      <c r="E4875" s="79">
        <f t="shared" si="296"/>
        <v>0.36260220000000021</v>
      </c>
    </row>
    <row r="4876" spans="1:5">
      <c r="A4876" s="4">
        <v>40553</v>
      </c>
      <c r="C4876" s="80">
        <f t="shared" si="300"/>
        <v>0.36805640000000023</v>
      </c>
      <c r="E4876" s="79">
        <f t="shared" si="296"/>
        <v>0.36805640000000023</v>
      </c>
    </row>
    <row r="4877" spans="1:5">
      <c r="A4877" s="4">
        <v>40554</v>
      </c>
      <c r="C4877" s="80">
        <f t="shared" si="300"/>
        <v>0.37351060000000025</v>
      </c>
      <c r="E4877" s="79">
        <f t="shared" si="296"/>
        <v>0.37351060000000025</v>
      </c>
    </row>
    <row r="4878" spans="1:5">
      <c r="A4878" s="4">
        <v>40555</v>
      </c>
      <c r="C4878" s="80">
        <f t="shared" si="300"/>
        <v>0.37896480000000027</v>
      </c>
      <c r="E4878" s="79">
        <f t="shared" si="296"/>
        <v>0.37896480000000027</v>
      </c>
    </row>
    <row r="4879" spans="1:5">
      <c r="A4879" s="16">
        <v>40556</v>
      </c>
      <c r="B4879" s="72">
        <v>51788</v>
      </c>
      <c r="C4879" s="77">
        <v>0.38441900000000001</v>
      </c>
      <c r="E4879" s="79">
        <f t="shared" ref="E4879:E4942" si="301">C4879</f>
        <v>0.38441900000000001</v>
      </c>
    </row>
    <row r="4880" spans="1:5">
      <c r="A4880" s="16">
        <v>40557</v>
      </c>
      <c r="B4880" s="72">
        <v>49926</v>
      </c>
      <c r="C4880" s="77">
        <v>0.37914599999999998</v>
      </c>
      <c r="E4880" s="79">
        <f t="shared" si="301"/>
        <v>0.37914599999999998</v>
      </c>
    </row>
    <row r="4881" spans="1:6">
      <c r="A4881" s="16">
        <v>40558</v>
      </c>
      <c r="B4881" s="72">
        <v>48845</v>
      </c>
      <c r="C4881" s="77">
        <v>0.41369499999999998</v>
      </c>
      <c r="E4881" s="79">
        <f t="shared" si="301"/>
        <v>0.41369499999999998</v>
      </c>
    </row>
    <row r="4882" spans="1:6">
      <c r="A4882" s="16">
        <v>40559</v>
      </c>
      <c r="B4882" s="72">
        <v>35376</v>
      </c>
      <c r="C4882" s="77">
        <v>0.352495</v>
      </c>
      <c r="E4882" s="79">
        <f t="shared" si="301"/>
        <v>0.352495</v>
      </c>
      <c r="F4882" s="5">
        <f>(C4900-C4882)/18</f>
        <v>1.3078888888888892E-3</v>
      </c>
    </row>
    <row r="4883" spans="1:6">
      <c r="A4883" s="4">
        <v>40560</v>
      </c>
      <c r="C4883" s="80">
        <f>C4882+F$4882</f>
        <v>0.35380288888888889</v>
      </c>
      <c r="E4883" s="79">
        <f t="shared" si="301"/>
        <v>0.35380288888888889</v>
      </c>
    </row>
    <row r="4884" spans="1:6">
      <c r="A4884" s="4">
        <v>40561</v>
      </c>
      <c r="C4884" s="80">
        <f t="shared" ref="C4884:C4899" si="302">C4883+F$4882</f>
        <v>0.35511077777777778</v>
      </c>
      <c r="E4884" s="79">
        <f t="shared" si="301"/>
        <v>0.35511077777777778</v>
      </c>
    </row>
    <row r="4885" spans="1:6">
      <c r="A4885" s="4">
        <v>40562</v>
      </c>
      <c r="C4885" s="80">
        <f t="shared" si="302"/>
        <v>0.35641866666666666</v>
      </c>
      <c r="E4885" s="79">
        <f t="shared" si="301"/>
        <v>0.35641866666666666</v>
      </c>
    </row>
    <row r="4886" spans="1:6">
      <c r="A4886" s="4">
        <v>40563</v>
      </c>
      <c r="C4886" s="80">
        <f t="shared" si="302"/>
        <v>0.35772655555555555</v>
      </c>
      <c r="E4886" s="79">
        <f t="shared" si="301"/>
        <v>0.35772655555555555</v>
      </c>
    </row>
    <row r="4887" spans="1:6">
      <c r="A4887" s="4">
        <v>40564</v>
      </c>
      <c r="C4887" s="80">
        <f t="shared" si="302"/>
        <v>0.35903444444444443</v>
      </c>
      <c r="E4887" s="79">
        <f t="shared" si="301"/>
        <v>0.35903444444444443</v>
      </c>
    </row>
    <row r="4888" spans="1:6">
      <c r="A4888" s="4">
        <v>40565</v>
      </c>
      <c r="C4888" s="80">
        <f t="shared" si="302"/>
        <v>0.36034233333333332</v>
      </c>
      <c r="E4888" s="79">
        <f t="shared" si="301"/>
        <v>0.36034233333333332</v>
      </c>
    </row>
    <row r="4889" spans="1:6">
      <c r="A4889" s="4">
        <v>40566</v>
      </c>
      <c r="C4889" s="80">
        <f t="shared" si="302"/>
        <v>0.36165022222222221</v>
      </c>
      <c r="E4889" s="79">
        <f t="shared" si="301"/>
        <v>0.36165022222222221</v>
      </c>
    </row>
    <row r="4890" spans="1:6">
      <c r="A4890" s="4">
        <v>40567</v>
      </c>
      <c r="C4890" s="80">
        <f t="shared" si="302"/>
        <v>0.36295811111111109</v>
      </c>
      <c r="E4890" s="79">
        <f t="shared" si="301"/>
        <v>0.36295811111111109</v>
      </c>
    </row>
    <row r="4891" spans="1:6">
      <c r="A4891" s="4">
        <v>40568</v>
      </c>
      <c r="C4891" s="80">
        <f t="shared" si="302"/>
        <v>0.36426599999999998</v>
      </c>
      <c r="E4891" s="79">
        <f t="shared" si="301"/>
        <v>0.36426599999999998</v>
      </c>
    </row>
    <row r="4892" spans="1:6">
      <c r="A4892" s="4">
        <v>40569</v>
      </c>
      <c r="C4892" s="80">
        <f t="shared" si="302"/>
        <v>0.36557388888888886</v>
      </c>
      <c r="E4892" s="79">
        <f t="shared" si="301"/>
        <v>0.36557388888888886</v>
      </c>
    </row>
    <row r="4893" spans="1:6">
      <c r="A4893" s="4">
        <v>40570</v>
      </c>
      <c r="C4893" s="80">
        <f t="shared" si="302"/>
        <v>0.36688177777777775</v>
      </c>
      <c r="E4893" s="79">
        <f t="shared" si="301"/>
        <v>0.36688177777777775</v>
      </c>
    </row>
    <row r="4894" spans="1:6">
      <c r="A4894" s="4">
        <v>40571</v>
      </c>
      <c r="C4894" s="80">
        <f t="shared" si="302"/>
        <v>0.36818966666666664</v>
      </c>
      <c r="E4894" s="79">
        <f t="shared" si="301"/>
        <v>0.36818966666666664</v>
      </c>
    </row>
    <row r="4895" spans="1:6">
      <c r="A4895" s="4">
        <v>40572</v>
      </c>
      <c r="C4895" s="80">
        <f t="shared" si="302"/>
        <v>0.36949755555555552</v>
      </c>
      <c r="E4895" s="79">
        <f t="shared" si="301"/>
        <v>0.36949755555555552</v>
      </c>
    </row>
    <row r="4896" spans="1:6">
      <c r="A4896" s="4">
        <v>40573</v>
      </c>
      <c r="C4896" s="80">
        <f t="shared" si="302"/>
        <v>0.37080544444444441</v>
      </c>
      <c r="E4896" s="79">
        <f t="shared" si="301"/>
        <v>0.37080544444444441</v>
      </c>
    </row>
    <row r="4897" spans="1:6">
      <c r="A4897" s="4">
        <v>40574</v>
      </c>
      <c r="C4897" s="80">
        <f t="shared" si="302"/>
        <v>0.3721133333333333</v>
      </c>
      <c r="E4897" s="79">
        <f t="shared" si="301"/>
        <v>0.3721133333333333</v>
      </c>
    </row>
    <row r="4898" spans="1:6">
      <c r="A4898" s="4">
        <v>40575</v>
      </c>
      <c r="C4898" s="80">
        <f t="shared" si="302"/>
        <v>0.37342122222222218</v>
      </c>
      <c r="E4898" s="79">
        <f t="shared" si="301"/>
        <v>0.37342122222222218</v>
      </c>
    </row>
    <row r="4899" spans="1:6">
      <c r="A4899" s="4">
        <v>40576</v>
      </c>
      <c r="C4899" s="80">
        <f t="shared" si="302"/>
        <v>0.37472911111111107</v>
      </c>
      <c r="E4899" s="79">
        <f t="shared" si="301"/>
        <v>0.37472911111111107</v>
      </c>
    </row>
    <row r="4900" spans="1:6">
      <c r="A4900" s="16">
        <v>40577</v>
      </c>
      <c r="B4900" s="72">
        <v>52118</v>
      </c>
      <c r="C4900" s="77">
        <v>0.37603700000000001</v>
      </c>
      <c r="E4900" s="79">
        <f t="shared" si="301"/>
        <v>0.37603700000000001</v>
      </c>
    </row>
    <row r="4901" spans="1:6">
      <c r="A4901" s="16">
        <v>40578</v>
      </c>
      <c r="B4901" s="72">
        <v>52118</v>
      </c>
      <c r="C4901" s="77">
        <v>0.37603700000000001</v>
      </c>
      <c r="E4901" s="79">
        <f t="shared" si="301"/>
        <v>0.37603700000000001</v>
      </c>
      <c r="F4901" s="5">
        <f>(C4904-C4901)/3</f>
        <v>3.9473333333333209E-3</v>
      </c>
    </row>
    <row r="4902" spans="1:6">
      <c r="A4902" s="4">
        <v>40579</v>
      </c>
      <c r="C4902" s="80">
        <f>C4901+F$4901</f>
        <v>0.37998433333333331</v>
      </c>
      <c r="E4902" s="79">
        <f t="shared" si="301"/>
        <v>0.37998433333333331</v>
      </c>
    </row>
    <row r="4903" spans="1:6">
      <c r="A4903" s="4">
        <v>40580</v>
      </c>
      <c r="C4903" s="80">
        <f>C4902+F$4901</f>
        <v>0.38393166666666662</v>
      </c>
      <c r="E4903" s="79">
        <f t="shared" si="301"/>
        <v>0.38393166666666662</v>
      </c>
    </row>
    <row r="4904" spans="1:6">
      <c r="A4904" s="16">
        <v>40581</v>
      </c>
      <c r="B4904" s="72">
        <v>52215</v>
      </c>
      <c r="C4904" s="77">
        <v>0.38787899999999997</v>
      </c>
      <c r="E4904" s="79">
        <f t="shared" si="301"/>
        <v>0.38787899999999997</v>
      </c>
      <c r="F4904" s="5">
        <f>(C4909-C4904)/5</f>
        <v>1.1608000000000063E-3</v>
      </c>
    </row>
    <row r="4905" spans="1:6">
      <c r="A4905" s="4">
        <v>40582</v>
      </c>
      <c r="C4905" s="80">
        <f>C4904+F$4904</f>
        <v>0.38903979999999999</v>
      </c>
      <c r="E4905" s="79">
        <f t="shared" si="301"/>
        <v>0.38903979999999999</v>
      </c>
    </row>
    <row r="4906" spans="1:6">
      <c r="A4906" s="4">
        <v>40583</v>
      </c>
      <c r="C4906" s="80">
        <f>C4905+F$4904</f>
        <v>0.39020060000000001</v>
      </c>
      <c r="E4906" s="79">
        <f t="shared" si="301"/>
        <v>0.39020060000000001</v>
      </c>
    </row>
    <row r="4907" spans="1:6">
      <c r="A4907" s="4">
        <v>40584</v>
      </c>
      <c r="C4907" s="80">
        <f>C4906+F$4904</f>
        <v>0.39136140000000003</v>
      </c>
      <c r="E4907" s="79">
        <f t="shared" si="301"/>
        <v>0.39136140000000003</v>
      </c>
    </row>
    <row r="4908" spans="1:6">
      <c r="A4908" s="4">
        <v>40585</v>
      </c>
      <c r="C4908" s="80">
        <f>C4907+F$4904</f>
        <v>0.39252220000000004</v>
      </c>
      <c r="E4908" s="79">
        <f t="shared" si="301"/>
        <v>0.39252220000000004</v>
      </c>
    </row>
    <row r="4909" spans="1:6">
      <c r="A4909" s="16">
        <v>40586</v>
      </c>
      <c r="B4909" s="72">
        <v>52164</v>
      </c>
      <c r="C4909" s="77">
        <v>0.39368300000000001</v>
      </c>
      <c r="E4909" s="79">
        <f t="shared" si="301"/>
        <v>0.39368300000000001</v>
      </c>
      <c r="F4909" s="5">
        <f>(C4920-C4909)/11</f>
        <v>5.9651818181818165E-3</v>
      </c>
    </row>
    <row r="4910" spans="1:6">
      <c r="A4910" s="4">
        <v>40587</v>
      </c>
      <c r="C4910" s="80">
        <f>C4909+F$4909</f>
        <v>0.39964818181818185</v>
      </c>
      <c r="E4910" s="79">
        <f t="shared" si="301"/>
        <v>0.39964818181818185</v>
      </c>
    </row>
    <row r="4911" spans="1:6">
      <c r="A4911" s="4">
        <v>40588</v>
      </c>
      <c r="C4911" s="80">
        <f t="shared" ref="C4911:C4919" si="303">C4910+F$4909</f>
        <v>0.40561336363636369</v>
      </c>
      <c r="E4911" s="79">
        <f t="shared" si="301"/>
        <v>0.40561336363636369</v>
      </c>
    </row>
    <row r="4912" spans="1:6">
      <c r="A4912" s="4">
        <v>40589</v>
      </c>
      <c r="C4912" s="80">
        <f t="shared" si="303"/>
        <v>0.41157854545454553</v>
      </c>
      <c r="E4912" s="79">
        <f t="shared" si="301"/>
        <v>0.41157854545454553</v>
      </c>
    </row>
    <row r="4913" spans="1:6">
      <c r="A4913" s="4">
        <v>40590</v>
      </c>
      <c r="C4913" s="80">
        <f t="shared" si="303"/>
        <v>0.41754372727272737</v>
      </c>
      <c r="E4913" s="79">
        <f t="shared" si="301"/>
        <v>0.41754372727272737</v>
      </c>
    </row>
    <row r="4914" spans="1:6">
      <c r="A4914" s="4">
        <v>40591</v>
      </c>
      <c r="C4914" s="80">
        <f t="shared" si="303"/>
        <v>0.42350890909090921</v>
      </c>
      <c r="E4914" s="79">
        <f t="shared" si="301"/>
        <v>0.42350890909090921</v>
      </c>
    </row>
    <row r="4915" spans="1:6">
      <c r="A4915" s="4">
        <v>40592</v>
      </c>
      <c r="C4915" s="80">
        <f t="shared" si="303"/>
        <v>0.42947409090909106</v>
      </c>
      <c r="E4915" s="79">
        <f t="shared" si="301"/>
        <v>0.42947409090909106</v>
      </c>
    </row>
    <row r="4916" spans="1:6">
      <c r="A4916" s="4">
        <v>40593</v>
      </c>
      <c r="C4916" s="80">
        <f t="shared" si="303"/>
        <v>0.4354392727272729</v>
      </c>
      <c r="E4916" s="79">
        <f t="shared" si="301"/>
        <v>0.4354392727272729</v>
      </c>
    </row>
    <row r="4917" spans="1:6">
      <c r="A4917" s="4">
        <v>40594</v>
      </c>
      <c r="C4917" s="80">
        <f t="shared" si="303"/>
        <v>0.44140445454545474</v>
      </c>
      <c r="E4917" s="79">
        <f t="shared" si="301"/>
        <v>0.44140445454545474</v>
      </c>
    </row>
    <row r="4918" spans="1:6">
      <c r="A4918" s="4">
        <v>40595</v>
      </c>
      <c r="C4918" s="80">
        <f t="shared" si="303"/>
        <v>0.44736963636363658</v>
      </c>
      <c r="E4918" s="79">
        <f t="shared" si="301"/>
        <v>0.44736963636363658</v>
      </c>
    </row>
    <row r="4919" spans="1:6">
      <c r="A4919" s="4">
        <v>40596</v>
      </c>
      <c r="C4919" s="80">
        <f t="shared" si="303"/>
        <v>0.45333481818181842</v>
      </c>
      <c r="E4919" s="79">
        <f t="shared" si="301"/>
        <v>0.45333481818181842</v>
      </c>
    </row>
    <row r="4920" spans="1:6">
      <c r="A4920" s="16">
        <v>40597</v>
      </c>
      <c r="B4920" s="72">
        <v>52201</v>
      </c>
      <c r="C4920" s="77">
        <v>0.45929999999999999</v>
      </c>
      <c r="E4920" s="79">
        <f t="shared" si="301"/>
        <v>0.45929999999999999</v>
      </c>
      <c r="F4920" s="5">
        <f>(C4923-C4920)/3</f>
        <v>-2.5368333333333326E-2</v>
      </c>
    </row>
    <row r="4921" spans="1:6">
      <c r="A4921" s="4">
        <v>40598</v>
      </c>
      <c r="C4921" s="80">
        <f>C4920+F$4920</f>
        <v>0.43393166666666666</v>
      </c>
      <c r="E4921" s="79">
        <f t="shared" si="301"/>
        <v>0.43393166666666666</v>
      </c>
    </row>
    <row r="4922" spans="1:6">
      <c r="A4922" s="4">
        <v>40599</v>
      </c>
      <c r="C4922" s="80">
        <f>C4921+F$4920</f>
        <v>0.40856333333333333</v>
      </c>
      <c r="E4922" s="79">
        <f t="shared" si="301"/>
        <v>0.40856333333333333</v>
      </c>
    </row>
    <row r="4923" spans="1:6">
      <c r="A4923" s="16">
        <v>40600</v>
      </c>
      <c r="B4923" s="72">
        <v>52144</v>
      </c>
      <c r="C4923" s="77">
        <v>0.38319500000000001</v>
      </c>
      <c r="E4923" s="79">
        <f t="shared" si="301"/>
        <v>0.38319500000000001</v>
      </c>
      <c r="F4923" s="5">
        <f>(C4943-C4923)/20</f>
        <v>5.6229000000000001E-3</v>
      </c>
    </row>
    <row r="4924" spans="1:6">
      <c r="A4924" s="4">
        <v>40601</v>
      </c>
      <c r="C4924" s="80">
        <f>C4923+F$4923</f>
        <v>0.38881789999999999</v>
      </c>
      <c r="E4924" s="79">
        <f t="shared" si="301"/>
        <v>0.38881789999999999</v>
      </c>
    </row>
    <row r="4925" spans="1:6">
      <c r="A4925" s="4">
        <v>40602</v>
      </c>
      <c r="C4925" s="80">
        <f t="shared" ref="C4925:C4942" si="304">C4924+F$4923</f>
        <v>0.39444079999999998</v>
      </c>
      <c r="E4925" s="79">
        <f t="shared" si="301"/>
        <v>0.39444079999999998</v>
      </c>
    </row>
    <row r="4926" spans="1:6">
      <c r="A4926" s="4">
        <v>40603</v>
      </c>
      <c r="C4926" s="80">
        <f t="shared" si="304"/>
        <v>0.40006369999999997</v>
      </c>
      <c r="E4926" s="79">
        <f t="shared" si="301"/>
        <v>0.40006369999999997</v>
      </c>
    </row>
    <row r="4927" spans="1:6">
      <c r="A4927" s="4">
        <v>40604</v>
      </c>
      <c r="C4927" s="80">
        <f t="shared" si="304"/>
        <v>0.40568659999999995</v>
      </c>
      <c r="E4927" s="79">
        <f t="shared" si="301"/>
        <v>0.40568659999999995</v>
      </c>
    </row>
    <row r="4928" spans="1:6">
      <c r="A4928" s="4">
        <v>40605</v>
      </c>
      <c r="C4928" s="80">
        <f t="shared" si="304"/>
        <v>0.41130949999999994</v>
      </c>
      <c r="E4928" s="79">
        <f t="shared" si="301"/>
        <v>0.41130949999999994</v>
      </c>
    </row>
    <row r="4929" spans="1:6">
      <c r="A4929" s="4">
        <v>40606</v>
      </c>
      <c r="C4929" s="80">
        <f t="shared" si="304"/>
        <v>0.41693239999999993</v>
      </c>
      <c r="E4929" s="79">
        <f t="shared" si="301"/>
        <v>0.41693239999999993</v>
      </c>
    </row>
    <row r="4930" spans="1:6">
      <c r="A4930" s="4">
        <v>40607</v>
      </c>
      <c r="C4930" s="80">
        <f t="shared" si="304"/>
        <v>0.42255529999999991</v>
      </c>
      <c r="E4930" s="79">
        <f t="shared" si="301"/>
        <v>0.42255529999999991</v>
      </c>
    </row>
    <row r="4931" spans="1:6">
      <c r="A4931" s="4">
        <v>40608</v>
      </c>
      <c r="C4931" s="80">
        <f t="shared" si="304"/>
        <v>0.4281781999999999</v>
      </c>
      <c r="E4931" s="79">
        <f t="shared" si="301"/>
        <v>0.4281781999999999</v>
      </c>
    </row>
    <row r="4932" spans="1:6">
      <c r="A4932" s="4">
        <v>40609</v>
      </c>
      <c r="C4932" s="80">
        <f t="shared" si="304"/>
        <v>0.43380109999999988</v>
      </c>
      <c r="E4932" s="79">
        <f t="shared" si="301"/>
        <v>0.43380109999999988</v>
      </c>
    </row>
    <row r="4933" spans="1:6">
      <c r="A4933" s="4">
        <v>40610</v>
      </c>
      <c r="C4933" s="80">
        <f t="shared" si="304"/>
        <v>0.43942399999999987</v>
      </c>
      <c r="E4933" s="79">
        <f t="shared" si="301"/>
        <v>0.43942399999999987</v>
      </c>
    </row>
    <row r="4934" spans="1:6">
      <c r="A4934" s="4">
        <v>40611</v>
      </c>
      <c r="C4934" s="80">
        <f t="shared" si="304"/>
        <v>0.44504689999999986</v>
      </c>
      <c r="E4934" s="79">
        <f t="shared" si="301"/>
        <v>0.44504689999999986</v>
      </c>
    </row>
    <row r="4935" spans="1:6">
      <c r="A4935" s="4">
        <v>40612</v>
      </c>
      <c r="C4935" s="80">
        <f t="shared" si="304"/>
        <v>0.45066979999999984</v>
      </c>
      <c r="E4935" s="79">
        <f t="shared" si="301"/>
        <v>0.45066979999999984</v>
      </c>
    </row>
    <row r="4936" spans="1:6">
      <c r="A4936" s="4">
        <v>40613</v>
      </c>
      <c r="C4936" s="80">
        <f t="shared" si="304"/>
        <v>0.45629269999999983</v>
      </c>
      <c r="E4936" s="79">
        <f t="shared" si="301"/>
        <v>0.45629269999999983</v>
      </c>
    </row>
    <row r="4937" spans="1:6">
      <c r="A4937" s="4">
        <v>40614</v>
      </c>
      <c r="C4937" s="80">
        <f t="shared" si="304"/>
        <v>0.46191559999999982</v>
      </c>
      <c r="E4937" s="79">
        <f t="shared" si="301"/>
        <v>0.46191559999999982</v>
      </c>
    </row>
    <row r="4938" spans="1:6">
      <c r="A4938" s="4">
        <v>40615</v>
      </c>
      <c r="C4938" s="80">
        <f t="shared" si="304"/>
        <v>0.4675384999999998</v>
      </c>
      <c r="E4938" s="79">
        <f t="shared" si="301"/>
        <v>0.4675384999999998</v>
      </c>
    </row>
    <row r="4939" spans="1:6">
      <c r="A4939" s="4">
        <v>40616</v>
      </c>
      <c r="C4939" s="80">
        <f t="shared" si="304"/>
        <v>0.47316139999999979</v>
      </c>
      <c r="E4939" s="79">
        <f t="shared" si="301"/>
        <v>0.47316139999999979</v>
      </c>
    </row>
    <row r="4940" spans="1:6">
      <c r="A4940" s="4">
        <v>40617</v>
      </c>
      <c r="C4940" s="80">
        <f t="shared" si="304"/>
        <v>0.47878429999999977</v>
      </c>
      <c r="E4940" s="79">
        <f t="shared" si="301"/>
        <v>0.47878429999999977</v>
      </c>
    </row>
    <row r="4941" spans="1:6">
      <c r="A4941" s="4">
        <v>40618</v>
      </c>
      <c r="C4941" s="80">
        <f t="shared" si="304"/>
        <v>0.48440719999999976</v>
      </c>
      <c r="E4941" s="79">
        <f t="shared" si="301"/>
        <v>0.48440719999999976</v>
      </c>
    </row>
    <row r="4942" spans="1:6">
      <c r="A4942" s="4">
        <v>40619</v>
      </c>
      <c r="C4942" s="80">
        <f t="shared" si="304"/>
        <v>0.49003009999999975</v>
      </c>
      <c r="E4942" s="79">
        <f t="shared" si="301"/>
        <v>0.49003009999999975</v>
      </c>
    </row>
    <row r="4943" spans="1:6">
      <c r="A4943" s="16">
        <v>40620</v>
      </c>
      <c r="B4943" s="72">
        <v>52205</v>
      </c>
      <c r="C4943" s="77">
        <v>0.49565300000000001</v>
      </c>
      <c r="E4943" s="79">
        <f t="shared" ref="E4943:E5006" si="305">C4943</f>
        <v>0.49565300000000001</v>
      </c>
    </row>
    <row r="4944" spans="1:6">
      <c r="A4944" s="16">
        <v>40621</v>
      </c>
      <c r="B4944" s="72">
        <v>52161</v>
      </c>
      <c r="C4944" s="77">
        <v>0.48489199999999999</v>
      </c>
      <c r="E4944" s="79">
        <f t="shared" si="305"/>
        <v>0.48489199999999999</v>
      </c>
      <c r="F4944" s="5">
        <f>(C4956-C4944)/12</f>
        <v>8.4982500000000041E-3</v>
      </c>
    </row>
    <row r="4945" spans="1:6">
      <c r="A4945" s="4">
        <v>40622</v>
      </c>
      <c r="C4945" s="80">
        <f>C4944+F$4944</f>
        <v>0.49339024999999997</v>
      </c>
      <c r="E4945" s="79">
        <f t="shared" si="305"/>
        <v>0.49339024999999997</v>
      </c>
    </row>
    <row r="4946" spans="1:6">
      <c r="A4946" s="4">
        <v>40623</v>
      </c>
      <c r="C4946" s="80">
        <f t="shared" ref="C4946:C4955" si="306">C4945+F$4944</f>
        <v>0.50188849999999996</v>
      </c>
      <c r="E4946" s="79">
        <f t="shared" si="305"/>
        <v>0.50188849999999996</v>
      </c>
    </row>
    <row r="4947" spans="1:6">
      <c r="A4947" s="4">
        <v>40624</v>
      </c>
      <c r="C4947" s="80">
        <f t="shared" si="306"/>
        <v>0.51038675</v>
      </c>
      <c r="E4947" s="79">
        <f t="shared" si="305"/>
        <v>0.51038675</v>
      </c>
    </row>
    <row r="4948" spans="1:6">
      <c r="A4948" s="4">
        <v>40625</v>
      </c>
      <c r="C4948" s="80">
        <f t="shared" si="306"/>
        <v>0.51888500000000004</v>
      </c>
      <c r="E4948" s="79">
        <f t="shared" si="305"/>
        <v>0.51888500000000004</v>
      </c>
    </row>
    <row r="4949" spans="1:6">
      <c r="A4949" s="4">
        <v>40626</v>
      </c>
      <c r="C4949" s="80">
        <f t="shared" si="306"/>
        <v>0.52738325000000008</v>
      </c>
      <c r="E4949" s="79">
        <f t="shared" si="305"/>
        <v>0.52738325000000008</v>
      </c>
    </row>
    <row r="4950" spans="1:6">
      <c r="A4950" s="4">
        <v>40627</v>
      </c>
      <c r="C4950" s="80">
        <f t="shared" si="306"/>
        <v>0.53588150000000012</v>
      </c>
      <c r="E4950" s="79">
        <f t="shared" si="305"/>
        <v>0.53588150000000012</v>
      </c>
    </row>
    <row r="4951" spans="1:6">
      <c r="A4951" s="4">
        <v>40628</v>
      </c>
      <c r="C4951" s="80">
        <f t="shared" si="306"/>
        <v>0.54437975000000016</v>
      </c>
      <c r="E4951" s="79">
        <f t="shared" si="305"/>
        <v>0.54437975000000016</v>
      </c>
    </row>
    <row r="4952" spans="1:6">
      <c r="A4952" s="4">
        <v>40629</v>
      </c>
      <c r="C4952" s="80">
        <f t="shared" si="306"/>
        <v>0.5528780000000002</v>
      </c>
      <c r="E4952" s="79">
        <f t="shared" si="305"/>
        <v>0.5528780000000002</v>
      </c>
    </row>
    <row r="4953" spans="1:6">
      <c r="A4953" s="4">
        <v>40630</v>
      </c>
      <c r="C4953" s="80">
        <f t="shared" si="306"/>
        <v>0.56137625000000024</v>
      </c>
      <c r="E4953" s="79">
        <f t="shared" si="305"/>
        <v>0.56137625000000024</v>
      </c>
    </row>
    <row r="4954" spans="1:6">
      <c r="A4954" s="4">
        <v>40631</v>
      </c>
      <c r="C4954" s="80">
        <f t="shared" si="306"/>
        <v>0.56987450000000028</v>
      </c>
      <c r="E4954" s="79">
        <f t="shared" si="305"/>
        <v>0.56987450000000028</v>
      </c>
    </row>
    <row r="4955" spans="1:6">
      <c r="A4955" s="4">
        <v>40632</v>
      </c>
      <c r="C4955" s="80">
        <f t="shared" si="306"/>
        <v>0.57837275000000032</v>
      </c>
      <c r="E4955" s="79">
        <f t="shared" si="305"/>
        <v>0.57837275000000032</v>
      </c>
    </row>
    <row r="4956" spans="1:6">
      <c r="A4956" s="16">
        <v>40633</v>
      </c>
      <c r="B4956" s="72">
        <v>52226</v>
      </c>
      <c r="C4956" s="77">
        <v>0.58687100000000003</v>
      </c>
      <c r="E4956" s="79">
        <f t="shared" si="305"/>
        <v>0.58687100000000003</v>
      </c>
    </row>
    <row r="4957" spans="1:6">
      <c r="A4957" s="16">
        <v>40634</v>
      </c>
      <c r="B4957" s="72">
        <v>52146</v>
      </c>
      <c r="C4957" s="77">
        <v>0.46126699999999998</v>
      </c>
      <c r="E4957" s="79">
        <f t="shared" si="305"/>
        <v>0.46126699999999998</v>
      </c>
      <c r="F4957" s="5">
        <f>(C4964-C4957)/7</f>
        <v>-3.1928571428571401E-3</v>
      </c>
    </row>
    <row r="4958" spans="1:6">
      <c r="A4958" s="4">
        <v>40635</v>
      </c>
      <c r="C4958" s="80">
        <f t="shared" ref="C4958:C4963" si="307">C4957+F$4957</f>
        <v>0.45807414285714282</v>
      </c>
      <c r="E4958" s="79">
        <f t="shared" si="305"/>
        <v>0.45807414285714282</v>
      </c>
    </row>
    <row r="4959" spans="1:6">
      <c r="A4959" s="4">
        <v>40636</v>
      </c>
      <c r="C4959" s="80">
        <f t="shared" si="307"/>
        <v>0.45488128571428565</v>
      </c>
      <c r="E4959" s="79">
        <f t="shared" si="305"/>
        <v>0.45488128571428565</v>
      </c>
    </row>
    <row r="4960" spans="1:6">
      <c r="A4960" s="4">
        <v>40637</v>
      </c>
      <c r="C4960" s="80">
        <f t="shared" si="307"/>
        <v>0.45168842857142849</v>
      </c>
      <c r="E4960" s="79">
        <f t="shared" si="305"/>
        <v>0.45168842857142849</v>
      </c>
    </row>
    <row r="4961" spans="1:6">
      <c r="A4961" s="4">
        <v>40638</v>
      </c>
      <c r="C4961" s="80">
        <f t="shared" si="307"/>
        <v>0.44849557142857133</v>
      </c>
      <c r="E4961" s="79">
        <f t="shared" si="305"/>
        <v>0.44849557142857133</v>
      </c>
    </row>
    <row r="4962" spans="1:6">
      <c r="A4962" s="4">
        <v>40639</v>
      </c>
      <c r="C4962" s="80">
        <f t="shared" si="307"/>
        <v>0.44530271428571416</v>
      </c>
      <c r="E4962" s="79">
        <f t="shared" si="305"/>
        <v>0.44530271428571416</v>
      </c>
    </row>
    <row r="4963" spans="1:6">
      <c r="A4963" s="4">
        <v>40640</v>
      </c>
      <c r="C4963" s="80">
        <f t="shared" si="307"/>
        <v>0.442109857142857</v>
      </c>
      <c r="E4963" s="79">
        <f t="shared" si="305"/>
        <v>0.442109857142857</v>
      </c>
    </row>
    <row r="4964" spans="1:6">
      <c r="A4964" s="16">
        <v>40641</v>
      </c>
      <c r="B4964" s="72">
        <v>52177</v>
      </c>
      <c r="C4964" s="77">
        <v>0.438917</v>
      </c>
      <c r="E4964" s="79">
        <f t="shared" si="305"/>
        <v>0.438917</v>
      </c>
      <c r="F4964" s="5">
        <f>(C4966-C4964)/2</f>
        <v>1.0331000000000007E-2</v>
      </c>
    </row>
    <row r="4965" spans="1:6">
      <c r="A4965" s="4">
        <v>40642</v>
      </c>
      <c r="C4965" s="80">
        <f>C4964+F$4964</f>
        <v>0.44924799999999998</v>
      </c>
      <c r="E4965" s="79">
        <f t="shared" si="305"/>
        <v>0.44924799999999998</v>
      </c>
    </row>
    <row r="4966" spans="1:6">
      <c r="A4966" s="16">
        <v>40643</v>
      </c>
      <c r="B4966" s="72">
        <v>52183</v>
      </c>
      <c r="C4966" s="77">
        <v>0.45957900000000002</v>
      </c>
      <c r="E4966" s="79">
        <f t="shared" si="305"/>
        <v>0.45957900000000002</v>
      </c>
      <c r="F4966" s="5">
        <f>(C4969-C4966)/3</f>
        <v>-3.5146666666666659E-3</v>
      </c>
    </row>
    <row r="4967" spans="1:6">
      <c r="A4967" s="4">
        <v>40644</v>
      </c>
      <c r="C4967" s="80">
        <f>C4966+F$4966</f>
        <v>0.45606433333333335</v>
      </c>
      <c r="E4967" s="79">
        <f t="shared" si="305"/>
        <v>0.45606433333333335</v>
      </c>
    </row>
    <row r="4968" spans="1:6">
      <c r="A4968" s="4">
        <v>40645</v>
      </c>
      <c r="C4968" s="80">
        <f>C4967+F$4966</f>
        <v>0.45254966666666668</v>
      </c>
      <c r="E4968" s="79">
        <f t="shared" si="305"/>
        <v>0.45254966666666668</v>
      </c>
    </row>
    <row r="4969" spans="1:6">
      <c r="A4969" s="16">
        <v>40646</v>
      </c>
      <c r="B4969" s="72">
        <v>52154</v>
      </c>
      <c r="C4969" s="77">
        <v>0.44903500000000002</v>
      </c>
      <c r="E4969" s="79">
        <f t="shared" si="305"/>
        <v>0.44903500000000002</v>
      </c>
      <c r="F4969" s="5">
        <f>(C4994-C4969)/25</f>
        <v>-2.4850000000000015E-3</v>
      </c>
    </row>
    <row r="4970" spans="1:6">
      <c r="A4970" s="4">
        <v>40647</v>
      </c>
      <c r="C4970" s="80">
        <f>C4969+F$4969</f>
        <v>0.44655</v>
      </c>
      <c r="E4970" s="79">
        <f t="shared" si="305"/>
        <v>0.44655</v>
      </c>
    </row>
    <row r="4971" spans="1:6">
      <c r="A4971" s="4">
        <v>40648</v>
      </c>
      <c r="C4971" s="80">
        <f t="shared" ref="C4971:C4993" si="308">C4970+F$4969</f>
        <v>0.44406499999999999</v>
      </c>
      <c r="E4971" s="79">
        <f t="shared" si="305"/>
        <v>0.44406499999999999</v>
      </c>
    </row>
    <row r="4972" spans="1:6">
      <c r="A4972" s="4">
        <v>40649</v>
      </c>
      <c r="C4972" s="80">
        <f t="shared" si="308"/>
        <v>0.44157999999999997</v>
      </c>
      <c r="E4972" s="79">
        <f t="shared" si="305"/>
        <v>0.44157999999999997</v>
      </c>
    </row>
    <row r="4973" spans="1:6">
      <c r="A4973" s="4">
        <v>40650</v>
      </c>
      <c r="C4973" s="80">
        <f t="shared" si="308"/>
        <v>0.43909499999999996</v>
      </c>
      <c r="E4973" s="79">
        <f t="shared" si="305"/>
        <v>0.43909499999999996</v>
      </c>
    </row>
    <row r="4974" spans="1:6">
      <c r="A4974" s="4">
        <v>40651</v>
      </c>
      <c r="C4974" s="80">
        <f t="shared" si="308"/>
        <v>0.43660999999999994</v>
      </c>
      <c r="E4974" s="79">
        <f t="shared" si="305"/>
        <v>0.43660999999999994</v>
      </c>
    </row>
    <row r="4975" spans="1:6">
      <c r="A4975" s="4">
        <v>40652</v>
      </c>
      <c r="C4975" s="80">
        <f t="shared" si="308"/>
        <v>0.43412499999999993</v>
      </c>
      <c r="E4975" s="79">
        <f t="shared" si="305"/>
        <v>0.43412499999999993</v>
      </c>
    </row>
    <row r="4976" spans="1:6">
      <c r="A4976" s="4">
        <v>40653</v>
      </c>
      <c r="C4976" s="80">
        <f t="shared" si="308"/>
        <v>0.43163999999999991</v>
      </c>
      <c r="E4976" s="79">
        <f t="shared" si="305"/>
        <v>0.43163999999999991</v>
      </c>
    </row>
    <row r="4977" spans="1:5">
      <c r="A4977" s="4">
        <v>40654</v>
      </c>
      <c r="C4977" s="80">
        <f t="shared" si="308"/>
        <v>0.4291549999999999</v>
      </c>
      <c r="E4977" s="79">
        <f t="shared" si="305"/>
        <v>0.4291549999999999</v>
      </c>
    </row>
    <row r="4978" spans="1:5">
      <c r="A4978" s="4">
        <v>40655</v>
      </c>
      <c r="C4978" s="80">
        <f t="shared" si="308"/>
        <v>0.42666999999999988</v>
      </c>
      <c r="E4978" s="79">
        <f t="shared" si="305"/>
        <v>0.42666999999999988</v>
      </c>
    </row>
    <row r="4979" spans="1:5">
      <c r="A4979" s="4">
        <v>40656</v>
      </c>
      <c r="C4979" s="80">
        <f t="shared" si="308"/>
        <v>0.42418499999999987</v>
      </c>
      <c r="E4979" s="79">
        <f t="shared" si="305"/>
        <v>0.42418499999999987</v>
      </c>
    </row>
    <row r="4980" spans="1:5">
      <c r="A4980" s="4">
        <v>40657</v>
      </c>
      <c r="C4980" s="80">
        <f t="shared" si="308"/>
        <v>0.42169999999999985</v>
      </c>
      <c r="E4980" s="79">
        <f t="shared" si="305"/>
        <v>0.42169999999999985</v>
      </c>
    </row>
    <row r="4981" spans="1:5">
      <c r="A4981" s="4">
        <v>40658</v>
      </c>
      <c r="C4981" s="80">
        <f t="shared" si="308"/>
        <v>0.41921499999999984</v>
      </c>
      <c r="E4981" s="79">
        <f t="shared" si="305"/>
        <v>0.41921499999999984</v>
      </c>
    </row>
    <row r="4982" spans="1:5">
      <c r="A4982" s="4">
        <v>40659</v>
      </c>
      <c r="C4982" s="80">
        <f t="shared" si="308"/>
        <v>0.41672999999999982</v>
      </c>
      <c r="E4982" s="79">
        <f t="shared" si="305"/>
        <v>0.41672999999999982</v>
      </c>
    </row>
    <row r="4983" spans="1:5">
      <c r="A4983" s="4">
        <v>40660</v>
      </c>
      <c r="C4983" s="80">
        <f t="shared" si="308"/>
        <v>0.41424499999999981</v>
      </c>
      <c r="E4983" s="79">
        <f t="shared" si="305"/>
        <v>0.41424499999999981</v>
      </c>
    </row>
    <row r="4984" spans="1:5">
      <c r="A4984" s="4">
        <v>40661</v>
      </c>
      <c r="C4984" s="80">
        <f t="shared" si="308"/>
        <v>0.41175999999999979</v>
      </c>
      <c r="E4984" s="79">
        <f t="shared" si="305"/>
        <v>0.41175999999999979</v>
      </c>
    </row>
    <row r="4985" spans="1:5">
      <c r="A4985" s="4">
        <v>40662</v>
      </c>
      <c r="C4985" s="80">
        <f t="shared" si="308"/>
        <v>0.40927499999999978</v>
      </c>
      <c r="E4985" s="79">
        <f t="shared" si="305"/>
        <v>0.40927499999999978</v>
      </c>
    </row>
    <row r="4986" spans="1:5">
      <c r="A4986" s="4">
        <v>40663</v>
      </c>
      <c r="C4986" s="80">
        <f t="shared" si="308"/>
        <v>0.40678999999999976</v>
      </c>
      <c r="E4986" s="79">
        <f t="shared" si="305"/>
        <v>0.40678999999999976</v>
      </c>
    </row>
    <row r="4987" spans="1:5">
      <c r="A4987" s="4">
        <v>40664</v>
      </c>
      <c r="C4987" s="80">
        <f t="shared" si="308"/>
        <v>0.40430499999999975</v>
      </c>
      <c r="E4987" s="79">
        <f t="shared" si="305"/>
        <v>0.40430499999999975</v>
      </c>
    </row>
    <row r="4988" spans="1:5">
      <c r="A4988" s="4">
        <v>40665</v>
      </c>
      <c r="C4988" s="80">
        <f t="shared" si="308"/>
        <v>0.40181999999999973</v>
      </c>
      <c r="E4988" s="79">
        <f t="shared" si="305"/>
        <v>0.40181999999999973</v>
      </c>
    </row>
    <row r="4989" spans="1:5">
      <c r="A4989" s="4">
        <v>40666</v>
      </c>
      <c r="C4989" s="80">
        <f t="shared" si="308"/>
        <v>0.39933499999999972</v>
      </c>
      <c r="E4989" s="79">
        <f t="shared" si="305"/>
        <v>0.39933499999999972</v>
      </c>
    </row>
    <row r="4990" spans="1:5">
      <c r="A4990" s="4">
        <v>40667</v>
      </c>
      <c r="C4990" s="80">
        <f t="shared" si="308"/>
        <v>0.3968499999999997</v>
      </c>
      <c r="E4990" s="79">
        <f t="shared" si="305"/>
        <v>0.3968499999999997</v>
      </c>
    </row>
    <row r="4991" spans="1:5">
      <c r="A4991" s="4">
        <v>40668</v>
      </c>
      <c r="C4991" s="80">
        <f t="shared" si="308"/>
        <v>0.39436499999999969</v>
      </c>
      <c r="E4991" s="79">
        <f t="shared" si="305"/>
        <v>0.39436499999999969</v>
      </c>
    </row>
    <row r="4992" spans="1:5">
      <c r="A4992" s="4">
        <v>40669</v>
      </c>
      <c r="C4992" s="80">
        <f t="shared" si="308"/>
        <v>0.39187999999999967</v>
      </c>
      <c r="E4992" s="79">
        <f t="shared" si="305"/>
        <v>0.39187999999999967</v>
      </c>
    </row>
    <row r="4993" spans="1:6">
      <c r="A4993" s="4">
        <v>40670</v>
      </c>
      <c r="C4993" s="80">
        <f t="shared" si="308"/>
        <v>0.38939499999999966</v>
      </c>
      <c r="E4993" s="79">
        <f t="shared" si="305"/>
        <v>0.38939499999999966</v>
      </c>
    </row>
    <row r="4994" spans="1:6">
      <c r="A4994" s="16">
        <v>40671</v>
      </c>
      <c r="B4994" s="72">
        <v>52124</v>
      </c>
      <c r="C4994" s="77">
        <v>0.38690999999999998</v>
      </c>
      <c r="E4994" s="79">
        <f t="shared" si="305"/>
        <v>0.38690999999999998</v>
      </c>
    </row>
    <row r="4995" spans="1:6">
      <c r="A4995" s="16">
        <v>40672</v>
      </c>
      <c r="B4995" s="72">
        <v>52124</v>
      </c>
      <c r="C4995" s="77">
        <v>0.38690999999999998</v>
      </c>
      <c r="E4995" s="79">
        <f t="shared" si="305"/>
        <v>0.38690999999999998</v>
      </c>
    </row>
    <row r="4996" spans="1:6">
      <c r="A4996" s="16">
        <v>40673</v>
      </c>
      <c r="B4996" s="72">
        <v>52124</v>
      </c>
      <c r="C4996" s="77">
        <v>0.38690999999999998</v>
      </c>
      <c r="E4996" s="79">
        <f t="shared" si="305"/>
        <v>0.38690999999999998</v>
      </c>
      <c r="F4996" s="5">
        <f>(C5000-C4996)/4</f>
        <v>7.9125000000000723E-4</v>
      </c>
    </row>
    <row r="4997" spans="1:6">
      <c r="A4997" s="4">
        <v>40674</v>
      </c>
      <c r="C4997" s="80">
        <f>C4996+F$4996</f>
        <v>0.38770125</v>
      </c>
      <c r="E4997" s="79">
        <f t="shared" si="305"/>
        <v>0.38770125</v>
      </c>
    </row>
    <row r="4998" spans="1:6">
      <c r="A4998" s="4">
        <v>40675</v>
      </c>
      <c r="C4998" s="80">
        <f>C4997+F$4996</f>
        <v>0.38849250000000002</v>
      </c>
      <c r="E4998" s="79">
        <f t="shared" si="305"/>
        <v>0.38849250000000002</v>
      </c>
    </row>
    <row r="4999" spans="1:6">
      <c r="A4999" s="4">
        <v>40676</v>
      </c>
      <c r="C4999" s="80">
        <f>C4998+F$4996</f>
        <v>0.38928375000000004</v>
      </c>
      <c r="E4999" s="79">
        <f t="shared" si="305"/>
        <v>0.38928375000000004</v>
      </c>
    </row>
    <row r="5000" spans="1:6">
      <c r="A5000" s="16">
        <v>40677</v>
      </c>
      <c r="B5000" s="72">
        <v>52229</v>
      </c>
      <c r="C5000" s="77">
        <v>0.39007500000000001</v>
      </c>
      <c r="E5000" s="79">
        <f t="shared" si="305"/>
        <v>0.39007500000000001</v>
      </c>
      <c r="F5000" s="5">
        <f>(C5010-C5000)/10</f>
        <v>7.8699999999999885E-4</v>
      </c>
    </row>
    <row r="5001" spans="1:6">
      <c r="A5001" s="4">
        <v>40678</v>
      </c>
      <c r="C5001" s="80">
        <f>C5000+F$5000</f>
        <v>0.39086199999999999</v>
      </c>
      <c r="E5001" s="79">
        <f t="shared" si="305"/>
        <v>0.39086199999999999</v>
      </c>
    </row>
    <row r="5002" spans="1:6">
      <c r="A5002" s="4">
        <v>40679</v>
      </c>
      <c r="C5002" s="80">
        <f t="shared" ref="C5002:C5009" si="309">C5001+F$5000</f>
        <v>0.39164899999999997</v>
      </c>
      <c r="E5002" s="79">
        <f t="shared" si="305"/>
        <v>0.39164899999999997</v>
      </c>
    </row>
    <row r="5003" spans="1:6">
      <c r="A5003" s="4">
        <v>40680</v>
      </c>
      <c r="C5003" s="80">
        <f t="shared" si="309"/>
        <v>0.39243599999999995</v>
      </c>
      <c r="E5003" s="79">
        <f t="shared" si="305"/>
        <v>0.39243599999999995</v>
      </c>
    </row>
    <row r="5004" spans="1:6">
      <c r="A5004" s="4">
        <v>40681</v>
      </c>
      <c r="C5004" s="80">
        <f t="shared" si="309"/>
        <v>0.39322299999999993</v>
      </c>
      <c r="E5004" s="79">
        <f t="shared" si="305"/>
        <v>0.39322299999999993</v>
      </c>
    </row>
    <row r="5005" spans="1:6">
      <c r="A5005" s="4">
        <v>40682</v>
      </c>
      <c r="C5005" s="80">
        <f t="shared" si="309"/>
        <v>0.39400999999999992</v>
      </c>
      <c r="E5005" s="79">
        <f t="shared" si="305"/>
        <v>0.39400999999999992</v>
      </c>
    </row>
    <row r="5006" spans="1:6">
      <c r="A5006" s="4">
        <v>40683</v>
      </c>
      <c r="C5006" s="80">
        <f t="shared" si="309"/>
        <v>0.3947969999999999</v>
      </c>
      <c r="E5006" s="79">
        <f t="shared" si="305"/>
        <v>0.3947969999999999</v>
      </c>
    </row>
    <row r="5007" spans="1:6">
      <c r="A5007" s="4">
        <v>40684</v>
      </c>
      <c r="C5007" s="80">
        <f t="shared" si="309"/>
        <v>0.39558399999999988</v>
      </c>
      <c r="E5007" s="79">
        <f t="shared" ref="E5007:E5070" si="310">C5007</f>
        <v>0.39558399999999988</v>
      </c>
    </row>
    <row r="5008" spans="1:6">
      <c r="A5008" s="4">
        <v>40685</v>
      </c>
      <c r="C5008" s="80">
        <f t="shared" si="309"/>
        <v>0.39637099999999986</v>
      </c>
      <c r="E5008" s="79">
        <f t="shared" si="310"/>
        <v>0.39637099999999986</v>
      </c>
    </row>
    <row r="5009" spans="1:6">
      <c r="A5009" s="4">
        <v>40686</v>
      </c>
      <c r="C5009" s="80">
        <f t="shared" si="309"/>
        <v>0.39715799999999984</v>
      </c>
      <c r="E5009" s="79">
        <f t="shared" si="310"/>
        <v>0.39715799999999984</v>
      </c>
    </row>
    <row r="5010" spans="1:6">
      <c r="A5010" s="16">
        <v>40687</v>
      </c>
      <c r="B5010" s="72">
        <v>52115</v>
      </c>
      <c r="C5010" s="77">
        <v>0.39794499999999999</v>
      </c>
      <c r="E5010" s="79">
        <f t="shared" si="310"/>
        <v>0.39794499999999999</v>
      </c>
      <c r="F5010" s="5">
        <f>(C5031-C5010)/21</f>
        <v>8.338571428571428E-4</v>
      </c>
    </row>
    <row r="5011" spans="1:6">
      <c r="A5011" s="4">
        <v>40688</v>
      </c>
      <c r="C5011" s="80">
        <f>C5010+F$5010</f>
        <v>0.39877885714285716</v>
      </c>
      <c r="E5011" s="79">
        <f t="shared" si="310"/>
        <v>0.39877885714285716</v>
      </c>
    </row>
    <row r="5012" spans="1:6">
      <c r="A5012" s="4">
        <v>40689</v>
      </c>
      <c r="C5012" s="80">
        <f t="shared" ref="C5012:C5030" si="311">C5011+F$5010</f>
        <v>0.39961271428571432</v>
      </c>
      <c r="E5012" s="79">
        <f t="shared" si="310"/>
        <v>0.39961271428571432</v>
      </c>
    </row>
    <row r="5013" spans="1:6">
      <c r="A5013" s="4">
        <v>40690</v>
      </c>
      <c r="C5013" s="80">
        <f t="shared" si="311"/>
        <v>0.40044657142857149</v>
      </c>
      <c r="E5013" s="79">
        <f t="shared" si="310"/>
        <v>0.40044657142857149</v>
      </c>
    </row>
    <row r="5014" spans="1:6">
      <c r="A5014" s="4">
        <v>40691</v>
      </c>
      <c r="C5014" s="80">
        <f t="shared" si="311"/>
        <v>0.40128042857142865</v>
      </c>
      <c r="E5014" s="79">
        <f t="shared" si="310"/>
        <v>0.40128042857142865</v>
      </c>
    </row>
    <row r="5015" spans="1:6">
      <c r="A5015" s="4">
        <v>40692</v>
      </c>
      <c r="C5015" s="80">
        <f t="shared" si="311"/>
        <v>0.40211428571428581</v>
      </c>
      <c r="E5015" s="79">
        <f t="shared" si="310"/>
        <v>0.40211428571428581</v>
      </c>
    </row>
    <row r="5016" spans="1:6">
      <c r="A5016" s="4">
        <v>40693</v>
      </c>
      <c r="C5016" s="80">
        <f t="shared" si="311"/>
        <v>0.40294814285714298</v>
      </c>
      <c r="E5016" s="79">
        <f t="shared" si="310"/>
        <v>0.40294814285714298</v>
      </c>
    </row>
    <row r="5017" spans="1:6">
      <c r="A5017" s="4">
        <v>40694</v>
      </c>
      <c r="C5017" s="80">
        <f t="shared" si="311"/>
        <v>0.40378200000000014</v>
      </c>
      <c r="E5017" s="79">
        <f t="shared" si="310"/>
        <v>0.40378200000000014</v>
      </c>
    </row>
    <row r="5018" spans="1:6">
      <c r="A5018" s="4">
        <v>40695</v>
      </c>
      <c r="C5018" s="80">
        <f t="shared" si="311"/>
        <v>0.4046158571428573</v>
      </c>
      <c r="E5018" s="79">
        <f t="shared" si="310"/>
        <v>0.4046158571428573</v>
      </c>
    </row>
    <row r="5019" spans="1:6">
      <c r="A5019" s="4">
        <v>40696</v>
      </c>
      <c r="C5019" s="80">
        <f t="shared" si="311"/>
        <v>0.40544971428571447</v>
      </c>
      <c r="E5019" s="79">
        <f t="shared" si="310"/>
        <v>0.40544971428571447</v>
      </c>
    </row>
    <row r="5020" spans="1:6">
      <c r="A5020" s="4">
        <v>40697</v>
      </c>
      <c r="C5020" s="80">
        <f t="shared" si="311"/>
        <v>0.40628357142857163</v>
      </c>
      <c r="E5020" s="79">
        <f t="shared" si="310"/>
        <v>0.40628357142857163</v>
      </c>
    </row>
    <row r="5021" spans="1:6">
      <c r="A5021" s="4">
        <v>40698</v>
      </c>
      <c r="C5021" s="80">
        <f t="shared" si="311"/>
        <v>0.4071174285714288</v>
      </c>
      <c r="E5021" s="79">
        <f t="shared" si="310"/>
        <v>0.4071174285714288</v>
      </c>
    </row>
    <row r="5022" spans="1:6">
      <c r="A5022" s="4">
        <v>40699</v>
      </c>
      <c r="C5022" s="80">
        <f t="shared" si="311"/>
        <v>0.40795128571428596</v>
      </c>
      <c r="E5022" s="79">
        <f t="shared" si="310"/>
        <v>0.40795128571428596</v>
      </c>
    </row>
    <row r="5023" spans="1:6">
      <c r="A5023" s="4">
        <v>40700</v>
      </c>
      <c r="C5023" s="80">
        <f t="shared" si="311"/>
        <v>0.40878514285714312</v>
      </c>
      <c r="E5023" s="79">
        <f t="shared" si="310"/>
        <v>0.40878514285714312</v>
      </c>
    </row>
    <row r="5024" spans="1:6">
      <c r="A5024" s="4">
        <v>40701</v>
      </c>
      <c r="C5024" s="80">
        <f t="shared" si="311"/>
        <v>0.40961900000000029</v>
      </c>
      <c r="E5024" s="79">
        <f t="shared" si="310"/>
        <v>0.40961900000000029</v>
      </c>
    </row>
    <row r="5025" spans="1:6">
      <c r="A5025" s="4">
        <v>40702</v>
      </c>
      <c r="C5025" s="80">
        <f t="shared" si="311"/>
        <v>0.41045285714285745</v>
      </c>
      <c r="E5025" s="79">
        <f t="shared" si="310"/>
        <v>0.41045285714285745</v>
      </c>
    </row>
    <row r="5026" spans="1:6">
      <c r="A5026" s="4">
        <v>40703</v>
      </c>
      <c r="C5026" s="80">
        <f t="shared" si="311"/>
        <v>0.41128671428571462</v>
      </c>
      <c r="E5026" s="79">
        <f t="shared" si="310"/>
        <v>0.41128671428571462</v>
      </c>
    </row>
    <row r="5027" spans="1:6">
      <c r="A5027" s="4">
        <v>40704</v>
      </c>
      <c r="C5027" s="80">
        <f t="shared" si="311"/>
        <v>0.41212057142857178</v>
      </c>
      <c r="E5027" s="79">
        <f t="shared" si="310"/>
        <v>0.41212057142857178</v>
      </c>
    </row>
    <row r="5028" spans="1:6">
      <c r="A5028" s="4">
        <v>40705</v>
      </c>
      <c r="C5028" s="80">
        <f t="shared" si="311"/>
        <v>0.41295442857142894</v>
      </c>
      <c r="E5028" s="79">
        <f t="shared" si="310"/>
        <v>0.41295442857142894</v>
      </c>
    </row>
    <row r="5029" spans="1:6">
      <c r="A5029" s="4">
        <v>40706</v>
      </c>
      <c r="C5029" s="80">
        <f t="shared" si="311"/>
        <v>0.41378828571428611</v>
      </c>
      <c r="E5029" s="79">
        <f t="shared" si="310"/>
        <v>0.41378828571428611</v>
      </c>
    </row>
    <row r="5030" spans="1:6">
      <c r="A5030" s="4">
        <v>40707</v>
      </c>
      <c r="C5030" s="80">
        <f t="shared" si="311"/>
        <v>0.41462214285714327</v>
      </c>
      <c r="E5030" s="79">
        <f t="shared" si="310"/>
        <v>0.41462214285714327</v>
      </c>
    </row>
    <row r="5031" spans="1:6">
      <c r="A5031" s="16">
        <v>40708</v>
      </c>
      <c r="B5031" s="72">
        <v>52125</v>
      </c>
      <c r="C5031" s="77">
        <v>0.41545599999999999</v>
      </c>
      <c r="E5031" s="79">
        <f t="shared" si="310"/>
        <v>0.41545599999999999</v>
      </c>
    </row>
    <row r="5032" spans="1:6">
      <c r="A5032" s="16">
        <v>40709</v>
      </c>
      <c r="B5032" s="72">
        <v>52125</v>
      </c>
      <c r="C5032" s="77">
        <v>0.41545599999999999</v>
      </c>
      <c r="E5032" s="79">
        <f t="shared" si="310"/>
        <v>0.41545599999999999</v>
      </c>
    </row>
    <row r="5033" spans="1:6">
      <c r="A5033" s="16">
        <v>40710</v>
      </c>
      <c r="B5033" s="72">
        <v>52125</v>
      </c>
      <c r="C5033" s="77">
        <v>0.41545599999999999</v>
      </c>
      <c r="E5033" s="79">
        <f t="shared" si="310"/>
        <v>0.41545599999999999</v>
      </c>
      <c r="F5033" s="5">
        <f>(C5035-C5033)/2</f>
        <v>-1.2626499999999985E-2</v>
      </c>
    </row>
    <row r="5034" spans="1:6">
      <c r="A5034" s="4">
        <v>40711</v>
      </c>
      <c r="C5034" s="80">
        <f>C5033+F$5033</f>
        <v>0.40282950000000001</v>
      </c>
      <c r="E5034" s="79">
        <f t="shared" si="310"/>
        <v>0.40282950000000001</v>
      </c>
    </row>
    <row r="5035" spans="1:6">
      <c r="A5035" s="16">
        <v>40712</v>
      </c>
      <c r="B5035" s="72">
        <v>52101</v>
      </c>
      <c r="C5035" s="77">
        <v>0.39020300000000002</v>
      </c>
      <c r="E5035" s="79">
        <f t="shared" si="310"/>
        <v>0.39020300000000002</v>
      </c>
    </row>
    <row r="5036" spans="1:6">
      <c r="A5036" s="16">
        <v>40713</v>
      </c>
      <c r="B5036" s="72">
        <v>52101</v>
      </c>
      <c r="C5036" s="77">
        <v>0.39020300000000002</v>
      </c>
      <c r="E5036" s="79">
        <f t="shared" si="310"/>
        <v>0.39020300000000002</v>
      </c>
      <c r="F5036" s="5">
        <f>(C5054-C5036)/18</f>
        <v>-2.2683888888888892E-3</v>
      </c>
    </row>
    <row r="5037" spans="1:6">
      <c r="A5037" s="4">
        <v>40714</v>
      </c>
      <c r="C5037" s="80">
        <f>C5036+F$5036</f>
        <v>0.38793461111111116</v>
      </c>
      <c r="E5037" s="79">
        <f t="shared" si="310"/>
        <v>0.38793461111111116</v>
      </c>
    </row>
    <row r="5038" spans="1:6">
      <c r="A5038" s="4">
        <v>40715</v>
      </c>
      <c r="C5038" s="80">
        <f t="shared" ref="C5038:C5053" si="312">C5037+F$5036</f>
        <v>0.38566622222222224</v>
      </c>
      <c r="E5038" s="79">
        <f t="shared" si="310"/>
        <v>0.38566622222222224</v>
      </c>
    </row>
    <row r="5039" spans="1:6">
      <c r="A5039" s="4">
        <v>40716</v>
      </c>
      <c r="C5039" s="80">
        <f t="shared" si="312"/>
        <v>0.38339783333333333</v>
      </c>
      <c r="E5039" s="79">
        <f t="shared" si="310"/>
        <v>0.38339783333333333</v>
      </c>
    </row>
    <row r="5040" spans="1:6">
      <c r="A5040" s="4">
        <v>40717</v>
      </c>
      <c r="C5040" s="80">
        <f t="shared" si="312"/>
        <v>0.38112944444444441</v>
      </c>
      <c r="E5040" s="79">
        <f t="shared" si="310"/>
        <v>0.38112944444444441</v>
      </c>
    </row>
    <row r="5041" spans="1:6">
      <c r="A5041" s="4">
        <v>40718</v>
      </c>
      <c r="C5041" s="80">
        <f t="shared" si="312"/>
        <v>0.37886105555555549</v>
      </c>
      <c r="E5041" s="79">
        <f t="shared" si="310"/>
        <v>0.37886105555555549</v>
      </c>
    </row>
    <row r="5042" spans="1:6">
      <c r="A5042" s="4">
        <v>40719</v>
      </c>
      <c r="C5042" s="80">
        <f t="shared" si="312"/>
        <v>0.37659266666666658</v>
      </c>
      <c r="E5042" s="79">
        <f t="shared" si="310"/>
        <v>0.37659266666666658</v>
      </c>
    </row>
    <row r="5043" spans="1:6">
      <c r="A5043" s="4">
        <v>40720</v>
      </c>
      <c r="C5043" s="80">
        <f t="shared" si="312"/>
        <v>0.37432427777777766</v>
      </c>
      <c r="E5043" s="79">
        <f t="shared" si="310"/>
        <v>0.37432427777777766</v>
      </c>
    </row>
    <row r="5044" spans="1:6">
      <c r="A5044" s="4">
        <v>40721</v>
      </c>
      <c r="C5044" s="80">
        <f t="shared" si="312"/>
        <v>0.37205588888888874</v>
      </c>
      <c r="E5044" s="79">
        <f t="shared" si="310"/>
        <v>0.37205588888888874</v>
      </c>
    </row>
    <row r="5045" spans="1:6">
      <c r="A5045" s="4">
        <v>40722</v>
      </c>
      <c r="C5045" s="80">
        <f t="shared" si="312"/>
        <v>0.36978749999999982</v>
      </c>
      <c r="E5045" s="79">
        <f t="shared" si="310"/>
        <v>0.36978749999999982</v>
      </c>
    </row>
    <row r="5046" spans="1:6">
      <c r="A5046" s="4">
        <v>40723</v>
      </c>
      <c r="C5046" s="80">
        <f t="shared" si="312"/>
        <v>0.36751911111111091</v>
      </c>
      <c r="E5046" s="79">
        <f t="shared" si="310"/>
        <v>0.36751911111111091</v>
      </c>
    </row>
    <row r="5047" spans="1:6">
      <c r="A5047" s="4">
        <v>40724</v>
      </c>
      <c r="C5047" s="80">
        <f t="shared" si="312"/>
        <v>0.36525072222222199</v>
      </c>
      <c r="E5047" s="79">
        <f t="shared" si="310"/>
        <v>0.36525072222222199</v>
      </c>
    </row>
    <row r="5048" spans="1:6">
      <c r="A5048" s="4">
        <v>40725</v>
      </c>
      <c r="C5048" s="80">
        <f t="shared" si="312"/>
        <v>0.36298233333333307</v>
      </c>
      <c r="E5048" s="79">
        <f t="shared" si="310"/>
        <v>0.36298233333333307</v>
      </c>
    </row>
    <row r="5049" spans="1:6">
      <c r="A5049" s="4">
        <v>40726</v>
      </c>
      <c r="C5049" s="80">
        <f t="shared" si="312"/>
        <v>0.36071394444444416</v>
      </c>
      <c r="E5049" s="79">
        <f t="shared" si="310"/>
        <v>0.36071394444444416</v>
      </c>
    </row>
    <row r="5050" spans="1:6">
      <c r="A5050" s="4">
        <v>40727</v>
      </c>
      <c r="C5050" s="80">
        <f t="shared" si="312"/>
        <v>0.35844555555555524</v>
      </c>
      <c r="E5050" s="79">
        <f t="shared" si="310"/>
        <v>0.35844555555555524</v>
      </c>
    </row>
    <row r="5051" spans="1:6">
      <c r="A5051" s="4">
        <v>40728</v>
      </c>
      <c r="C5051" s="80">
        <f t="shared" si="312"/>
        <v>0.35617716666666632</v>
      </c>
      <c r="E5051" s="79">
        <f t="shared" si="310"/>
        <v>0.35617716666666632</v>
      </c>
    </row>
    <row r="5052" spans="1:6">
      <c r="A5052" s="4">
        <v>40729</v>
      </c>
      <c r="C5052" s="80">
        <f t="shared" si="312"/>
        <v>0.35390877777777741</v>
      </c>
      <c r="E5052" s="79">
        <f t="shared" si="310"/>
        <v>0.35390877777777741</v>
      </c>
    </row>
    <row r="5053" spans="1:6">
      <c r="A5053" s="4">
        <v>40730</v>
      </c>
      <c r="C5053" s="80">
        <f t="shared" si="312"/>
        <v>0.35164038888888849</v>
      </c>
      <c r="E5053" s="79">
        <f t="shared" si="310"/>
        <v>0.35164038888888849</v>
      </c>
    </row>
    <row r="5054" spans="1:6">
      <c r="A5054" s="16">
        <v>40731</v>
      </c>
      <c r="B5054" s="72">
        <v>52183</v>
      </c>
      <c r="C5054" s="77">
        <v>0.34937200000000002</v>
      </c>
      <c r="E5054" s="79">
        <f t="shared" si="310"/>
        <v>0.34937200000000002</v>
      </c>
    </row>
    <row r="5055" spans="1:6">
      <c r="A5055" s="16">
        <v>40732</v>
      </c>
      <c r="B5055" s="72">
        <v>52190</v>
      </c>
      <c r="C5055" s="77">
        <v>0.34019100000000002</v>
      </c>
      <c r="E5055" s="79">
        <f t="shared" si="310"/>
        <v>0.34019100000000002</v>
      </c>
      <c r="F5055" s="5">
        <f>(C5057-C5055)/2</f>
        <v>5.5804999999999882E-3</v>
      </c>
    </row>
    <row r="5056" spans="1:6">
      <c r="A5056" s="4">
        <v>40733</v>
      </c>
      <c r="C5056" s="80">
        <f>C5055+F$5055</f>
        <v>0.34577150000000001</v>
      </c>
      <c r="E5056" s="79">
        <f t="shared" si="310"/>
        <v>0.34577150000000001</v>
      </c>
    </row>
    <row r="5057" spans="1:6">
      <c r="A5057" s="16">
        <v>40734</v>
      </c>
      <c r="B5057" s="72">
        <v>52237</v>
      </c>
      <c r="C5057" s="77">
        <v>0.351352</v>
      </c>
      <c r="E5057" s="79">
        <f t="shared" si="310"/>
        <v>0.351352</v>
      </c>
      <c r="F5057" s="5">
        <f>(C5064-C5057)/7</f>
        <v>-6.2361428571428568E-3</v>
      </c>
    </row>
    <row r="5058" spans="1:6">
      <c r="A5058" s="4">
        <v>40735</v>
      </c>
      <c r="C5058" s="80">
        <f t="shared" ref="C5058:C5063" si="313">C5057+F$5057</f>
        <v>0.34511585714285714</v>
      </c>
      <c r="E5058" s="79">
        <f t="shared" si="310"/>
        <v>0.34511585714285714</v>
      </c>
    </row>
    <row r="5059" spans="1:6">
      <c r="A5059" s="4">
        <v>40736</v>
      </c>
      <c r="C5059" s="80">
        <f t="shared" si="313"/>
        <v>0.33887971428571428</v>
      </c>
      <c r="E5059" s="79">
        <f t="shared" si="310"/>
        <v>0.33887971428571428</v>
      </c>
    </row>
    <row r="5060" spans="1:6">
      <c r="A5060" s="4">
        <v>40737</v>
      </c>
      <c r="C5060" s="80">
        <f t="shared" si="313"/>
        <v>0.33264357142857143</v>
      </c>
      <c r="E5060" s="79">
        <f t="shared" si="310"/>
        <v>0.33264357142857143</v>
      </c>
    </row>
    <row r="5061" spans="1:6">
      <c r="A5061" s="4">
        <v>40738</v>
      </c>
      <c r="C5061" s="80">
        <f t="shared" si="313"/>
        <v>0.32640742857142857</v>
      </c>
      <c r="E5061" s="79">
        <f t="shared" si="310"/>
        <v>0.32640742857142857</v>
      </c>
    </row>
    <row r="5062" spans="1:6">
      <c r="A5062" s="4">
        <v>40739</v>
      </c>
      <c r="C5062" s="80">
        <f t="shared" si="313"/>
        <v>0.32017128571428571</v>
      </c>
      <c r="E5062" s="79">
        <f t="shared" si="310"/>
        <v>0.32017128571428571</v>
      </c>
    </row>
    <row r="5063" spans="1:6">
      <c r="A5063" s="4">
        <v>40740</v>
      </c>
      <c r="C5063" s="80">
        <f t="shared" si="313"/>
        <v>0.31393514285714286</v>
      </c>
      <c r="E5063" s="79">
        <f t="shared" si="310"/>
        <v>0.31393514285714286</v>
      </c>
    </row>
    <row r="5064" spans="1:6">
      <c r="A5064" s="16">
        <v>40741</v>
      </c>
      <c r="B5064" s="72">
        <v>52189</v>
      </c>
      <c r="C5064" s="77">
        <v>0.307699</v>
      </c>
      <c r="E5064" s="79">
        <f t="shared" si="310"/>
        <v>0.307699</v>
      </c>
      <c r="F5064" s="5">
        <f>(C5068-C5064)/4</f>
        <v>3.0057500000000015E-3</v>
      </c>
    </row>
    <row r="5065" spans="1:6">
      <c r="A5065" s="4">
        <v>40742</v>
      </c>
      <c r="C5065" s="80">
        <f>C5064+F$5064</f>
        <v>0.31070474999999997</v>
      </c>
      <c r="E5065" s="79">
        <f t="shared" si="310"/>
        <v>0.31070474999999997</v>
      </c>
    </row>
    <row r="5066" spans="1:6">
      <c r="A5066" s="4">
        <v>40743</v>
      </c>
      <c r="C5066" s="80">
        <f>C5065+F$5064</f>
        <v>0.3137105</v>
      </c>
      <c r="E5066" s="79">
        <f t="shared" si="310"/>
        <v>0.3137105</v>
      </c>
    </row>
    <row r="5067" spans="1:6">
      <c r="A5067" s="4">
        <v>40744</v>
      </c>
      <c r="C5067" s="80">
        <f>C5066+F$5064</f>
        <v>0.31671625000000003</v>
      </c>
      <c r="E5067" s="79">
        <f t="shared" si="310"/>
        <v>0.31671625000000003</v>
      </c>
    </row>
    <row r="5068" spans="1:6">
      <c r="A5068" s="16">
        <v>40745</v>
      </c>
      <c r="B5068" s="72">
        <v>52241</v>
      </c>
      <c r="C5068" s="77">
        <v>0.31972200000000001</v>
      </c>
      <c r="E5068" s="79">
        <f t="shared" si="310"/>
        <v>0.31972200000000001</v>
      </c>
      <c r="F5068" s="5">
        <f>(C5081-C5068)/13</f>
        <v>-5.3990769230769231E-3</v>
      </c>
    </row>
    <row r="5069" spans="1:6">
      <c r="A5069" s="4">
        <v>40746</v>
      </c>
      <c r="C5069" s="80">
        <f>C5068+F$5068</f>
        <v>0.31432292307692311</v>
      </c>
      <c r="E5069" s="79">
        <f t="shared" si="310"/>
        <v>0.31432292307692311</v>
      </c>
    </row>
    <row r="5070" spans="1:6">
      <c r="A5070" s="4">
        <v>40747</v>
      </c>
      <c r="C5070" s="80">
        <f t="shared" ref="C5070:C5080" si="314">C5069+F$5068</f>
        <v>0.30892384615384616</v>
      </c>
      <c r="E5070" s="79">
        <f t="shared" si="310"/>
        <v>0.30892384615384616</v>
      </c>
    </row>
    <row r="5071" spans="1:6">
      <c r="A5071" s="4">
        <v>40748</v>
      </c>
      <c r="C5071" s="80">
        <f t="shared" si="314"/>
        <v>0.30352476923076921</v>
      </c>
      <c r="E5071" s="79">
        <f t="shared" ref="E5071:E5134" si="315">C5071</f>
        <v>0.30352476923076921</v>
      </c>
    </row>
    <row r="5072" spans="1:6">
      <c r="A5072" s="4">
        <v>40749</v>
      </c>
      <c r="C5072" s="80">
        <f t="shared" si="314"/>
        <v>0.29812569230769226</v>
      </c>
      <c r="E5072" s="79">
        <f t="shared" si="315"/>
        <v>0.29812569230769226</v>
      </c>
    </row>
    <row r="5073" spans="1:6">
      <c r="A5073" s="4">
        <v>40750</v>
      </c>
      <c r="C5073" s="80">
        <f t="shared" si="314"/>
        <v>0.29272661538461531</v>
      </c>
      <c r="E5073" s="79">
        <f t="shared" si="315"/>
        <v>0.29272661538461531</v>
      </c>
    </row>
    <row r="5074" spans="1:6">
      <c r="A5074" s="4">
        <v>40751</v>
      </c>
      <c r="C5074" s="80">
        <f t="shared" si="314"/>
        <v>0.28732753846153836</v>
      </c>
      <c r="E5074" s="79">
        <f t="shared" si="315"/>
        <v>0.28732753846153836</v>
      </c>
    </row>
    <row r="5075" spans="1:6">
      <c r="A5075" s="4">
        <v>40752</v>
      </c>
      <c r="C5075" s="80">
        <f t="shared" si="314"/>
        <v>0.28192846153846141</v>
      </c>
      <c r="E5075" s="79">
        <f t="shared" si="315"/>
        <v>0.28192846153846141</v>
      </c>
    </row>
    <row r="5076" spans="1:6">
      <c r="A5076" s="4">
        <v>40753</v>
      </c>
      <c r="C5076" s="80">
        <f t="shared" si="314"/>
        <v>0.27652938461538445</v>
      </c>
      <c r="E5076" s="79">
        <f t="shared" si="315"/>
        <v>0.27652938461538445</v>
      </c>
    </row>
    <row r="5077" spans="1:6">
      <c r="A5077" s="4">
        <v>40754</v>
      </c>
      <c r="C5077" s="80">
        <f t="shared" si="314"/>
        <v>0.2711303076923075</v>
      </c>
      <c r="E5077" s="79">
        <f t="shared" si="315"/>
        <v>0.2711303076923075</v>
      </c>
    </row>
    <row r="5078" spans="1:6">
      <c r="A5078" s="4">
        <v>40755</v>
      </c>
      <c r="C5078" s="80">
        <f t="shared" si="314"/>
        <v>0.26573123076923055</v>
      </c>
      <c r="E5078" s="79">
        <f t="shared" si="315"/>
        <v>0.26573123076923055</v>
      </c>
    </row>
    <row r="5079" spans="1:6">
      <c r="A5079" s="4">
        <v>40756</v>
      </c>
      <c r="C5079" s="80">
        <f t="shared" si="314"/>
        <v>0.2603321538461536</v>
      </c>
      <c r="E5079" s="79">
        <f t="shared" si="315"/>
        <v>0.2603321538461536</v>
      </c>
    </row>
    <row r="5080" spans="1:6">
      <c r="A5080" s="4">
        <v>40757</v>
      </c>
      <c r="C5080" s="80">
        <f t="shared" si="314"/>
        <v>0.25493307692307665</v>
      </c>
      <c r="E5080" s="79">
        <f t="shared" si="315"/>
        <v>0.25493307692307665</v>
      </c>
    </row>
    <row r="5081" spans="1:6">
      <c r="A5081" s="16">
        <v>40758</v>
      </c>
      <c r="B5081" s="72">
        <v>51841</v>
      </c>
      <c r="C5081" s="77">
        <v>0.24953400000000001</v>
      </c>
      <c r="E5081" s="79">
        <f t="shared" si="315"/>
        <v>0.24953400000000001</v>
      </c>
      <c r="F5081" s="5">
        <f>(C5084-C5081)/3</f>
        <v>1.5229999999999994E-2</v>
      </c>
    </row>
    <row r="5082" spans="1:6">
      <c r="A5082" s="4">
        <v>40759</v>
      </c>
      <c r="C5082" s="80">
        <f>C5081+F$5081</f>
        <v>0.264764</v>
      </c>
      <c r="E5082" s="79">
        <f t="shared" si="315"/>
        <v>0.264764</v>
      </c>
    </row>
    <row r="5083" spans="1:6">
      <c r="A5083" s="4">
        <v>40760</v>
      </c>
      <c r="C5083" s="80">
        <f>C5082+F$5081</f>
        <v>0.27999399999999997</v>
      </c>
      <c r="E5083" s="79">
        <f t="shared" si="315"/>
        <v>0.27999399999999997</v>
      </c>
    </row>
    <row r="5084" spans="1:6">
      <c r="A5084" s="16">
        <v>40761</v>
      </c>
      <c r="B5084" s="72">
        <v>52218</v>
      </c>
      <c r="C5084" s="77">
        <v>0.29522399999999999</v>
      </c>
      <c r="E5084" s="79">
        <f t="shared" si="315"/>
        <v>0.29522399999999999</v>
      </c>
      <c r="F5084" s="5">
        <f>(C5086-C5084)/2</f>
        <v>-1.6001500000000002E-2</v>
      </c>
    </row>
    <row r="5085" spans="1:6">
      <c r="A5085" s="4">
        <v>40762</v>
      </c>
      <c r="C5085" s="80">
        <f>C5084+F$5084</f>
        <v>0.27922249999999998</v>
      </c>
      <c r="E5085" s="79">
        <f t="shared" si="315"/>
        <v>0.27922249999999998</v>
      </c>
    </row>
    <row r="5086" spans="1:6">
      <c r="A5086" s="16">
        <v>40763</v>
      </c>
      <c r="B5086" s="72">
        <v>50789</v>
      </c>
      <c r="C5086" s="77">
        <v>0.26322099999999998</v>
      </c>
      <c r="E5086" s="79">
        <f t="shared" si="315"/>
        <v>0.26322099999999998</v>
      </c>
      <c r="F5086" s="5">
        <f>(C5089-C5086)/3</f>
        <v>-9.8656666666666615E-3</v>
      </c>
    </row>
    <row r="5087" spans="1:6">
      <c r="A5087" s="4">
        <v>40764</v>
      </c>
      <c r="C5087" s="80">
        <f>C5086+F$5086</f>
        <v>0.25335533333333332</v>
      </c>
      <c r="E5087" s="79">
        <f t="shared" si="315"/>
        <v>0.25335533333333332</v>
      </c>
    </row>
    <row r="5088" spans="1:6">
      <c r="A5088" s="4">
        <v>40765</v>
      </c>
      <c r="C5088" s="80">
        <f>C5087+F$5086</f>
        <v>0.24348966666666666</v>
      </c>
      <c r="E5088" s="79">
        <f t="shared" si="315"/>
        <v>0.24348966666666666</v>
      </c>
    </row>
    <row r="5089" spans="1:6">
      <c r="A5089" s="16">
        <v>40766</v>
      </c>
      <c r="B5089" s="72">
        <v>52253</v>
      </c>
      <c r="C5089" s="77">
        <v>0.233624</v>
      </c>
      <c r="E5089" s="79">
        <f t="shared" si="315"/>
        <v>0.233624</v>
      </c>
      <c r="F5089" s="5">
        <f>(C5093-C5089)/4</f>
        <v>1.02275E-2</v>
      </c>
    </row>
    <row r="5090" spans="1:6">
      <c r="A5090" s="4">
        <v>40767</v>
      </c>
      <c r="C5090" s="80">
        <f>C5089+F$5089</f>
        <v>0.2438515</v>
      </c>
      <c r="E5090" s="79">
        <f t="shared" si="315"/>
        <v>0.2438515</v>
      </c>
    </row>
    <row r="5091" spans="1:6">
      <c r="A5091" s="4">
        <v>40768</v>
      </c>
      <c r="C5091" s="80">
        <f>C5090+F$5089</f>
        <v>0.254079</v>
      </c>
      <c r="E5091" s="79">
        <f t="shared" si="315"/>
        <v>0.254079</v>
      </c>
    </row>
    <row r="5092" spans="1:6">
      <c r="A5092" s="4">
        <v>40769</v>
      </c>
      <c r="C5092" s="80">
        <f>C5091+F$5089</f>
        <v>0.2643065</v>
      </c>
      <c r="E5092" s="79">
        <f t="shared" si="315"/>
        <v>0.2643065</v>
      </c>
    </row>
    <row r="5093" spans="1:6">
      <c r="A5093" s="16">
        <v>40770</v>
      </c>
      <c r="B5093" s="72">
        <v>52218</v>
      </c>
      <c r="C5093" s="77">
        <v>0.274534</v>
      </c>
      <c r="E5093" s="79">
        <f t="shared" si="315"/>
        <v>0.274534</v>
      </c>
      <c r="F5093" s="5">
        <f>(C5103-C5093)/10</f>
        <v>-5.8239999999999963E-4</v>
      </c>
    </row>
    <row r="5094" spans="1:6">
      <c r="A5094" s="4">
        <v>40771</v>
      </c>
      <c r="C5094" s="80">
        <f>C5093+F$5093</f>
        <v>0.27395160000000002</v>
      </c>
      <c r="E5094" s="79">
        <f t="shared" si="315"/>
        <v>0.27395160000000002</v>
      </c>
    </row>
    <row r="5095" spans="1:6">
      <c r="A5095" s="4">
        <v>40772</v>
      </c>
      <c r="C5095" s="80">
        <f t="shared" ref="C5095:C5102" si="316">C5094+F$5093</f>
        <v>0.27336920000000003</v>
      </c>
      <c r="E5095" s="79">
        <f t="shared" si="315"/>
        <v>0.27336920000000003</v>
      </c>
    </row>
    <row r="5096" spans="1:6">
      <c r="A5096" s="4">
        <v>40773</v>
      </c>
      <c r="C5096" s="80">
        <f t="shared" si="316"/>
        <v>0.27278680000000005</v>
      </c>
      <c r="E5096" s="79">
        <f t="shared" si="315"/>
        <v>0.27278680000000005</v>
      </c>
    </row>
    <row r="5097" spans="1:6">
      <c r="A5097" s="4">
        <v>40774</v>
      </c>
      <c r="C5097" s="80">
        <f t="shared" si="316"/>
        <v>0.27220440000000007</v>
      </c>
      <c r="E5097" s="79">
        <f t="shared" si="315"/>
        <v>0.27220440000000007</v>
      </c>
    </row>
    <row r="5098" spans="1:6">
      <c r="A5098" s="4">
        <v>40775</v>
      </c>
      <c r="C5098" s="80">
        <f t="shared" si="316"/>
        <v>0.27162200000000009</v>
      </c>
      <c r="E5098" s="79">
        <f t="shared" si="315"/>
        <v>0.27162200000000009</v>
      </c>
    </row>
    <row r="5099" spans="1:6">
      <c r="A5099" s="4">
        <v>40776</v>
      </c>
      <c r="C5099" s="80">
        <f t="shared" si="316"/>
        <v>0.2710396000000001</v>
      </c>
      <c r="E5099" s="79">
        <f t="shared" si="315"/>
        <v>0.2710396000000001</v>
      </c>
    </row>
    <row r="5100" spans="1:6">
      <c r="A5100" s="4">
        <v>40777</v>
      </c>
      <c r="C5100" s="80">
        <f t="shared" si="316"/>
        <v>0.27045720000000012</v>
      </c>
      <c r="E5100" s="79">
        <f t="shared" si="315"/>
        <v>0.27045720000000012</v>
      </c>
    </row>
    <row r="5101" spans="1:6">
      <c r="A5101" s="4">
        <v>40778</v>
      </c>
      <c r="C5101" s="80">
        <f t="shared" si="316"/>
        <v>0.26987480000000014</v>
      </c>
      <c r="E5101" s="79">
        <f t="shared" si="315"/>
        <v>0.26987480000000014</v>
      </c>
    </row>
    <row r="5102" spans="1:6">
      <c r="A5102" s="4">
        <v>40779</v>
      </c>
      <c r="C5102" s="80">
        <f t="shared" si="316"/>
        <v>0.26929240000000015</v>
      </c>
      <c r="E5102" s="79">
        <f t="shared" si="315"/>
        <v>0.26929240000000015</v>
      </c>
    </row>
    <row r="5103" spans="1:6">
      <c r="A5103" s="16">
        <v>40780</v>
      </c>
      <c r="B5103" s="72">
        <v>52182</v>
      </c>
      <c r="C5103" s="77">
        <v>0.26871</v>
      </c>
      <c r="E5103" s="79">
        <f t="shared" si="315"/>
        <v>0.26871</v>
      </c>
      <c r="F5103" s="5">
        <f>(C5114-C5103)/11</f>
        <v>5.4927272727272648E-4</v>
      </c>
    </row>
    <row r="5104" spans="1:6">
      <c r="A5104" s="4">
        <v>40781</v>
      </c>
      <c r="C5104" s="80">
        <f>C5103+F$5103</f>
        <v>0.26925927272727274</v>
      </c>
      <c r="E5104" s="79">
        <f t="shared" si="315"/>
        <v>0.26925927272727274</v>
      </c>
    </row>
    <row r="5105" spans="1:6">
      <c r="A5105" s="4">
        <v>40782</v>
      </c>
      <c r="C5105" s="80">
        <f t="shared" ref="C5105:C5113" si="317">C5104+F$5103</f>
        <v>0.26980854545454547</v>
      </c>
      <c r="E5105" s="79">
        <f t="shared" si="315"/>
        <v>0.26980854545454547</v>
      </c>
    </row>
    <row r="5106" spans="1:6">
      <c r="A5106" s="4">
        <v>40783</v>
      </c>
      <c r="C5106" s="80">
        <f t="shared" si="317"/>
        <v>0.2703578181818182</v>
      </c>
      <c r="E5106" s="79">
        <f t="shared" si="315"/>
        <v>0.2703578181818182</v>
      </c>
    </row>
    <row r="5107" spans="1:6">
      <c r="A5107" s="4">
        <v>40784</v>
      </c>
      <c r="C5107" s="80">
        <f t="shared" si="317"/>
        <v>0.27090709090909093</v>
      </c>
      <c r="E5107" s="79">
        <f t="shared" si="315"/>
        <v>0.27090709090909093</v>
      </c>
    </row>
    <row r="5108" spans="1:6">
      <c r="A5108" s="4">
        <v>40785</v>
      </c>
      <c r="C5108" s="80">
        <f t="shared" si="317"/>
        <v>0.27145636363636366</v>
      </c>
      <c r="E5108" s="79">
        <f t="shared" si="315"/>
        <v>0.27145636363636366</v>
      </c>
    </row>
    <row r="5109" spans="1:6">
      <c r="A5109" s="4">
        <v>40786</v>
      </c>
      <c r="C5109" s="80">
        <f t="shared" si="317"/>
        <v>0.27200563636363639</v>
      </c>
      <c r="E5109" s="79">
        <f t="shared" si="315"/>
        <v>0.27200563636363639</v>
      </c>
    </row>
    <row r="5110" spans="1:6">
      <c r="A5110" s="4">
        <v>40787</v>
      </c>
      <c r="C5110" s="80">
        <f t="shared" si="317"/>
        <v>0.27255490909090913</v>
      </c>
      <c r="E5110" s="79">
        <f t="shared" si="315"/>
        <v>0.27255490909090913</v>
      </c>
    </row>
    <row r="5111" spans="1:6">
      <c r="A5111" s="4">
        <v>40788</v>
      </c>
      <c r="C5111" s="80">
        <f t="shared" si="317"/>
        <v>0.27310418181818186</v>
      </c>
      <c r="E5111" s="79">
        <f t="shared" si="315"/>
        <v>0.27310418181818186</v>
      </c>
    </row>
    <row r="5112" spans="1:6">
      <c r="A5112" s="4">
        <v>40789</v>
      </c>
      <c r="C5112" s="80">
        <f t="shared" si="317"/>
        <v>0.27365345454545459</v>
      </c>
      <c r="E5112" s="79">
        <f t="shared" si="315"/>
        <v>0.27365345454545459</v>
      </c>
    </row>
    <row r="5113" spans="1:6">
      <c r="A5113" s="4">
        <v>40790</v>
      </c>
      <c r="C5113" s="80">
        <f t="shared" si="317"/>
        <v>0.27420272727272732</v>
      </c>
      <c r="E5113" s="79">
        <f t="shared" si="315"/>
        <v>0.27420272727272732</v>
      </c>
    </row>
    <row r="5114" spans="1:6">
      <c r="A5114" s="16">
        <v>40791</v>
      </c>
      <c r="B5114" s="72">
        <v>52250</v>
      </c>
      <c r="C5114" s="77">
        <v>0.274752</v>
      </c>
      <c r="E5114" s="79">
        <f t="shared" si="315"/>
        <v>0.274752</v>
      </c>
      <c r="F5114" s="5">
        <f>(C5116-C5114)/2</f>
        <v>5.6519999999999904E-3</v>
      </c>
    </row>
    <row r="5115" spans="1:6">
      <c r="A5115" s="4">
        <v>40792</v>
      </c>
      <c r="C5115" s="80">
        <f>C5114+F$5114</f>
        <v>0.28040399999999999</v>
      </c>
      <c r="E5115" s="79">
        <f t="shared" si="315"/>
        <v>0.28040399999999999</v>
      </c>
    </row>
    <row r="5116" spans="1:6">
      <c r="A5116" s="16">
        <v>40793</v>
      </c>
      <c r="B5116" s="72">
        <v>52238</v>
      </c>
      <c r="C5116" s="77">
        <v>0.28605599999999998</v>
      </c>
      <c r="E5116" s="79">
        <f t="shared" si="315"/>
        <v>0.28605599999999998</v>
      </c>
      <c r="F5116" s="5">
        <f>(C5121-C5116)/5</f>
        <v>-8.7877999999999949E-3</v>
      </c>
    </row>
    <row r="5117" spans="1:6">
      <c r="A5117" s="4">
        <v>40794</v>
      </c>
      <c r="C5117" s="80">
        <f>C5116+F$5116</f>
        <v>0.27726819999999996</v>
      </c>
      <c r="E5117" s="79">
        <f t="shared" si="315"/>
        <v>0.27726819999999996</v>
      </c>
    </row>
    <row r="5118" spans="1:6">
      <c r="A5118" s="4">
        <v>40795</v>
      </c>
      <c r="C5118" s="80">
        <f>C5117+F$5116</f>
        <v>0.26848039999999995</v>
      </c>
      <c r="E5118" s="79">
        <f t="shared" si="315"/>
        <v>0.26848039999999995</v>
      </c>
    </row>
    <row r="5119" spans="1:6">
      <c r="A5119" s="4">
        <v>40796</v>
      </c>
      <c r="C5119" s="80">
        <f>C5118+F$5116</f>
        <v>0.25969259999999994</v>
      </c>
      <c r="E5119" s="79">
        <f t="shared" si="315"/>
        <v>0.25969259999999994</v>
      </c>
    </row>
    <row r="5120" spans="1:6">
      <c r="A5120" s="4">
        <v>40797</v>
      </c>
      <c r="C5120" s="80">
        <f>C5119+F$5116</f>
        <v>0.25090479999999993</v>
      </c>
      <c r="E5120" s="79">
        <f t="shared" si="315"/>
        <v>0.25090479999999993</v>
      </c>
    </row>
    <row r="5121" spans="1:6">
      <c r="A5121" s="16">
        <v>40798</v>
      </c>
      <c r="B5121" s="72">
        <v>52084</v>
      </c>
      <c r="C5121" s="77">
        <v>0.242117</v>
      </c>
      <c r="E5121" s="79">
        <f t="shared" si="315"/>
        <v>0.242117</v>
      </c>
      <c r="F5121" s="5">
        <f>(C5123-C5121)/2</f>
        <v>1.2756000000000003E-2</v>
      </c>
    </row>
    <row r="5122" spans="1:6">
      <c r="A5122" s="4">
        <v>40799</v>
      </c>
      <c r="C5122" s="80">
        <f>C5121+F$5121</f>
        <v>0.25487300000000002</v>
      </c>
      <c r="E5122" s="79">
        <f t="shared" si="315"/>
        <v>0.25487300000000002</v>
      </c>
    </row>
    <row r="5123" spans="1:6">
      <c r="A5123" s="16">
        <v>40800</v>
      </c>
      <c r="B5123" s="72">
        <v>52244</v>
      </c>
      <c r="C5123" s="77">
        <v>0.26762900000000001</v>
      </c>
      <c r="E5123" s="79">
        <f t="shared" si="315"/>
        <v>0.26762900000000001</v>
      </c>
      <c r="F5123" s="5">
        <f>(C5129-C5123)/6</f>
        <v>-8.4671666666666697E-3</v>
      </c>
    </row>
    <row r="5124" spans="1:6">
      <c r="A5124" s="4">
        <v>40801</v>
      </c>
      <c r="C5124" s="80">
        <f>C5123+F$5123</f>
        <v>0.25916183333333331</v>
      </c>
      <c r="E5124" s="79">
        <f t="shared" si="315"/>
        <v>0.25916183333333331</v>
      </c>
    </row>
    <row r="5125" spans="1:6">
      <c r="A5125" s="4">
        <v>40802</v>
      </c>
      <c r="C5125" s="80">
        <f>C5124+F$5123</f>
        <v>0.25069466666666662</v>
      </c>
      <c r="E5125" s="79">
        <f t="shared" si="315"/>
        <v>0.25069466666666662</v>
      </c>
    </row>
    <row r="5126" spans="1:6">
      <c r="A5126" s="4">
        <v>40803</v>
      </c>
      <c r="C5126" s="80">
        <f>C5125+F$5123</f>
        <v>0.24222749999999996</v>
      </c>
      <c r="E5126" s="79">
        <f t="shared" si="315"/>
        <v>0.24222749999999996</v>
      </c>
    </row>
    <row r="5127" spans="1:6">
      <c r="A5127" s="4">
        <v>40804</v>
      </c>
      <c r="C5127" s="80">
        <f>C5126+F$5123</f>
        <v>0.23376033333333329</v>
      </c>
      <c r="E5127" s="79">
        <f t="shared" si="315"/>
        <v>0.23376033333333329</v>
      </c>
    </row>
    <row r="5128" spans="1:6">
      <c r="A5128" s="4">
        <v>40805</v>
      </c>
      <c r="C5128" s="80">
        <f>C5127+F$5123</f>
        <v>0.22529316666666663</v>
      </c>
      <c r="E5128" s="79">
        <f t="shared" si="315"/>
        <v>0.22529316666666663</v>
      </c>
    </row>
    <row r="5129" spans="1:6">
      <c r="A5129" s="16">
        <v>40806</v>
      </c>
      <c r="B5129" s="72">
        <v>50728</v>
      </c>
      <c r="C5129" s="77">
        <v>0.21682599999999999</v>
      </c>
      <c r="E5129" s="79">
        <f t="shared" si="315"/>
        <v>0.21682599999999999</v>
      </c>
      <c r="F5129" s="5">
        <f>(C5144-C5129)/15</f>
        <v>4.1806666666666656E-4</v>
      </c>
    </row>
    <row r="5130" spans="1:6">
      <c r="A5130" s="4">
        <v>40807</v>
      </c>
      <c r="C5130" s="80">
        <f>C5129+F$5129</f>
        <v>0.21724406666666665</v>
      </c>
      <c r="E5130" s="79">
        <f t="shared" si="315"/>
        <v>0.21724406666666665</v>
      </c>
    </row>
    <row r="5131" spans="1:6">
      <c r="A5131" s="4">
        <v>40808</v>
      </c>
      <c r="C5131" s="80">
        <f t="shared" ref="C5131:C5143" si="318">C5130+F$5129</f>
        <v>0.21766213333333331</v>
      </c>
      <c r="E5131" s="79">
        <f t="shared" si="315"/>
        <v>0.21766213333333331</v>
      </c>
    </row>
    <row r="5132" spans="1:6">
      <c r="A5132" s="4">
        <v>40809</v>
      </c>
      <c r="C5132" s="80">
        <f t="shared" si="318"/>
        <v>0.21808019999999997</v>
      </c>
      <c r="E5132" s="79">
        <f t="shared" si="315"/>
        <v>0.21808019999999997</v>
      </c>
    </row>
    <row r="5133" spans="1:6">
      <c r="A5133" s="4">
        <v>40810</v>
      </c>
      <c r="C5133" s="80">
        <f t="shared" si="318"/>
        <v>0.21849826666666664</v>
      </c>
      <c r="E5133" s="79">
        <f t="shared" si="315"/>
        <v>0.21849826666666664</v>
      </c>
    </row>
    <row r="5134" spans="1:6">
      <c r="A5134" s="4">
        <v>40811</v>
      </c>
      <c r="C5134" s="80">
        <f t="shared" si="318"/>
        <v>0.2189163333333333</v>
      </c>
      <c r="E5134" s="79">
        <f t="shared" si="315"/>
        <v>0.2189163333333333</v>
      </c>
    </row>
    <row r="5135" spans="1:6">
      <c r="A5135" s="4">
        <v>40812</v>
      </c>
      <c r="C5135" s="80">
        <f t="shared" si="318"/>
        <v>0.21933439999999996</v>
      </c>
      <c r="E5135" s="79">
        <f t="shared" ref="E5135:E5198" si="319">C5135</f>
        <v>0.21933439999999996</v>
      </c>
    </row>
    <row r="5136" spans="1:6">
      <c r="A5136" s="4">
        <v>40813</v>
      </c>
      <c r="C5136" s="80">
        <f t="shared" si="318"/>
        <v>0.21975246666666662</v>
      </c>
      <c r="E5136" s="79">
        <f t="shared" si="319"/>
        <v>0.21975246666666662</v>
      </c>
    </row>
    <row r="5137" spans="1:6">
      <c r="A5137" s="4">
        <v>40814</v>
      </c>
      <c r="C5137" s="80">
        <f t="shared" si="318"/>
        <v>0.22017053333333328</v>
      </c>
      <c r="E5137" s="79">
        <f t="shared" si="319"/>
        <v>0.22017053333333328</v>
      </c>
    </row>
    <row r="5138" spans="1:6">
      <c r="A5138" s="4">
        <v>40815</v>
      </c>
      <c r="C5138" s="80">
        <f t="shared" si="318"/>
        <v>0.22058859999999994</v>
      </c>
      <c r="E5138" s="79">
        <f t="shared" si="319"/>
        <v>0.22058859999999994</v>
      </c>
    </row>
    <row r="5139" spans="1:6">
      <c r="A5139" s="4">
        <v>40816</v>
      </c>
      <c r="C5139" s="80">
        <f t="shared" si="318"/>
        <v>0.2210066666666666</v>
      </c>
      <c r="E5139" s="79">
        <f t="shared" si="319"/>
        <v>0.2210066666666666</v>
      </c>
    </row>
    <row r="5140" spans="1:6">
      <c r="A5140" s="4">
        <v>40817</v>
      </c>
      <c r="C5140" s="80">
        <f t="shared" si="318"/>
        <v>0.22142473333333326</v>
      </c>
      <c r="E5140" s="79">
        <f t="shared" si="319"/>
        <v>0.22142473333333326</v>
      </c>
    </row>
    <row r="5141" spans="1:6">
      <c r="A5141" s="4">
        <v>40818</v>
      </c>
      <c r="C5141" s="80">
        <f t="shared" si="318"/>
        <v>0.22184279999999992</v>
      </c>
      <c r="E5141" s="79">
        <f t="shared" si="319"/>
        <v>0.22184279999999992</v>
      </c>
    </row>
    <row r="5142" spans="1:6">
      <c r="A5142" s="4">
        <v>40819</v>
      </c>
      <c r="C5142" s="80">
        <f t="shared" si="318"/>
        <v>0.22226086666666658</v>
      </c>
      <c r="E5142" s="79">
        <f t="shared" si="319"/>
        <v>0.22226086666666658</v>
      </c>
    </row>
    <row r="5143" spans="1:6">
      <c r="A5143" s="4">
        <v>40820</v>
      </c>
      <c r="C5143" s="80">
        <f t="shared" si="318"/>
        <v>0.22267893333333325</v>
      </c>
      <c r="E5143" s="79">
        <f t="shared" si="319"/>
        <v>0.22267893333333325</v>
      </c>
    </row>
    <row r="5144" spans="1:6">
      <c r="A5144" s="16">
        <v>40821</v>
      </c>
      <c r="B5144" s="72">
        <v>50955</v>
      </c>
      <c r="C5144" s="77">
        <v>0.22309699999999999</v>
      </c>
      <c r="E5144" s="79">
        <f t="shared" si="319"/>
        <v>0.22309699999999999</v>
      </c>
      <c r="F5144" s="5">
        <f>(C5148-C5144)/4</f>
        <v>1.4548000000000005E-2</v>
      </c>
    </row>
    <row r="5145" spans="1:6">
      <c r="A5145" s="82">
        <v>40822</v>
      </c>
      <c r="C5145" s="80">
        <f>C5144+F$5144</f>
        <v>0.237645</v>
      </c>
      <c r="E5145" s="79">
        <f t="shared" si="319"/>
        <v>0.237645</v>
      </c>
    </row>
    <row r="5146" spans="1:6">
      <c r="A5146" s="82">
        <v>40823</v>
      </c>
      <c r="C5146" s="80">
        <f>C5145+F$5144</f>
        <v>0.252193</v>
      </c>
      <c r="E5146" s="79">
        <f t="shared" si="319"/>
        <v>0.252193</v>
      </c>
    </row>
    <row r="5147" spans="1:6">
      <c r="A5147" s="82">
        <v>40824</v>
      </c>
      <c r="C5147" s="80">
        <f>C5146+F$5144</f>
        <v>0.26674100000000001</v>
      </c>
      <c r="E5147" s="79">
        <f t="shared" si="319"/>
        <v>0.26674100000000001</v>
      </c>
    </row>
    <row r="5148" spans="1:6">
      <c r="A5148" s="16">
        <v>40825</v>
      </c>
      <c r="B5148" s="72">
        <v>52227</v>
      </c>
      <c r="C5148" s="77">
        <v>0.28128900000000001</v>
      </c>
      <c r="E5148" s="79">
        <f t="shared" si="319"/>
        <v>0.28128900000000001</v>
      </c>
      <c r="F5148" s="5">
        <f>(C5150-C5148)/2</f>
        <v>-2.1035999999999999E-2</v>
      </c>
    </row>
    <row r="5149" spans="1:6">
      <c r="A5149" s="82">
        <v>40826</v>
      </c>
      <c r="C5149" s="80">
        <f>C5148+F$5148</f>
        <v>0.26025300000000001</v>
      </c>
      <c r="E5149" s="79">
        <f t="shared" si="319"/>
        <v>0.26025300000000001</v>
      </c>
    </row>
    <row r="5150" spans="1:6">
      <c r="A5150" s="16">
        <v>40827</v>
      </c>
      <c r="B5150" s="72">
        <v>52071</v>
      </c>
      <c r="C5150" s="77">
        <v>0.23921700000000001</v>
      </c>
      <c r="E5150" s="79">
        <f t="shared" si="319"/>
        <v>0.23921700000000001</v>
      </c>
      <c r="F5150" s="5">
        <f>(C5157-C5150)/7</f>
        <v>6.3031428571428561E-3</v>
      </c>
    </row>
    <row r="5151" spans="1:6">
      <c r="A5151" s="82">
        <v>40828</v>
      </c>
      <c r="C5151" s="80">
        <f t="shared" ref="C5151:C5156" si="320">C5150+F$5150</f>
        <v>0.24552014285714288</v>
      </c>
      <c r="E5151" s="79">
        <f t="shared" si="319"/>
        <v>0.24552014285714288</v>
      </c>
    </row>
    <row r="5152" spans="1:6">
      <c r="A5152" s="82">
        <v>40829</v>
      </c>
      <c r="C5152" s="80">
        <f t="shared" si="320"/>
        <v>0.25182328571428575</v>
      </c>
      <c r="E5152" s="79">
        <f t="shared" si="319"/>
        <v>0.25182328571428575</v>
      </c>
    </row>
    <row r="5153" spans="1:6">
      <c r="A5153" s="82">
        <v>40830</v>
      </c>
      <c r="C5153" s="80">
        <f t="shared" si="320"/>
        <v>0.25812642857142859</v>
      </c>
      <c r="E5153" s="79">
        <f t="shared" si="319"/>
        <v>0.25812642857142859</v>
      </c>
    </row>
    <row r="5154" spans="1:6">
      <c r="A5154" s="82">
        <v>40831</v>
      </c>
      <c r="C5154" s="80">
        <f t="shared" si="320"/>
        <v>0.26442957142857143</v>
      </c>
      <c r="E5154" s="79">
        <f t="shared" si="319"/>
        <v>0.26442957142857143</v>
      </c>
    </row>
    <row r="5155" spans="1:6">
      <c r="A5155" s="82">
        <v>40832</v>
      </c>
      <c r="C5155" s="80">
        <f t="shared" si="320"/>
        <v>0.27073271428571427</v>
      </c>
      <c r="E5155" s="79">
        <f t="shared" si="319"/>
        <v>0.27073271428571427</v>
      </c>
    </row>
    <row r="5156" spans="1:6">
      <c r="A5156" s="82">
        <v>40833</v>
      </c>
      <c r="C5156" s="80">
        <f t="shared" si="320"/>
        <v>0.27703585714285711</v>
      </c>
      <c r="E5156" s="79">
        <f t="shared" si="319"/>
        <v>0.27703585714285711</v>
      </c>
    </row>
    <row r="5157" spans="1:6">
      <c r="A5157" s="16">
        <v>40834</v>
      </c>
      <c r="B5157" s="72">
        <v>52228</v>
      </c>
      <c r="C5157" s="77">
        <v>0.28333900000000001</v>
      </c>
      <c r="E5157" s="79">
        <f t="shared" si="319"/>
        <v>0.28333900000000001</v>
      </c>
      <c r="F5157" s="5">
        <f>(C5181-C5157)/24</f>
        <v>-2.3052916666666673E-3</v>
      </c>
    </row>
    <row r="5158" spans="1:6">
      <c r="A5158" s="82">
        <v>40835</v>
      </c>
      <c r="C5158" s="80">
        <f>C5157+F$5157</f>
        <v>0.28103370833333335</v>
      </c>
      <c r="E5158" s="79">
        <f t="shared" si="319"/>
        <v>0.28103370833333335</v>
      </c>
    </row>
    <row r="5159" spans="1:6">
      <c r="A5159" s="82">
        <v>40836</v>
      </c>
      <c r="C5159" s="80">
        <f t="shared" ref="C5159:C5180" si="321">C5158+F$5157</f>
        <v>0.2787284166666667</v>
      </c>
      <c r="E5159" s="79">
        <f t="shared" si="319"/>
        <v>0.2787284166666667</v>
      </c>
    </row>
    <row r="5160" spans="1:6">
      <c r="A5160" s="82">
        <v>40837</v>
      </c>
      <c r="C5160" s="80">
        <f t="shared" si="321"/>
        <v>0.27642312500000005</v>
      </c>
      <c r="E5160" s="79">
        <f t="shared" si="319"/>
        <v>0.27642312500000005</v>
      </c>
    </row>
    <row r="5161" spans="1:6">
      <c r="A5161" s="82">
        <v>40838</v>
      </c>
      <c r="C5161" s="80">
        <f t="shared" si="321"/>
        <v>0.27411783333333339</v>
      </c>
      <c r="E5161" s="79">
        <f t="shared" si="319"/>
        <v>0.27411783333333339</v>
      </c>
    </row>
    <row r="5162" spans="1:6">
      <c r="A5162" s="82">
        <v>40839</v>
      </c>
      <c r="C5162" s="80">
        <f t="shared" si="321"/>
        <v>0.27181254166666674</v>
      </c>
      <c r="E5162" s="79">
        <f t="shared" si="319"/>
        <v>0.27181254166666674</v>
      </c>
    </row>
    <row r="5163" spans="1:6">
      <c r="A5163" s="82">
        <v>40840</v>
      </c>
      <c r="C5163" s="80">
        <f t="shared" si="321"/>
        <v>0.26950725000000009</v>
      </c>
      <c r="E5163" s="79">
        <f t="shared" si="319"/>
        <v>0.26950725000000009</v>
      </c>
    </row>
    <row r="5164" spans="1:6">
      <c r="A5164" s="82">
        <v>40841</v>
      </c>
      <c r="C5164" s="80">
        <f t="shared" si="321"/>
        <v>0.26720195833333343</v>
      </c>
      <c r="E5164" s="79">
        <f t="shared" si="319"/>
        <v>0.26720195833333343</v>
      </c>
    </row>
    <row r="5165" spans="1:6">
      <c r="A5165" s="82">
        <v>40842</v>
      </c>
      <c r="C5165" s="80">
        <f t="shared" si="321"/>
        <v>0.26489666666666678</v>
      </c>
      <c r="E5165" s="79">
        <f t="shared" si="319"/>
        <v>0.26489666666666678</v>
      </c>
    </row>
    <row r="5166" spans="1:6">
      <c r="A5166" s="82">
        <v>40843</v>
      </c>
      <c r="C5166" s="80">
        <f t="shared" si="321"/>
        <v>0.26259137500000013</v>
      </c>
      <c r="E5166" s="79">
        <f t="shared" si="319"/>
        <v>0.26259137500000013</v>
      </c>
    </row>
    <row r="5167" spans="1:6">
      <c r="A5167" s="82">
        <v>40844</v>
      </c>
      <c r="C5167" s="80">
        <f t="shared" si="321"/>
        <v>0.26028608333333347</v>
      </c>
      <c r="E5167" s="79">
        <f t="shared" si="319"/>
        <v>0.26028608333333347</v>
      </c>
    </row>
    <row r="5168" spans="1:6">
      <c r="A5168" s="82">
        <v>40845</v>
      </c>
      <c r="C5168" s="80">
        <f t="shared" si="321"/>
        <v>0.25798079166666682</v>
      </c>
      <c r="E5168" s="79">
        <f t="shared" si="319"/>
        <v>0.25798079166666682</v>
      </c>
    </row>
    <row r="5169" spans="1:6">
      <c r="A5169" s="82">
        <v>40846</v>
      </c>
      <c r="C5169" s="80">
        <f t="shared" si="321"/>
        <v>0.25567550000000017</v>
      </c>
      <c r="E5169" s="79">
        <f t="shared" si="319"/>
        <v>0.25567550000000017</v>
      </c>
    </row>
    <row r="5170" spans="1:6">
      <c r="A5170" s="82">
        <v>40847</v>
      </c>
      <c r="C5170" s="80">
        <f t="shared" si="321"/>
        <v>0.25337020833333351</v>
      </c>
      <c r="E5170" s="79">
        <f t="shared" si="319"/>
        <v>0.25337020833333351</v>
      </c>
    </row>
    <row r="5171" spans="1:6">
      <c r="A5171" s="82">
        <v>40848</v>
      </c>
      <c r="C5171" s="80">
        <f t="shared" si="321"/>
        <v>0.25106491666666686</v>
      </c>
      <c r="E5171" s="79">
        <f t="shared" si="319"/>
        <v>0.25106491666666686</v>
      </c>
    </row>
    <row r="5172" spans="1:6">
      <c r="A5172" s="82">
        <v>40849</v>
      </c>
      <c r="C5172" s="80">
        <f t="shared" si="321"/>
        <v>0.24875962500000021</v>
      </c>
      <c r="E5172" s="79">
        <f t="shared" si="319"/>
        <v>0.24875962500000021</v>
      </c>
    </row>
    <row r="5173" spans="1:6">
      <c r="A5173" s="82">
        <v>40850</v>
      </c>
      <c r="C5173" s="80">
        <f t="shared" si="321"/>
        <v>0.24645433333333355</v>
      </c>
      <c r="E5173" s="79">
        <f t="shared" si="319"/>
        <v>0.24645433333333355</v>
      </c>
    </row>
    <row r="5174" spans="1:6">
      <c r="A5174" s="82">
        <v>40851</v>
      </c>
      <c r="C5174" s="80">
        <f t="shared" si="321"/>
        <v>0.2441490416666669</v>
      </c>
      <c r="E5174" s="79">
        <f t="shared" si="319"/>
        <v>0.2441490416666669</v>
      </c>
    </row>
    <row r="5175" spans="1:6">
      <c r="A5175" s="82">
        <v>40852</v>
      </c>
      <c r="C5175" s="80">
        <f t="shared" si="321"/>
        <v>0.24184375000000025</v>
      </c>
      <c r="E5175" s="79">
        <f t="shared" si="319"/>
        <v>0.24184375000000025</v>
      </c>
    </row>
    <row r="5176" spans="1:6">
      <c r="A5176" s="82">
        <v>40853</v>
      </c>
      <c r="C5176" s="80">
        <f t="shared" si="321"/>
        <v>0.23953845833333359</v>
      </c>
      <c r="E5176" s="79">
        <f t="shared" si="319"/>
        <v>0.23953845833333359</v>
      </c>
    </row>
    <row r="5177" spans="1:6">
      <c r="A5177" s="82">
        <v>40854</v>
      </c>
      <c r="C5177" s="80">
        <f t="shared" si="321"/>
        <v>0.23723316666666694</v>
      </c>
      <c r="E5177" s="79">
        <f t="shared" si="319"/>
        <v>0.23723316666666694</v>
      </c>
    </row>
    <row r="5178" spans="1:6">
      <c r="A5178" s="82">
        <v>40855</v>
      </c>
      <c r="C5178" s="80">
        <f t="shared" si="321"/>
        <v>0.23492787500000029</v>
      </c>
      <c r="E5178" s="79">
        <f t="shared" si="319"/>
        <v>0.23492787500000029</v>
      </c>
    </row>
    <row r="5179" spans="1:6">
      <c r="A5179" s="82">
        <v>40856</v>
      </c>
      <c r="C5179" s="80">
        <f t="shared" si="321"/>
        <v>0.23262258333333363</v>
      </c>
      <c r="E5179" s="79">
        <f t="shared" si="319"/>
        <v>0.23262258333333363</v>
      </c>
    </row>
    <row r="5180" spans="1:6">
      <c r="A5180" s="82">
        <v>40857</v>
      </c>
      <c r="C5180" s="80">
        <f t="shared" si="321"/>
        <v>0.23031729166666698</v>
      </c>
      <c r="E5180" s="79">
        <f t="shared" si="319"/>
        <v>0.23031729166666698</v>
      </c>
    </row>
    <row r="5181" spans="1:6">
      <c r="A5181" s="16">
        <v>40858</v>
      </c>
      <c r="B5181" s="72">
        <v>51301</v>
      </c>
      <c r="C5181" s="77">
        <v>0.22801199999999999</v>
      </c>
      <c r="E5181" s="79">
        <f t="shared" si="319"/>
        <v>0.22801199999999999</v>
      </c>
      <c r="F5181" s="5">
        <f>(C5196-C5181)/15</f>
        <v>3.0501333333333345E-3</v>
      </c>
    </row>
    <row r="5182" spans="1:6">
      <c r="A5182" s="82">
        <v>40859</v>
      </c>
      <c r="C5182" s="80">
        <f>C5181+F$5181</f>
        <v>0.23106213333333334</v>
      </c>
      <c r="E5182" s="79">
        <f t="shared" si="319"/>
        <v>0.23106213333333334</v>
      </c>
    </row>
    <row r="5183" spans="1:6">
      <c r="A5183" s="82">
        <v>40860</v>
      </c>
      <c r="C5183" s="80">
        <f t="shared" ref="C5183:C5195" si="322">C5182+F$5181</f>
        <v>0.23411226666666668</v>
      </c>
      <c r="E5183" s="79">
        <f t="shared" si="319"/>
        <v>0.23411226666666668</v>
      </c>
    </row>
    <row r="5184" spans="1:6">
      <c r="A5184" s="82">
        <v>40861</v>
      </c>
      <c r="C5184" s="80">
        <f t="shared" si="322"/>
        <v>0.23716240000000002</v>
      </c>
      <c r="E5184" s="79">
        <f t="shared" si="319"/>
        <v>0.23716240000000002</v>
      </c>
    </row>
    <row r="5185" spans="1:6">
      <c r="A5185" s="82">
        <v>40862</v>
      </c>
      <c r="C5185" s="80">
        <f t="shared" si="322"/>
        <v>0.24021253333333337</v>
      </c>
      <c r="E5185" s="79">
        <f t="shared" si="319"/>
        <v>0.24021253333333337</v>
      </c>
    </row>
    <row r="5186" spans="1:6">
      <c r="A5186" s="82">
        <v>40863</v>
      </c>
      <c r="C5186" s="80">
        <f t="shared" si="322"/>
        <v>0.24326266666666671</v>
      </c>
      <c r="E5186" s="79">
        <f t="shared" si="319"/>
        <v>0.24326266666666671</v>
      </c>
    </row>
    <row r="5187" spans="1:6">
      <c r="A5187" s="82">
        <v>40864</v>
      </c>
      <c r="C5187" s="80">
        <f t="shared" si="322"/>
        <v>0.24631280000000005</v>
      </c>
      <c r="E5187" s="79">
        <f t="shared" si="319"/>
        <v>0.24631280000000005</v>
      </c>
    </row>
    <row r="5188" spans="1:6">
      <c r="A5188" s="82">
        <v>40865</v>
      </c>
      <c r="C5188" s="80">
        <f t="shared" si="322"/>
        <v>0.2493629333333334</v>
      </c>
      <c r="E5188" s="79">
        <f t="shared" si="319"/>
        <v>0.2493629333333334</v>
      </c>
    </row>
    <row r="5189" spans="1:6">
      <c r="A5189" s="82">
        <v>40866</v>
      </c>
      <c r="C5189" s="80">
        <f t="shared" si="322"/>
        <v>0.25241306666666674</v>
      </c>
      <c r="E5189" s="79">
        <f t="shared" si="319"/>
        <v>0.25241306666666674</v>
      </c>
    </row>
    <row r="5190" spans="1:6">
      <c r="A5190" s="82">
        <v>40867</v>
      </c>
      <c r="C5190" s="80">
        <f t="shared" si="322"/>
        <v>0.25546320000000006</v>
      </c>
      <c r="E5190" s="79">
        <f t="shared" si="319"/>
        <v>0.25546320000000006</v>
      </c>
    </row>
    <row r="5191" spans="1:6">
      <c r="A5191" s="82">
        <v>40868</v>
      </c>
      <c r="C5191" s="80">
        <f t="shared" si="322"/>
        <v>0.25851333333333337</v>
      </c>
      <c r="E5191" s="79">
        <f t="shared" si="319"/>
        <v>0.25851333333333337</v>
      </c>
    </row>
    <row r="5192" spans="1:6">
      <c r="A5192" s="82">
        <v>40869</v>
      </c>
      <c r="C5192" s="80">
        <f t="shared" si="322"/>
        <v>0.26156346666666669</v>
      </c>
      <c r="E5192" s="79">
        <f t="shared" si="319"/>
        <v>0.26156346666666669</v>
      </c>
    </row>
    <row r="5193" spans="1:6">
      <c r="A5193" s="82">
        <v>40870</v>
      </c>
      <c r="C5193" s="80">
        <f t="shared" si="322"/>
        <v>0.2646136</v>
      </c>
      <c r="E5193" s="79">
        <f t="shared" si="319"/>
        <v>0.2646136</v>
      </c>
    </row>
    <row r="5194" spans="1:6">
      <c r="A5194" s="82">
        <v>40871</v>
      </c>
      <c r="C5194" s="80">
        <f t="shared" si="322"/>
        <v>0.26766373333333332</v>
      </c>
      <c r="E5194" s="79">
        <f t="shared" si="319"/>
        <v>0.26766373333333332</v>
      </c>
    </row>
    <row r="5195" spans="1:6">
      <c r="A5195" s="82">
        <v>40872</v>
      </c>
      <c r="C5195" s="80">
        <f t="shared" si="322"/>
        <v>0.27071386666666664</v>
      </c>
      <c r="E5195" s="79">
        <f t="shared" si="319"/>
        <v>0.27071386666666664</v>
      </c>
    </row>
    <row r="5196" spans="1:6">
      <c r="A5196" s="16">
        <v>40873</v>
      </c>
      <c r="B5196" s="72">
        <v>52155</v>
      </c>
      <c r="C5196" s="77">
        <v>0.27376400000000001</v>
      </c>
      <c r="E5196" s="79">
        <f t="shared" si="319"/>
        <v>0.27376400000000001</v>
      </c>
      <c r="F5196" s="5">
        <f>(C5199-C5196)/3</f>
        <v>0</v>
      </c>
    </row>
    <row r="5197" spans="1:6">
      <c r="A5197" s="82">
        <v>40874</v>
      </c>
      <c r="C5197" s="80">
        <f>C5196+F$5196</f>
        <v>0.27376400000000001</v>
      </c>
      <c r="E5197" s="79">
        <f t="shared" si="319"/>
        <v>0.27376400000000001</v>
      </c>
    </row>
    <row r="5198" spans="1:6">
      <c r="A5198" s="82">
        <v>40875</v>
      </c>
      <c r="C5198" s="80">
        <f>C5197+F$5196</f>
        <v>0.27376400000000001</v>
      </c>
      <c r="E5198" s="79">
        <f t="shared" si="319"/>
        <v>0.27376400000000001</v>
      </c>
    </row>
    <row r="5199" spans="1:6">
      <c r="A5199" s="16">
        <v>40876</v>
      </c>
      <c r="B5199" s="72">
        <v>52155</v>
      </c>
      <c r="C5199" s="77">
        <v>0.27376400000000001</v>
      </c>
      <c r="E5199" s="79">
        <f t="shared" ref="E5199:E5262" si="323">C5199</f>
        <v>0.27376400000000001</v>
      </c>
      <c r="F5199" s="5">
        <f>(C5218-C5199)/19</f>
        <v>1.824736842105262E-3</v>
      </c>
    </row>
    <row r="5200" spans="1:6">
      <c r="A5200" s="82">
        <v>40877</v>
      </c>
      <c r="C5200" s="80">
        <f>C5199+F$5199</f>
        <v>0.27558873684210528</v>
      </c>
      <c r="E5200" s="79">
        <f t="shared" si="323"/>
        <v>0.27558873684210528</v>
      </c>
    </row>
    <row r="5201" spans="1:5">
      <c r="A5201" s="82">
        <v>40878</v>
      </c>
      <c r="C5201" s="80">
        <f t="shared" ref="C5201:C5217" si="324">C5200+F$5199</f>
        <v>0.27741347368421054</v>
      </c>
      <c r="E5201" s="79">
        <f t="shared" si="323"/>
        <v>0.27741347368421054</v>
      </c>
    </row>
    <row r="5202" spans="1:5">
      <c r="A5202" s="82">
        <v>40879</v>
      </c>
      <c r="C5202" s="80">
        <f t="shared" si="324"/>
        <v>0.27923821052631581</v>
      </c>
      <c r="E5202" s="79">
        <f t="shared" si="323"/>
        <v>0.27923821052631581</v>
      </c>
    </row>
    <row r="5203" spans="1:5">
      <c r="A5203" s="82">
        <v>40880</v>
      </c>
      <c r="C5203" s="80">
        <f t="shared" si="324"/>
        <v>0.28106294736842108</v>
      </c>
      <c r="E5203" s="79">
        <f t="shared" si="323"/>
        <v>0.28106294736842108</v>
      </c>
    </row>
    <row r="5204" spans="1:5">
      <c r="A5204" s="82">
        <v>40881</v>
      </c>
      <c r="C5204" s="80">
        <f t="shared" si="324"/>
        <v>0.28288768421052635</v>
      </c>
      <c r="E5204" s="79">
        <f t="shared" si="323"/>
        <v>0.28288768421052635</v>
      </c>
    </row>
    <row r="5205" spans="1:5">
      <c r="A5205" s="82">
        <v>40882</v>
      </c>
      <c r="C5205" s="80">
        <f t="shared" si="324"/>
        <v>0.28471242105263161</v>
      </c>
      <c r="E5205" s="79">
        <f t="shared" si="323"/>
        <v>0.28471242105263161</v>
      </c>
    </row>
    <row r="5206" spans="1:5">
      <c r="A5206" s="82">
        <v>40883</v>
      </c>
      <c r="C5206" s="80">
        <f t="shared" si="324"/>
        <v>0.28653715789473688</v>
      </c>
      <c r="E5206" s="79">
        <f t="shared" si="323"/>
        <v>0.28653715789473688</v>
      </c>
    </row>
    <row r="5207" spans="1:5">
      <c r="A5207" s="82">
        <v>40884</v>
      </c>
      <c r="C5207" s="80">
        <f t="shared" si="324"/>
        <v>0.28836189473684215</v>
      </c>
      <c r="E5207" s="79">
        <f t="shared" si="323"/>
        <v>0.28836189473684215</v>
      </c>
    </row>
    <row r="5208" spans="1:5">
      <c r="A5208" s="82">
        <v>40885</v>
      </c>
      <c r="C5208" s="80">
        <f t="shared" si="324"/>
        <v>0.29018663157894742</v>
      </c>
      <c r="E5208" s="79">
        <f t="shared" si="323"/>
        <v>0.29018663157894742</v>
      </c>
    </row>
    <row r="5209" spans="1:5">
      <c r="A5209" s="82">
        <v>40886</v>
      </c>
      <c r="C5209" s="80">
        <f t="shared" si="324"/>
        <v>0.29201136842105269</v>
      </c>
      <c r="E5209" s="79">
        <f t="shared" si="323"/>
        <v>0.29201136842105269</v>
      </c>
    </row>
    <row r="5210" spans="1:5">
      <c r="A5210" s="82">
        <v>40887</v>
      </c>
      <c r="C5210" s="80">
        <f t="shared" si="324"/>
        <v>0.29383610526315795</v>
      </c>
      <c r="E5210" s="79">
        <f t="shared" si="323"/>
        <v>0.29383610526315795</v>
      </c>
    </row>
    <row r="5211" spans="1:5">
      <c r="A5211" s="82">
        <v>40888</v>
      </c>
      <c r="C5211" s="80">
        <f t="shared" si="324"/>
        <v>0.29566084210526322</v>
      </c>
      <c r="E5211" s="79">
        <f t="shared" si="323"/>
        <v>0.29566084210526322</v>
      </c>
    </row>
    <row r="5212" spans="1:5">
      <c r="A5212" s="82">
        <v>40889</v>
      </c>
      <c r="C5212" s="80">
        <f t="shared" si="324"/>
        <v>0.29748557894736849</v>
      </c>
      <c r="E5212" s="79">
        <f t="shared" si="323"/>
        <v>0.29748557894736849</v>
      </c>
    </row>
    <row r="5213" spans="1:5">
      <c r="A5213" s="82">
        <v>40890</v>
      </c>
      <c r="C5213" s="80">
        <f t="shared" si="324"/>
        <v>0.29931031578947376</v>
      </c>
      <c r="E5213" s="79">
        <f t="shared" si="323"/>
        <v>0.29931031578947376</v>
      </c>
    </row>
    <row r="5214" spans="1:5">
      <c r="A5214" s="82">
        <v>40891</v>
      </c>
      <c r="C5214" s="80">
        <f t="shared" si="324"/>
        <v>0.30113505263157903</v>
      </c>
      <c r="E5214" s="79">
        <f t="shared" si="323"/>
        <v>0.30113505263157903</v>
      </c>
    </row>
    <row r="5215" spans="1:5">
      <c r="A5215" s="82">
        <v>40892</v>
      </c>
      <c r="C5215" s="80">
        <f t="shared" si="324"/>
        <v>0.30295978947368429</v>
      </c>
      <c r="E5215" s="79">
        <f t="shared" si="323"/>
        <v>0.30295978947368429</v>
      </c>
    </row>
    <row r="5216" spans="1:5">
      <c r="A5216" s="82">
        <v>40893</v>
      </c>
      <c r="C5216" s="80">
        <f t="shared" si="324"/>
        <v>0.30478452631578956</v>
      </c>
      <c r="E5216" s="79">
        <f t="shared" si="323"/>
        <v>0.30478452631578956</v>
      </c>
    </row>
    <row r="5217" spans="1:6">
      <c r="A5217" s="82">
        <v>40894</v>
      </c>
      <c r="C5217" s="80">
        <f t="shared" si="324"/>
        <v>0.30660926315789483</v>
      </c>
      <c r="E5217" s="79">
        <f t="shared" si="323"/>
        <v>0.30660926315789483</v>
      </c>
    </row>
    <row r="5218" spans="1:6">
      <c r="A5218" s="16">
        <v>40895</v>
      </c>
      <c r="B5218" s="72">
        <v>52114</v>
      </c>
      <c r="C5218" s="77">
        <v>0.30843399999999999</v>
      </c>
      <c r="E5218" s="79">
        <f t="shared" si="323"/>
        <v>0.30843399999999999</v>
      </c>
      <c r="F5218" s="5">
        <f>(C5222-C5218)/4</f>
        <v>2.8592500000000076E-3</v>
      </c>
    </row>
    <row r="5219" spans="1:6">
      <c r="A5219" s="82">
        <v>40896</v>
      </c>
      <c r="C5219" s="80">
        <f>C5218+F$5218</f>
        <v>0.31129324999999997</v>
      </c>
      <c r="E5219" s="79">
        <f t="shared" si="323"/>
        <v>0.31129324999999997</v>
      </c>
    </row>
    <row r="5220" spans="1:6">
      <c r="A5220" s="82">
        <v>40897</v>
      </c>
      <c r="C5220" s="80">
        <f>C5219+F$5218</f>
        <v>0.31415249999999995</v>
      </c>
      <c r="E5220" s="79">
        <f t="shared" si="323"/>
        <v>0.31415249999999995</v>
      </c>
    </row>
    <row r="5221" spans="1:6">
      <c r="A5221" s="82">
        <v>40898</v>
      </c>
      <c r="C5221" s="80">
        <f>C5220+F$5218</f>
        <v>0.31701174999999993</v>
      </c>
      <c r="E5221" s="79">
        <f t="shared" si="323"/>
        <v>0.31701174999999993</v>
      </c>
    </row>
    <row r="5222" spans="1:6">
      <c r="A5222" s="16">
        <v>40899</v>
      </c>
      <c r="B5222" s="72">
        <v>52165</v>
      </c>
      <c r="C5222" s="77">
        <v>0.31987100000000002</v>
      </c>
      <c r="E5222" s="79">
        <f t="shared" si="323"/>
        <v>0.31987100000000002</v>
      </c>
      <c r="F5222" s="5">
        <f>(C5232-C5222)/10</f>
        <v>5.2941999999999989E-3</v>
      </c>
    </row>
    <row r="5223" spans="1:6">
      <c r="A5223" s="82">
        <v>40900</v>
      </c>
      <c r="C5223" s="80">
        <f>C5222+F$5222</f>
        <v>0.32516520000000004</v>
      </c>
      <c r="E5223" s="79">
        <f t="shared" si="323"/>
        <v>0.32516520000000004</v>
      </c>
    </row>
    <row r="5224" spans="1:6">
      <c r="A5224" s="82">
        <v>40901</v>
      </c>
      <c r="C5224" s="80">
        <f t="shared" ref="C5224:C5231" si="325">C5223+F$5222</f>
        <v>0.33045940000000007</v>
      </c>
      <c r="E5224" s="79">
        <f t="shared" si="323"/>
        <v>0.33045940000000007</v>
      </c>
    </row>
    <row r="5225" spans="1:6">
      <c r="A5225" s="82">
        <v>40902</v>
      </c>
      <c r="C5225" s="80">
        <f t="shared" si="325"/>
        <v>0.3357536000000001</v>
      </c>
      <c r="E5225" s="79">
        <f t="shared" si="323"/>
        <v>0.3357536000000001</v>
      </c>
    </row>
    <row r="5226" spans="1:6">
      <c r="A5226" s="82">
        <v>40903</v>
      </c>
      <c r="C5226" s="80">
        <f t="shared" si="325"/>
        <v>0.34104780000000012</v>
      </c>
      <c r="E5226" s="79">
        <f t="shared" si="323"/>
        <v>0.34104780000000012</v>
      </c>
    </row>
    <row r="5227" spans="1:6">
      <c r="A5227" s="82">
        <v>40904</v>
      </c>
      <c r="C5227" s="80">
        <f t="shared" si="325"/>
        <v>0.34634200000000015</v>
      </c>
      <c r="E5227" s="79">
        <f t="shared" si="323"/>
        <v>0.34634200000000015</v>
      </c>
    </row>
    <row r="5228" spans="1:6">
      <c r="A5228" s="82">
        <v>40905</v>
      </c>
      <c r="C5228" s="80">
        <f t="shared" si="325"/>
        <v>0.35163620000000018</v>
      </c>
      <c r="E5228" s="79">
        <f t="shared" si="323"/>
        <v>0.35163620000000018</v>
      </c>
    </row>
    <row r="5229" spans="1:6">
      <c r="A5229" s="82">
        <v>40906</v>
      </c>
      <c r="C5229" s="80">
        <f t="shared" si="325"/>
        <v>0.3569304000000002</v>
      </c>
      <c r="E5229" s="79">
        <f t="shared" si="323"/>
        <v>0.3569304000000002</v>
      </c>
    </row>
    <row r="5230" spans="1:6">
      <c r="A5230" s="82">
        <v>40907</v>
      </c>
      <c r="C5230" s="80">
        <f t="shared" si="325"/>
        <v>0.36222460000000023</v>
      </c>
      <c r="E5230" s="79">
        <f t="shared" si="323"/>
        <v>0.36222460000000023</v>
      </c>
    </row>
    <row r="5231" spans="1:6">
      <c r="A5231" s="82">
        <v>40908</v>
      </c>
      <c r="C5231" s="80">
        <f t="shared" si="325"/>
        <v>0.36751880000000026</v>
      </c>
      <c r="E5231" s="79">
        <f t="shared" si="323"/>
        <v>0.36751880000000026</v>
      </c>
    </row>
    <row r="5232" spans="1:6">
      <c r="A5232" s="16">
        <v>40909</v>
      </c>
      <c r="B5232" s="72">
        <v>52190</v>
      </c>
      <c r="C5232" s="77">
        <v>0.37281300000000001</v>
      </c>
      <c r="E5232" s="79">
        <f t="shared" si="323"/>
        <v>0.37281300000000001</v>
      </c>
      <c r="F5232" s="5">
        <f>(C5234-C5232)/2</f>
        <v>-1.3197000000000014E-2</v>
      </c>
    </row>
    <row r="5233" spans="1:6">
      <c r="A5233" s="82">
        <v>40910</v>
      </c>
      <c r="C5233" s="80">
        <f>C5232+F$5232</f>
        <v>0.35961599999999999</v>
      </c>
      <c r="E5233" s="79">
        <f t="shared" si="323"/>
        <v>0.35961599999999999</v>
      </c>
    </row>
    <row r="5234" spans="1:6">
      <c r="A5234" s="16">
        <v>40911</v>
      </c>
      <c r="B5234" s="72">
        <v>52108</v>
      </c>
      <c r="C5234" s="77">
        <v>0.34641899999999998</v>
      </c>
      <c r="E5234" s="79">
        <f t="shared" si="323"/>
        <v>0.34641899999999998</v>
      </c>
      <c r="F5234" s="5">
        <f>(C5236-C5234)/2</f>
        <v>4.3450000000000433E-4</v>
      </c>
    </row>
    <row r="5235" spans="1:6">
      <c r="A5235" s="82">
        <v>40912</v>
      </c>
      <c r="C5235" s="80">
        <f>C5234+F$5234</f>
        <v>0.34685349999999998</v>
      </c>
      <c r="E5235" s="79">
        <f t="shared" si="323"/>
        <v>0.34685349999999998</v>
      </c>
    </row>
    <row r="5236" spans="1:6">
      <c r="A5236" s="16">
        <v>40913</v>
      </c>
      <c r="B5236" s="72">
        <v>52106</v>
      </c>
      <c r="C5236" s="77">
        <v>0.34728799999999999</v>
      </c>
      <c r="E5236" s="79">
        <f t="shared" si="323"/>
        <v>0.34728799999999999</v>
      </c>
      <c r="F5236" s="5">
        <f>(C5240-C5236)/4</f>
        <v>1.0697999999999999E-2</v>
      </c>
    </row>
    <row r="5237" spans="1:6">
      <c r="A5237" s="82">
        <v>40914</v>
      </c>
      <c r="C5237" s="80">
        <f>C5236+F$5236</f>
        <v>0.35798599999999997</v>
      </c>
      <c r="E5237" s="79">
        <f t="shared" si="323"/>
        <v>0.35798599999999997</v>
      </c>
    </row>
    <row r="5238" spans="1:6">
      <c r="A5238" s="82">
        <v>40915</v>
      </c>
      <c r="C5238" s="80">
        <f>C5237+F$5236</f>
        <v>0.36868399999999996</v>
      </c>
      <c r="E5238" s="79">
        <f t="shared" si="323"/>
        <v>0.36868399999999996</v>
      </c>
    </row>
    <row r="5239" spans="1:6">
      <c r="A5239" s="82">
        <v>40916</v>
      </c>
      <c r="C5239" s="80">
        <f>C5238+F$5236</f>
        <v>0.37938199999999994</v>
      </c>
      <c r="E5239" s="79">
        <f t="shared" si="323"/>
        <v>0.37938199999999994</v>
      </c>
    </row>
    <row r="5240" spans="1:6">
      <c r="A5240" s="16">
        <v>40917</v>
      </c>
      <c r="B5240" s="72">
        <v>52225</v>
      </c>
      <c r="C5240" s="77">
        <v>0.39007999999999998</v>
      </c>
      <c r="E5240" s="79">
        <f t="shared" si="323"/>
        <v>0.39007999999999998</v>
      </c>
      <c r="F5240" s="5">
        <f>(C5250-C5240)/10</f>
        <v>1.0458999999999996E-3</v>
      </c>
    </row>
    <row r="5241" spans="1:6">
      <c r="A5241" s="82">
        <v>40918</v>
      </c>
      <c r="C5241" s="80">
        <f>C5240+F$5240</f>
        <v>0.39112589999999997</v>
      </c>
      <c r="E5241" s="79">
        <f t="shared" si="323"/>
        <v>0.39112589999999997</v>
      </c>
    </row>
    <row r="5242" spans="1:6">
      <c r="A5242" s="82">
        <v>40919</v>
      </c>
      <c r="C5242" s="80">
        <f t="shared" ref="C5242:C5249" si="326">C5241+F$5240</f>
        <v>0.39217179999999996</v>
      </c>
      <c r="E5242" s="79">
        <f t="shared" si="323"/>
        <v>0.39217179999999996</v>
      </c>
    </row>
    <row r="5243" spans="1:6">
      <c r="A5243" s="82">
        <v>40920</v>
      </c>
      <c r="C5243" s="80">
        <f t="shared" si="326"/>
        <v>0.39321769999999995</v>
      </c>
      <c r="E5243" s="79">
        <f t="shared" si="323"/>
        <v>0.39321769999999995</v>
      </c>
    </row>
    <row r="5244" spans="1:6">
      <c r="A5244" s="82">
        <v>40921</v>
      </c>
      <c r="C5244" s="80">
        <f t="shared" si="326"/>
        <v>0.39426359999999994</v>
      </c>
      <c r="E5244" s="79">
        <f t="shared" si="323"/>
        <v>0.39426359999999994</v>
      </c>
    </row>
    <row r="5245" spans="1:6">
      <c r="A5245" s="82">
        <v>40922</v>
      </c>
      <c r="C5245" s="80">
        <f t="shared" si="326"/>
        <v>0.39530949999999992</v>
      </c>
      <c r="E5245" s="79">
        <f t="shared" si="323"/>
        <v>0.39530949999999992</v>
      </c>
    </row>
    <row r="5246" spans="1:6">
      <c r="A5246" s="82">
        <v>40923</v>
      </c>
      <c r="C5246" s="80">
        <f t="shared" si="326"/>
        <v>0.39635539999999991</v>
      </c>
      <c r="E5246" s="79">
        <f t="shared" si="323"/>
        <v>0.39635539999999991</v>
      </c>
    </row>
    <row r="5247" spans="1:6">
      <c r="A5247" s="82">
        <v>40924</v>
      </c>
      <c r="C5247" s="80">
        <f t="shared" si="326"/>
        <v>0.3974012999999999</v>
      </c>
      <c r="E5247" s="79">
        <f t="shared" si="323"/>
        <v>0.3974012999999999</v>
      </c>
    </row>
    <row r="5248" spans="1:6">
      <c r="A5248" s="82">
        <v>40925</v>
      </c>
      <c r="C5248" s="80">
        <f t="shared" si="326"/>
        <v>0.39844719999999989</v>
      </c>
      <c r="E5248" s="79">
        <f t="shared" si="323"/>
        <v>0.39844719999999989</v>
      </c>
    </row>
    <row r="5249" spans="1:6">
      <c r="A5249" s="82">
        <v>40926</v>
      </c>
      <c r="C5249" s="80">
        <f t="shared" si="326"/>
        <v>0.39949309999999988</v>
      </c>
      <c r="E5249" s="79">
        <f t="shared" si="323"/>
        <v>0.39949309999999988</v>
      </c>
    </row>
    <row r="5250" spans="1:6">
      <c r="A5250" s="16">
        <v>40927</v>
      </c>
      <c r="B5250" s="72">
        <v>52168</v>
      </c>
      <c r="C5250" s="77">
        <v>0.40053899999999998</v>
      </c>
      <c r="E5250" s="79">
        <f t="shared" si="323"/>
        <v>0.40053899999999998</v>
      </c>
      <c r="F5250" s="5">
        <f>(C5252-C5250)/2</f>
        <v>-1.9934999999999814E-3</v>
      </c>
    </row>
    <row r="5251" spans="1:6">
      <c r="A5251" s="82">
        <v>40928</v>
      </c>
      <c r="C5251" s="80">
        <f>C5250+F$5250</f>
        <v>0.3985455</v>
      </c>
      <c r="E5251" s="79">
        <f t="shared" si="323"/>
        <v>0.3985455</v>
      </c>
    </row>
    <row r="5252" spans="1:6">
      <c r="A5252" s="16">
        <v>40929</v>
      </c>
      <c r="B5252" s="72">
        <v>52157</v>
      </c>
      <c r="C5252" s="77">
        <v>0.39655200000000002</v>
      </c>
      <c r="E5252" s="79">
        <f t="shared" si="323"/>
        <v>0.39655200000000002</v>
      </c>
      <c r="F5252" s="5">
        <f>(C5260-C5252)/8</f>
        <v>8.306250000000015E-4</v>
      </c>
    </row>
    <row r="5253" spans="1:6">
      <c r="A5253" s="82">
        <v>40930</v>
      </c>
      <c r="C5253" s="80">
        <f>C5252+F$5252</f>
        <v>0.39738262499999999</v>
      </c>
      <c r="E5253" s="79">
        <f t="shared" si="323"/>
        <v>0.39738262499999999</v>
      </c>
    </row>
    <row r="5254" spans="1:6">
      <c r="A5254" s="82">
        <v>40931</v>
      </c>
      <c r="C5254" s="80">
        <f t="shared" ref="C5254:C5259" si="327">C5253+F$5252</f>
        <v>0.39821324999999996</v>
      </c>
      <c r="E5254" s="79">
        <f t="shared" si="323"/>
        <v>0.39821324999999996</v>
      </c>
    </row>
    <row r="5255" spans="1:6">
      <c r="A5255" s="82">
        <v>40932</v>
      </c>
      <c r="C5255" s="80">
        <f t="shared" si="327"/>
        <v>0.39904387499999994</v>
      </c>
      <c r="E5255" s="79">
        <f t="shared" si="323"/>
        <v>0.39904387499999994</v>
      </c>
    </row>
    <row r="5256" spans="1:6">
      <c r="A5256" s="82">
        <v>40933</v>
      </c>
      <c r="C5256" s="80">
        <f t="shared" si="327"/>
        <v>0.39987449999999991</v>
      </c>
      <c r="E5256" s="79">
        <f t="shared" si="323"/>
        <v>0.39987449999999991</v>
      </c>
    </row>
    <row r="5257" spans="1:6">
      <c r="A5257" s="82">
        <v>40934</v>
      </c>
      <c r="C5257" s="80">
        <f t="shared" si="327"/>
        <v>0.40070512499999988</v>
      </c>
      <c r="E5257" s="79">
        <f t="shared" si="323"/>
        <v>0.40070512499999988</v>
      </c>
    </row>
    <row r="5258" spans="1:6">
      <c r="A5258" s="82">
        <v>40935</v>
      </c>
      <c r="C5258" s="80">
        <f t="shared" si="327"/>
        <v>0.40153574999999986</v>
      </c>
      <c r="E5258" s="79">
        <f t="shared" si="323"/>
        <v>0.40153574999999986</v>
      </c>
    </row>
    <row r="5259" spans="1:6">
      <c r="A5259" s="82">
        <v>40936</v>
      </c>
      <c r="C5259" s="80">
        <f t="shared" si="327"/>
        <v>0.40236637499999983</v>
      </c>
      <c r="E5259" s="79">
        <f t="shared" si="323"/>
        <v>0.40236637499999983</v>
      </c>
    </row>
    <row r="5260" spans="1:6">
      <c r="A5260" s="16">
        <v>40937</v>
      </c>
      <c r="B5260" s="72">
        <v>52243</v>
      </c>
      <c r="C5260" s="77">
        <v>0.40319700000000003</v>
      </c>
      <c r="E5260" s="79">
        <f t="shared" si="323"/>
        <v>0.40319700000000003</v>
      </c>
      <c r="F5260" s="5">
        <f>(C5263-C5260)/3</f>
        <v>8.8403333333333198E-3</v>
      </c>
    </row>
    <row r="5261" spans="1:6">
      <c r="A5261" s="82">
        <v>40938</v>
      </c>
      <c r="C5261" s="80">
        <f>C5260+F$5260</f>
        <v>0.41203733333333337</v>
      </c>
      <c r="E5261" s="79">
        <f t="shared" si="323"/>
        <v>0.41203733333333337</v>
      </c>
    </row>
    <row r="5262" spans="1:6">
      <c r="A5262" s="82">
        <v>40939</v>
      </c>
      <c r="C5262" s="80">
        <f>C5261+F$5260</f>
        <v>0.42087766666666671</v>
      </c>
      <c r="E5262" s="79">
        <f t="shared" si="323"/>
        <v>0.42087766666666671</v>
      </c>
    </row>
    <row r="5263" spans="1:6">
      <c r="A5263" s="16">
        <v>40940</v>
      </c>
      <c r="B5263" s="72">
        <v>52224</v>
      </c>
      <c r="C5263" s="77">
        <v>0.42971799999999999</v>
      </c>
      <c r="E5263" s="79">
        <f t="shared" ref="E5263:E5326" si="328">C5263</f>
        <v>0.42971799999999999</v>
      </c>
      <c r="F5263" s="5">
        <f>(C5266-C5263)/3</f>
        <v>-5.3023333333333351E-3</v>
      </c>
    </row>
    <row r="5264" spans="1:6">
      <c r="A5264" s="82">
        <v>40941</v>
      </c>
      <c r="C5264" s="80">
        <f>C5263+F$5263</f>
        <v>0.42441566666666664</v>
      </c>
      <c r="E5264" s="79">
        <f t="shared" si="328"/>
        <v>0.42441566666666664</v>
      </c>
    </row>
    <row r="5265" spans="1:6">
      <c r="A5265" s="82">
        <v>40942</v>
      </c>
      <c r="C5265" s="80">
        <f>C5264+F$5263</f>
        <v>0.41911333333333328</v>
      </c>
      <c r="E5265" s="79">
        <f t="shared" si="328"/>
        <v>0.41911333333333328</v>
      </c>
    </row>
    <row r="5266" spans="1:6">
      <c r="A5266" s="16">
        <v>40943</v>
      </c>
      <c r="B5266" s="72">
        <v>52134</v>
      </c>
      <c r="C5266" s="77">
        <v>0.41381099999999998</v>
      </c>
      <c r="E5266" s="79">
        <f t="shared" si="328"/>
        <v>0.41381099999999998</v>
      </c>
      <c r="F5266" s="5">
        <f>(C5268-C5266)/2</f>
        <v>-3.6640000000000006E-3</v>
      </c>
    </row>
    <row r="5267" spans="1:6">
      <c r="A5267" s="82">
        <v>40944</v>
      </c>
      <c r="C5267" s="80">
        <f>C5266+F$5266</f>
        <v>0.41014699999999998</v>
      </c>
      <c r="E5267" s="79">
        <f t="shared" si="328"/>
        <v>0.41014699999999998</v>
      </c>
    </row>
    <row r="5268" spans="1:6">
      <c r="A5268" s="16">
        <v>40945</v>
      </c>
      <c r="B5268" s="72">
        <v>52116</v>
      </c>
      <c r="C5268" s="77">
        <v>0.40648299999999998</v>
      </c>
      <c r="E5268" s="79">
        <f t="shared" si="328"/>
        <v>0.40648299999999998</v>
      </c>
      <c r="F5268" s="5">
        <f>(C5272-C5268)/4</f>
        <v>8.1467500000000082E-3</v>
      </c>
    </row>
    <row r="5269" spans="1:6">
      <c r="A5269" s="82">
        <v>40946</v>
      </c>
      <c r="C5269" s="80">
        <f>C5268+F$5268</f>
        <v>0.41462975000000002</v>
      </c>
      <c r="E5269" s="79">
        <f t="shared" si="328"/>
        <v>0.41462975000000002</v>
      </c>
    </row>
    <row r="5270" spans="1:6">
      <c r="A5270" s="82">
        <v>40947</v>
      </c>
      <c r="C5270" s="80">
        <f>C5269+F$5268</f>
        <v>0.4227765</v>
      </c>
      <c r="E5270" s="79">
        <f t="shared" si="328"/>
        <v>0.4227765</v>
      </c>
    </row>
    <row r="5271" spans="1:6">
      <c r="A5271" s="82">
        <v>40948</v>
      </c>
      <c r="C5271" s="80">
        <f>C5270+F$5268</f>
        <v>0.43092324999999998</v>
      </c>
      <c r="E5271" s="79">
        <f t="shared" si="328"/>
        <v>0.43092324999999998</v>
      </c>
    </row>
    <row r="5272" spans="1:6">
      <c r="A5272" s="16">
        <v>40949</v>
      </c>
      <c r="B5272" s="72">
        <v>52237</v>
      </c>
      <c r="C5272" s="77">
        <v>0.43907000000000002</v>
      </c>
      <c r="E5272" s="79">
        <f t="shared" si="328"/>
        <v>0.43907000000000002</v>
      </c>
    </row>
    <row r="5273" spans="1:6">
      <c r="A5273" s="16">
        <v>40950</v>
      </c>
      <c r="B5273" s="72">
        <v>52137</v>
      </c>
      <c r="C5273" s="77">
        <v>0.41869800000000001</v>
      </c>
      <c r="E5273" s="79">
        <f t="shared" si="328"/>
        <v>0.41869800000000001</v>
      </c>
      <c r="F5273" s="5">
        <f>(C5275-C5273)/2</f>
        <v>-7.820500000000008E-3</v>
      </c>
    </row>
    <row r="5274" spans="1:6">
      <c r="A5274" s="82">
        <v>40951</v>
      </c>
      <c r="C5274" s="80">
        <f>C5273+F$5273</f>
        <v>0.41087750000000001</v>
      </c>
      <c r="E5274" s="79">
        <f t="shared" si="328"/>
        <v>0.41087750000000001</v>
      </c>
    </row>
    <row r="5275" spans="1:6">
      <c r="A5275" s="16">
        <v>40952</v>
      </c>
      <c r="B5275" s="72">
        <v>52057</v>
      </c>
      <c r="C5275" s="77">
        <v>0.403057</v>
      </c>
      <c r="E5275" s="79">
        <f t="shared" si="328"/>
        <v>0.403057</v>
      </c>
      <c r="F5275" s="5">
        <f>(C5280-C5275)/5</f>
        <v>6.1652000000000044E-3</v>
      </c>
    </row>
    <row r="5276" spans="1:6">
      <c r="A5276" s="82">
        <v>40953</v>
      </c>
      <c r="C5276" s="80">
        <f>C5275+F$5275</f>
        <v>0.40922219999999998</v>
      </c>
      <c r="E5276" s="79">
        <f t="shared" si="328"/>
        <v>0.40922219999999998</v>
      </c>
    </row>
    <row r="5277" spans="1:6">
      <c r="A5277" s="82">
        <v>40954</v>
      </c>
      <c r="C5277" s="80">
        <f>C5276+F$5275</f>
        <v>0.41538739999999996</v>
      </c>
      <c r="E5277" s="79">
        <f t="shared" si="328"/>
        <v>0.41538739999999996</v>
      </c>
    </row>
    <row r="5278" spans="1:6">
      <c r="A5278" s="82">
        <v>40955</v>
      </c>
      <c r="C5278" s="80">
        <f>C5277+F$5275</f>
        <v>0.42155259999999994</v>
      </c>
      <c r="E5278" s="79">
        <f t="shared" si="328"/>
        <v>0.42155259999999994</v>
      </c>
    </row>
    <row r="5279" spans="1:6">
      <c r="A5279" s="82">
        <v>40956</v>
      </c>
      <c r="C5279" s="80">
        <f>C5278+F$5275</f>
        <v>0.42771779999999993</v>
      </c>
      <c r="E5279" s="79">
        <f t="shared" si="328"/>
        <v>0.42771779999999993</v>
      </c>
    </row>
    <row r="5280" spans="1:6">
      <c r="A5280" s="16">
        <v>40957</v>
      </c>
      <c r="B5280" s="72">
        <v>52200</v>
      </c>
      <c r="C5280" s="77">
        <v>0.43388300000000002</v>
      </c>
      <c r="E5280" s="79">
        <f t="shared" si="328"/>
        <v>0.43388300000000002</v>
      </c>
    </row>
    <row r="5281" spans="1:6">
      <c r="A5281" s="16">
        <v>40958</v>
      </c>
      <c r="B5281" s="72">
        <v>52255</v>
      </c>
      <c r="C5281" s="77">
        <v>0.43280999999999997</v>
      </c>
      <c r="E5281" s="79">
        <f t="shared" si="328"/>
        <v>0.43280999999999997</v>
      </c>
      <c r="F5281" s="5">
        <f>(C5285-C5281)/4</f>
        <v>6.7000000000011495E-5</v>
      </c>
    </row>
    <row r="5282" spans="1:6">
      <c r="A5282" s="82">
        <v>40959</v>
      </c>
      <c r="C5282" s="80">
        <f>C5281+F$5281</f>
        <v>0.43287699999999996</v>
      </c>
      <c r="E5282" s="79">
        <f t="shared" si="328"/>
        <v>0.43287699999999996</v>
      </c>
    </row>
    <row r="5283" spans="1:6">
      <c r="A5283" s="82">
        <v>40960</v>
      </c>
      <c r="C5283" s="80">
        <f>C5282+F$5281</f>
        <v>0.432944</v>
      </c>
      <c r="E5283" s="79">
        <f t="shared" si="328"/>
        <v>0.432944</v>
      </c>
    </row>
    <row r="5284" spans="1:6">
      <c r="A5284" s="16">
        <v>40961</v>
      </c>
      <c r="C5284" s="80">
        <f>C5283+F$5281</f>
        <v>0.43301100000000003</v>
      </c>
      <c r="E5284" s="79">
        <f t="shared" si="328"/>
        <v>0.43301100000000003</v>
      </c>
    </row>
    <row r="5285" spans="1:6">
      <c r="A5285" s="16">
        <v>40962</v>
      </c>
      <c r="B5285" s="72">
        <v>52250</v>
      </c>
      <c r="C5285" s="77">
        <v>0.43307800000000002</v>
      </c>
      <c r="E5285" s="79">
        <f t="shared" si="328"/>
        <v>0.43307800000000002</v>
      </c>
    </row>
    <row r="5286" spans="1:6">
      <c r="A5286" s="16">
        <v>40963</v>
      </c>
      <c r="B5286" s="72">
        <v>52149</v>
      </c>
      <c r="C5286" s="77">
        <v>0.41253099999999998</v>
      </c>
      <c r="E5286" s="79">
        <f t="shared" si="328"/>
        <v>0.41253099999999998</v>
      </c>
    </row>
    <row r="5287" spans="1:6">
      <c r="A5287" s="16">
        <v>40964</v>
      </c>
      <c r="B5287" s="72">
        <v>52205</v>
      </c>
      <c r="C5287" s="77">
        <v>0.41849700000000001</v>
      </c>
      <c r="E5287" s="79">
        <f t="shared" si="328"/>
        <v>0.41849700000000001</v>
      </c>
      <c r="F5287" s="5">
        <f>(C5289-C5287)/2</f>
        <v>-8.0604999999999982E-3</v>
      </c>
    </row>
    <row r="5288" spans="1:6">
      <c r="A5288" s="82">
        <v>40965</v>
      </c>
      <c r="C5288" s="80">
        <f>C5287+F$5287</f>
        <v>0.41043649999999998</v>
      </c>
      <c r="E5288" s="79">
        <f t="shared" si="328"/>
        <v>0.41043649999999998</v>
      </c>
    </row>
    <row r="5289" spans="1:6">
      <c r="A5289" s="16">
        <v>40966</v>
      </c>
      <c r="B5289" s="72">
        <v>52153</v>
      </c>
      <c r="C5289" s="77">
        <v>0.40237600000000001</v>
      </c>
      <c r="E5289" s="79">
        <f t="shared" si="328"/>
        <v>0.40237600000000001</v>
      </c>
      <c r="F5289" s="5">
        <f>(C5296-C5289)/7</f>
        <v>-7.8697142857142889E-3</v>
      </c>
    </row>
    <row r="5290" spans="1:6">
      <c r="A5290" s="82">
        <v>40967</v>
      </c>
      <c r="C5290" s="80">
        <f t="shared" ref="C5290:C5295" si="329">C5289+F$5289</f>
        <v>0.3945062857142857</v>
      </c>
      <c r="E5290" s="79">
        <f t="shared" si="328"/>
        <v>0.3945062857142857</v>
      </c>
    </row>
    <row r="5291" spans="1:6">
      <c r="A5291" s="82">
        <v>40968</v>
      </c>
      <c r="C5291" s="80">
        <f t="shared" si="329"/>
        <v>0.38663657142857139</v>
      </c>
      <c r="E5291" s="79">
        <f t="shared" si="328"/>
        <v>0.38663657142857139</v>
      </c>
    </row>
    <row r="5292" spans="1:6">
      <c r="A5292" s="82">
        <v>40969</v>
      </c>
      <c r="C5292" s="80">
        <f t="shared" si="329"/>
        <v>0.37876685714285707</v>
      </c>
      <c r="E5292" s="79">
        <f t="shared" si="328"/>
        <v>0.37876685714285707</v>
      </c>
    </row>
    <row r="5293" spans="1:6">
      <c r="A5293" s="82">
        <v>40970</v>
      </c>
      <c r="C5293" s="80">
        <f t="shared" si="329"/>
        <v>0.37089714285714276</v>
      </c>
      <c r="E5293" s="79">
        <f t="shared" si="328"/>
        <v>0.37089714285714276</v>
      </c>
    </row>
    <row r="5294" spans="1:6">
      <c r="A5294" s="82">
        <v>40971</v>
      </c>
      <c r="C5294" s="80">
        <f t="shared" si="329"/>
        <v>0.36302742857142845</v>
      </c>
      <c r="E5294" s="79">
        <f t="shared" si="328"/>
        <v>0.36302742857142845</v>
      </c>
    </row>
    <row r="5295" spans="1:6">
      <c r="A5295" s="82">
        <v>40972</v>
      </c>
      <c r="C5295" s="80">
        <f t="shared" si="329"/>
        <v>0.35515771428571413</v>
      </c>
      <c r="E5295" s="79">
        <f t="shared" si="328"/>
        <v>0.35515771428571413</v>
      </c>
    </row>
    <row r="5296" spans="1:6">
      <c r="A5296" s="16">
        <v>40973</v>
      </c>
      <c r="B5296" s="72">
        <v>52106</v>
      </c>
      <c r="C5296" s="77">
        <v>0.34728799999999999</v>
      </c>
      <c r="E5296" s="79">
        <f t="shared" si="328"/>
        <v>0.34728799999999999</v>
      </c>
      <c r="F5296" s="5">
        <f>(C5298-C5296)/2</f>
        <v>-1.7770000000000008E-3</v>
      </c>
    </row>
    <row r="5297" spans="1:6">
      <c r="A5297" s="82">
        <v>40974</v>
      </c>
      <c r="C5297" s="80">
        <f>C5296+F$5296</f>
        <v>0.34551100000000001</v>
      </c>
      <c r="E5297" s="79">
        <f t="shared" si="328"/>
        <v>0.34551100000000001</v>
      </c>
    </row>
    <row r="5298" spans="1:6">
      <c r="A5298" s="16">
        <v>40975</v>
      </c>
      <c r="B5298" s="72">
        <v>39308</v>
      </c>
      <c r="C5298" s="77">
        <v>0.34373399999999998</v>
      </c>
      <c r="E5298" s="79">
        <f t="shared" si="328"/>
        <v>0.34373399999999998</v>
      </c>
      <c r="F5298" s="5">
        <f>(C5300-C5298)/2</f>
        <v>2.3172999999999999E-2</v>
      </c>
    </row>
    <row r="5299" spans="1:6">
      <c r="A5299" s="82">
        <v>40976</v>
      </c>
      <c r="C5299" s="80">
        <f>C5298+F$5298</f>
        <v>0.36690699999999998</v>
      </c>
      <c r="E5299" s="79">
        <f t="shared" si="328"/>
        <v>0.36690699999999998</v>
      </c>
    </row>
    <row r="5300" spans="1:6">
      <c r="A5300" s="16">
        <v>40977</v>
      </c>
      <c r="B5300" s="72">
        <v>52225</v>
      </c>
      <c r="C5300" s="77">
        <v>0.39007999999999998</v>
      </c>
      <c r="E5300" s="79">
        <f t="shared" si="328"/>
        <v>0.39007999999999998</v>
      </c>
      <c r="F5300" s="5">
        <f>(C5302-C5300)/2</f>
        <v>5.5545000000000178E-3</v>
      </c>
    </row>
    <row r="5301" spans="1:6">
      <c r="A5301" s="82">
        <v>40978</v>
      </c>
      <c r="C5301" s="80">
        <f>C5300+F$5300</f>
        <v>0.3956345</v>
      </c>
      <c r="E5301" s="79">
        <f t="shared" si="328"/>
        <v>0.3956345</v>
      </c>
    </row>
    <row r="5302" spans="1:6">
      <c r="A5302" s="82">
        <v>40979</v>
      </c>
      <c r="B5302" s="72">
        <v>52188</v>
      </c>
      <c r="C5302" s="77">
        <v>0.40118900000000002</v>
      </c>
      <c r="E5302" s="79">
        <f t="shared" si="328"/>
        <v>0.40118900000000002</v>
      </c>
    </row>
    <row r="5303" spans="1:6">
      <c r="A5303" s="82">
        <v>40980</v>
      </c>
      <c r="B5303" s="72">
        <v>52195</v>
      </c>
      <c r="C5303" s="77">
        <v>0.43304599999999999</v>
      </c>
      <c r="E5303" s="79">
        <f t="shared" si="328"/>
        <v>0.43304599999999999</v>
      </c>
    </row>
    <row r="5304" spans="1:6">
      <c r="A5304" s="82">
        <v>40981</v>
      </c>
      <c r="B5304" s="72">
        <v>52226</v>
      </c>
      <c r="C5304" s="77">
        <v>0.42252899999999999</v>
      </c>
      <c r="E5304" s="79">
        <f t="shared" si="328"/>
        <v>0.42252899999999999</v>
      </c>
      <c r="F5304" s="5">
        <f>(C5310-C5304)/6</f>
        <v>3.5183333333333364E-3</v>
      </c>
    </row>
    <row r="5305" spans="1:6">
      <c r="A5305" s="82">
        <v>40982</v>
      </c>
      <c r="C5305" s="80">
        <f>C5304+F$5304</f>
        <v>0.42604733333333333</v>
      </c>
      <c r="E5305" s="79">
        <f t="shared" si="328"/>
        <v>0.42604733333333333</v>
      </c>
    </row>
    <row r="5306" spans="1:6">
      <c r="A5306" s="82">
        <v>40983</v>
      </c>
      <c r="C5306" s="80">
        <f>C5305+F$5304</f>
        <v>0.42956566666666668</v>
      </c>
      <c r="E5306" s="79">
        <f t="shared" si="328"/>
        <v>0.42956566666666668</v>
      </c>
    </row>
    <row r="5307" spans="1:6">
      <c r="A5307" s="82">
        <v>40984</v>
      </c>
      <c r="C5307" s="80">
        <f>C5306+F$5304</f>
        <v>0.43308400000000002</v>
      </c>
      <c r="E5307" s="79">
        <f t="shared" si="328"/>
        <v>0.43308400000000002</v>
      </c>
    </row>
    <row r="5308" spans="1:6">
      <c r="A5308" s="82">
        <v>40985</v>
      </c>
      <c r="C5308" s="80">
        <f>C5307+F$5304</f>
        <v>0.43660233333333337</v>
      </c>
      <c r="E5308" s="79">
        <f t="shared" si="328"/>
        <v>0.43660233333333337</v>
      </c>
    </row>
    <row r="5309" spans="1:6">
      <c r="A5309" s="82">
        <v>40986</v>
      </c>
      <c r="C5309" s="80">
        <f>C5308+F$5304</f>
        <v>0.44012066666666672</v>
      </c>
      <c r="E5309" s="79">
        <f t="shared" si="328"/>
        <v>0.44012066666666672</v>
      </c>
    </row>
    <row r="5310" spans="1:6">
      <c r="A5310" s="16">
        <v>40987</v>
      </c>
      <c r="B5310" s="72">
        <v>52210</v>
      </c>
      <c r="C5310" s="77">
        <v>0.44363900000000001</v>
      </c>
      <c r="E5310" s="79">
        <f t="shared" si="328"/>
        <v>0.44363900000000001</v>
      </c>
      <c r="F5310" s="5">
        <f>(C5313-C5310)/3</f>
        <v>-4.875666666666667E-3</v>
      </c>
    </row>
    <row r="5311" spans="1:6">
      <c r="A5311" s="82">
        <v>40988</v>
      </c>
      <c r="C5311" s="80">
        <f>C5310+F$5310</f>
        <v>0.43876333333333334</v>
      </c>
      <c r="E5311" s="79">
        <f t="shared" si="328"/>
        <v>0.43876333333333334</v>
      </c>
    </row>
    <row r="5312" spans="1:6">
      <c r="A5312" s="82">
        <v>40989</v>
      </c>
      <c r="C5312" s="80">
        <f>C5311+F$5310</f>
        <v>0.43388766666666667</v>
      </c>
      <c r="E5312" s="79">
        <f t="shared" si="328"/>
        <v>0.43388766666666667</v>
      </c>
    </row>
    <row r="5313" spans="1:6">
      <c r="A5313" s="16">
        <v>40990</v>
      </c>
      <c r="B5313" s="72">
        <v>52253</v>
      </c>
      <c r="C5313" s="77">
        <v>0.429012</v>
      </c>
      <c r="E5313" s="79">
        <f t="shared" si="328"/>
        <v>0.429012</v>
      </c>
      <c r="F5313" s="5">
        <f>(C5318-C5313)/5</f>
        <v>-1.1624800000000001E-2</v>
      </c>
    </row>
    <row r="5314" spans="1:6">
      <c r="A5314" s="82">
        <v>40991</v>
      </c>
      <c r="C5314" s="80">
        <f>C5313+F$5313</f>
        <v>0.41738720000000001</v>
      </c>
      <c r="E5314" s="79">
        <f t="shared" si="328"/>
        <v>0.41738720000000001</v>
      </c>
    </row>
    <row r="5315" spans="1:6">
      <c r="A5315" s="82">
        <v>40992</v>
      </c>
      <c r="C5315" s="80">
        <f>C5314+F$5313</f>
        <v>0.40576240000000002</v>
      </c>
      <c r="E5315" s="79">
        <f t="shared" si="328"/>
        <v>0.40576240000000002</v>
      </c>
    </row>
    <row r="5316" spans="1:6">
      <c r="A5316" s="82">
        <v>40993</v>
      </c>
      <c r="C5316" s="80">
        <f>C5315+F$5313</f>
        <v>0.39413760000000003</v>
      </c>
      <c r="E5316" s="79">
        <f t="shared" si="328"/>
        <v>0.39413760000000003</v>
      </c>
    </row>
    <row r="5317" spans="1:6">
      <c r="A5317" s="82">
        <v>40994</v>
      </c>
      <c r="C5317" s="80">
        <f>C5316+F$5313</f>
        <v>0.38251280000000004</v>
      </c>
      <c r="E5317" s="79">
        <f t="shared" si="328"/>
        <v>0.38251280000000004</v>
      </c>
    </row>
    <row r="5318" spans="1:6">
      <c r="A5318" s="16">
        <v>40995</v>
      </c>
      <c r="B5318" s="72">
        <v>52175</v>
      </c>
      <c r="C5318" s="77">
        <v>0.370888</v>
      </c>
      <c r="E5318" s="79">
        <f t="shared" si="328"/>
        <v>0.370888</v>
      </c>
    </row>
    <row r="5319" spans="1:6">
      <c r="A5319" s="16">
        <v>40996</v>
      </c>
      <c r="B5319" s="72">
        <v>52196</v>
      </c>
      <c r="C5319" s="77">
        <v>0.38655400000000001</v>
      </c>
      <c r="E5319" s="79">
        <f t="shared" si="328"/>
        <v>0.38655400000000001</v>
      </c>
      <c r="F5319" s="5">
        <f>(C5330-C5319)/11</f>
        <v>1.9472727272727267E-3</v>
      </c>
    </row>
    <row r="5320" spans="1:6">
      <c r="A5320" s="82">
        <v>40997</v>
      </c>
      <c r="C5320" s="80">
        <f>C5319+F$5319</f>
        <v>0.38850127272727275</v>
      </c>
      <c r="E5320" s="79">
        <f t="shared" si="328"/>
        <v>0.38850127272727275</v>
      </c>
    </row>
    <row r="5321" spans="1:6">
      <c r="A5321" s="82">
        <v>40998</v>
      </c>
      <c r="C5321" s="80">
        <f t="shared" ref="C5321:C5329" si="330">C5320+F$5319</f>
        <v>0.39044854545454549</v>
      </c>
      <c r="E5321" s="79">
        <f t="shared" si="328"/>
        <v>0.39044854545454549</v>
      </c>
    </row>
    <row r="5322" spans="1:6">
      <c r="A5322" s="82">
        <v>40999</v>
      </c>
      <c r="C5322" s="80">
        <f t="shared" si="330"/>
        <v>0.39239581818181823</v>
      </c>
      <c r="E5322" s="79">
        <f t="shared" si="328"/>
        <v>0.39239581818181823</v>
      </c>
    </row>
    <row r="5323" spans="1:6">
      <c r="A5323" s="4">
        <v>41000</v>
      </c>
      <c r="C5323" s="80">
        <f t="shared" si="330"/>
        <v>0.39434309090909098</v>
      </c>
      <c r="E5323" s="79">
        <f t="shared" si="328"/>
        <v>0.39434309090909098</v>
      </c>
    </row>
    <row r="5324" spans="1:6">
      <c r="A5324" s="4">
        <v>41001</v>
      </c>
      <c r="C5324" s="80">
        <f t="shared" si="330"/>
        <v>0.39629036363636372</v>
      </c>
      <c r="E5324" s="79">
        <f t="shared" si="328"/>
        <v>0.39629036363636372</v>
      </c>
    </row>
    <row r="5325" spans="1:6">
      <c r="A5325" s="4">
        <v>41002</v>
      </c>
      <c r="C5325" s="80">
        <f t="shared" si="330"/>
        <v>0.39823763636363646</v>
      </c>
      <c r="E5325" s="79">
        <f t="shared" si="328"/>
        <v>0.39823763636363646</v>
      </c>
    </row>
    <row r="5326" spans="1:6">
      <c r="A5326" s="4">
        <v>41003</v>
      </c>
      <c r="C5326" s="80">
        <f t="shared" si="330"/>
        <v>0.4001849090909092</v>
      </c>
      <c r="E5326" s="79">
        <f t="shared" si="328"/>
        <v>0.4001849090909092</v>
      </c>
    </row>
    <row r="5327" spans="1:6">
      <c r="A5327" s="4">
        <v>41004</v>
      </c>
      <c r="C5327" s="80">
        <f t="shared" si="330"/>
        <v>0.40213218181818194</v>
      </c>
      <c r="E5327" s="79">
        <f t="shared" ref="E5327:E5390" si="331">C5327</f>
        <v>0.40213218181818194</v>
      </c>
    </row>
    <row r="5328" spans="1:6">
      <c r="A5328" s="4">
        <v>41005</v>
      </c>
      <c r="C5328" s="80">
        <f t="shared" si="330"/>
        <v>0.40407945454545469</v>
      </c>
      <c r="E5328" s="79">
        <f t="shared" si="331"/>
        <v>0.40407945454545469</v>
      </c>
    </row>
    <row r="5329" spans="1:6">
      <c r="A5329" s="4">
        <v>41006</v>
      </c>
      <c r="C5329" s="80">
        <f t="shared" si="330"/>
        <v>0.40602672727272743</v>
      </c>
      <c r="E5329" s="79">
        <f t="shared" si="331"/>
        <v>0.40602672727272743</v>
      </c>
    </row>
    <row r="5330" spans="1:6">
      <c r="A5330" s="16">
        <v>41007</v>
      </c>
      <c r="B5330" s="72">
        <v>52265</v>
      </c>
      <c r="C5330" s="77">
        <v>0.407974</v>
      </c>
      <c r="E5330" s="79">
        <f t="shared" si="331"/>
        <v>0.407974</v>
      </c>
      <c r="F5330" s="5">
        <f>(C5338-C5330)/8</f>
        <v>-1.2945499999999999E-2</v>
      </c>
    </row>
    <row r="5331" spans="1:6">
      <c r="A5331" s="4">
        <v>41008</v>
      </c>
      <c r="C5331" s="80">
        <f>C5330+F$5330</f>
        <v>0.3950285</v>
      </c>
      <c r="E5331" s="79">
        <f t="shared" si="331"/>
        <v>0.3950285</v>
      </c>
    </row>
    <row r="5332" spans="1:6">
      <c r="A5332" s="4">
        <v>41009</v>
      </c>
      <c r="C5332" s="80">
        <f t="shared" ref="C5332:C5337" si="332">C5331+F$5330</f>
        <v>0.38208300000000001</v>
      </c>
      <c r="E5332" s="79">
        <f t="shared" si="331"/>
        <v>0.38208300000000001</v>
      </c>
    </row>
    <row r="5333" spans="1:6">
      <c r="A5333" s="4">
        <v>41010</v>
      </c>
      <c r="C5333" s="80">
        <f t="shared" si="332"/>
        <v>0.36913750000000001</v>
      </c>
      <c r="E5333" s="79">
        <f t="shared" si="331"/>
        <v>0.36913750000000001</v>
      </c>
    </row>
    <row r="5334" spans="1:6">
      <c r="A5334" s="4">
        <v>41011</v>
      </c>
      <c r="C5334" s="80">
        <f t="shared" si="332"/>
        <v>0.35619200000000001</v>
      </c>
      <c r="E5334" s="79">
        <f t="shared" si="331"/>
        <v>0.35619200000000001</v>
      </c>
    </row>
    <row r="5335" spans="1:6">
      <c r="A5335" s="4">
        <v>41012</v>
      </c>
      <c r="C5335" s="80">
        <f t="shared" si="332"/>
        <v>0.34324650000000001</v>
      </c>
      <c r="E5335" s="79">
        <f t="shared" si="331"/>
        <v>0.34324650000000001</v>
      </c>
    </row>
    <row r="5336" spans="1:6">
      <c r="A5336" s="4">
        <v>41013</v>
      </c>
      <c r="C5336" s="80">
        <f t="shared" si="332"/>
        <v>0.33030100000000001</v>
      </c>
      <c r="E5336" s="79">
        <f t="shared" si="331"/>
        <v>0.33030100000000001</v>
      </c>
    </row>
    <row r="5337" spans="1:6">
      <c r="A5337" s="4">
        <v>41014</v>
      </c>
      <c r="C5337" s="80">
        <f t="shared" si="332"/>
        <v>0.31735550000000001</v>
      </c>
      <c r="E5337" s="79">
        <f t="shared" si="331"/>
        <v>0.31735550000000001</v>
      </c>
    </row>
    <row r="5338" spans="1:6">
      <c r="A5338" s="16">
        <v>41015</v>
      </c>
      <c r="B5338" s="72">
        <v>51717</v>
      </c>
      <c r="C5338" s="77">
        <v>0.30441000000000001</v>
      </c>
      <c r="E5338" s="79">
        <f t="shared" si="331"/>
        <v>0.30441000000000001</v>
      </c>
      <c r="F5338" s="5">
        <f>(C5345-C5338)/7</f>
        <v>-2.8011428571428592E-3</v>
      </c>
    </row>
    <row r="5339" spans="1:6">
      <c r="A5339" s="4">
        <v>41016</v>
      </c>
      <c r="C5339" s="80">
        <f t="shared" ref="C5339:C5344" si="333">C5338+F$5338</f>
        <v>0.30160885714285718</v>
      </c>
      <c r="E5339" s="79">
        <f t="shared" si="331"/>
        <v>0.30160885714285718</v>
      </c>
    </row>
    <row r="5340" spans="1:6">
      <c r="A5340" s="4">
        <v>41017</v>
      </c>
      <c r="C5340" s="80">
        <f t="shared" si="333"/>
        <v>0.29880771428571434</v>
      </c>
      <c r="E5340" s="79">
        <f t="shared" si="331"/>
        <v>0.29880771428571434</v>
      </c>
    </row>
    <row r="5341" spans="1:6">
      <c r="A5341" s="4">
        <v>41018</v>
      </c>
      <c r="C5341" s="80">
        <f t="shared" si="333"/>
        <v>0.29600657142857151</v>
      </c>
      <c r="E5341" s="79">
        <f t="shared" si="331"/>
        <v>0.29600657142857151</v>
      </c>
    </row>
    <row r="5342" spans="1:6">
      <c r="A5342" s="4">
        <v>41019</v>
      </c>
      <c r="C5342" s="80">
        <f t="shared" si="333"/>
        <v>0.29320542857142867</v>
      </c>
      <c r="E5342" s="79">
        <f t="shared" si="331"/>
        <v>0.29320542857142867</v>
      </c>
    </row>
    <row r="5343" spans="1:6">
      <c r="A5343" s="4">
        <v>41020</v>
      </c>
      <c r="C5343" s="80">
        <f t="shared" si="333"/>
        <v>0.29040428571428584</v>
      </c>
      <c r="E5343" s="79">
        <f t="shared" si="331"/>
        <v>0.29040428571428584</v>
      </c>
    </row>
    <row r="5344" spans="1:6">
      <c r="A5344" s="4">
        <v>41021</v>
      </c>
      <c r="C5344" s="80">
        <f t="shared" si="333"/>
        <v>0.287603142857143</v>
      </c>
      <c r="E5344" s="79">
        <f t="shared" si="331"/>
        <v>0.287603142857143</v>
      </c>
    </row>
    <row r="5345" spans="1:6">
      <c r="A5345" s="16">
        <v>41022</v>
      </c>
      <c r="B5345" s="72">
        <v>51578</v>
      </c>
      <c r="C5345" s="77">
        <v>0.284802</v>
      </c>
      <c r="E5345" s="79">
        <f t="shared" si="331"/>
        <v>0.284802</v>
      </c>
      <c r="F5345" s="5">
        <f>(C5359-C5345)/14</f>
        <v>-8.622142857142856E-4</v>
      </c>
    </row>
    <row r="5346" spans="1:6">
      <c r="A5346" s="4">
        <v>41023</v>
      </c>
      <c r="C5346" s="80">
        <f>C5345+F$5345</f>
        <v>0.28393978571428569</v>
      </c>
      <c r="E5346" s="79">
        <f t="shared" si="331"/>
        <v>0.28393978571428569</v>
      </c>
    </row>
    <row r="5347" spans="1:6">
      <c r="A5347" s="4">
        <v>41024</v>
      </c>
      <c r="C5347" s="80">
        <f t="shared" ref="C5347:C5358" si="334">C5346+F$5345</f>
        <v>0.28307757142857137</v>
      </c>
      <c r="E5347" s="79">
        <f t="shared" si="331"/>
        <v>0.28307757142857137</v>
      </c>
    </row>
    <row r="5348" spans="1:6">
      <c r="A5348" s="4">
        <v>41025</v>
      </c>
      <c r="C5348" s="80">
        <f t="shared" si="334"/>
        <v>0.28221535714285706</v>
      </c>
      <c r="E5348" s="79">
        <f t="shared" si="331"/>
        <v>0.28221535714285706</v>
      </c>
    </row>
    <row r="5349" spans="1:6">
      <c r="A5349" s="4">
        <v>41026</v>
      </c>
      <c r="C5349" s="80">
        <f t="shared" si="334"/>
        <v>0.28135314285714275</v>
      </c>
      <c r="E5349" s="79">
        <f t="shared" si="331"/>
        <v>0.28135314285714275</v>
      </c>
    </row>
    <row r="5350" spans="1:6">
      <c r="A5350" s="4">
        <v>41027</v>
      </c>
      <c r="C5350" s="80">
        <f t="shared" si="334"/>
        <v>0.28049092857142843</v>
      </c>
      <c r="E5350" s="79">
        <f t="shared" si="331"/>
        <v>0.28049092857142843</v>
      </c>
    </row>
    <row r="5351" spans="1:6">
      <c r="A5351" s="4">
        <v>41028</v>
      </c>
      <c r="C5351" s="80">
        <f t="shared" si="334"/>
        <v>0.27962871428571412</v>
      </c>
      <c r="E5351" s="79">
        <f t="shared" si="331"/>
        <v>0.27962871428571412</v>
      </c>
    </row>
    <row r="5352" spans="1:6">
      <c r="A5352" s="4">
        <v>41029</v>
      </c>
      <c r="C5352" s="80">
        <f t="shared" si="334"/>
        <v>0.27876649999999981</v>
      </c>
      <c r="E5352" s="79">
        <f t="shared" si="331"/>
        <v>0.27876649999999981</v>
      </c>
    </row>
    <row r="5353" spans="1:6">
      <c r="A5353" s="4">
        <v>41030</v>
      </c>
      <c r="C5353" s="80">
        <f t="shared" si="334"/>
        <v>0.27790428571428549</v>
      </c>
      <c r="E5353" s="79">
        <f t="shared" si="331"/>
        <v>0.27790428571428549</v>
      </c>
    </row>
    <row r="5354" spans="1:6">
      <c r="A5354" s="4">
        <v>41031</v>
      </c>
      <c r="C5354" s="80">
        <f t="shared" si="334"/>
        <v>0.27704207142857118</v>
      </c>
      <c r="E5354" s="79">
        <f t="shared" si="331"/>
        <v>0.27704207142857118</v>
      </c>
    </row>
    <row r="5355" spans="1:6">
      <c r="A5355" s="4">
        <v>41032</v>
      </c>
      <c r="C5355" s="80">
        <f t="shared" si="334"/>
        <v>0.27617985714285687</v>
      </c>
      <c r="E5355" s="79">
        <f t="shared" si="331"/>
        <v>0.27617985714285687</v>
      </c>
    </row>
    <row r="5356" spans="1:6">
      <c r="A5356" s="4">
        <v>41033</v>
      </c>
      <c r="C5356" s="80">
        <f t="shared" si="334"/>
        <v>0.27531764285714255</v>
      </c>
      <c r="E5356" s="79">
        <f t="shared" si="331"/>
        <v>0.27531764285714255</v>
      </c>
    </row>
    <row r="5357" spans="1:6">
      <c r="A5357" s="4">
        <v>41034</v>
      </c>
      <c r="C5357" s="80">
        <f t="shared" si="334"/>
        <v>0.27445542857142824</v>
      </c>
      <c r="E5357" s="79">
        <f t="shared" si="331"/>
        <v>0.27445542857142824</v>
      </c>
    </row>
    <row r="5358" spans="1:6">
      <c r="A5358" s="4">
        <v>41035</v>
      </c>
      <c r="C5358" s="80">
        <f t="shared" si="334"/>
        <v>0.27359321428571393</v>
      </c>
      <c r="E5358" s="79">
        <f t="shared" si="331"/>
        <v>0.27359321428571393</v>
      </c>
    </row>
    <row r="5359" spans="1:6">
      <c r="A5359" s="16">
        <v>41036</v>
      </c>
      <c r="B5359" s="72">
        <v>51987</v>
      </c>
      <c r="C5359" s="77">
        <v>0.272731</v>
      </c>
      <c r="E5359" s="79">
        <f t="shared" si="331"/>
        <v>0.272731</v>
      </c>
      <c r="F5359" s="5">
        <f>(C5362-C5359)/3</f>
        <v>1.2386666666666676E-2</v>
      </c>
    </row>
    <row r="5360" spans="1:6">
      <c r="A5360" s="4">
        <v>41037</v>
      </c>
      <c r="C5360" s="80">
        <f>C5359+F$5359</f>
        <v>0.28511766666666666</v>
      </c>
      <c r="E5360" s="79">
        <f t="shared" si="331"/>
        <v>0.28511766666666666</v>
      </c>
    </row>
    <row r="5361" spans="1:6">
      <c r="A5361" s="4">
        <v>41038</v>
      </c>
      <c r="C5361" s="80">
        <f>C5360+F$5359</f>
        <v>0.29750433333333332</v>
      </c>
      <c r="E5361" s="79">
        <f t="shared" si="331"/>
        <v>0.29750433333333332</v>
      </c>
    </row>
    <row r="5362" spans="1:6">
      <c r="A5362" s="16">
        <v>41039</v>
      </c>
      <c r="B5362" s="72">
        <v>52277</v>
      </c>
      <c r="C5362" s="77">
        <v>0.30989100000000003</v>
      </c>
      <c r="E5362" s="79">
        <f t="shared" si="331"/>
        <v>0.30989100000000003</v>
      </c>
      <c r="F5362" s="5">
        <f>(C5364-C5362)/2</f>
        <v>-4.7035000000000271E-3</v>
      </c>
    </row>
    <row r="5363" spans="1:6">
      <c r="A5363" s="4">
        <v>41040</v>
      </c>
      <c r="C5363" s="80">
        <f>C5362+F$5362</f>
        <v>0.3051875</v>
      </c>
      <c r="E5363" s="79">
        <f t="shared" si="331"/>
        <v>0.3051875</v>
      </c>
    </row>
    <row r="5364" spans="1:6">
      <c r="A5364" s="16">
        <v>41041</v>
      </c>
      <c r="B5364" s="72">
        <v>52214</v>
      </c>
      <c r="C5364" s="77">
        <v>0.30048399999999997</v>
      </c>
      <c r="E5364" s="79">
        <f t="shared" si="331"/>
        <v>0.30048399999999997</v>
      </c>
      <c r="F5364" s="5">
        <f>(C5366-C5364)/2</f>
        <v>-1.399499999999998E-2</v>
      </c>
    </row>
    <row r="5365" spans="1:6">
      <c r="A5365" s="4">
        <v>41042</v>
      </c>
      <c r="C5365" s="80">
        <f>C5364+F$5364</f>
        <v>0.28648899999999999</v>
      </c>
      <c r="E5365" s="79">
        <f t="shared" si="331"/>
        <v>0.28648899999999999</v>
      </c>
    </row>
    <row r="5366" spans="1:6">
      <c r="A5366" s="16">
        <v>41043</v>
      </c>
      <c r="B5366" s="72">
        <v>51988</v>
      </c>
      <c r="C5366" s="77">
        <v>0.27249400000000001</v>
      </c>
      <c r="E5366" s="79">
        <f t="shared" si="331"/>
        <v>0.27249400000000001</v>
      </c>
      <c r="F5366" s="5">
        <f>(C5375-C5366)/9</f>
        <v>-3.3877777777778045E-4</v>
      </c>
    </row>
    <row r="5367" spans="1:6">
      <c r="A5367" s="4">
        <v>41044</v>
      </c>
      <c r="C5367" s="80">
        <f>C5366+F$5366</f>
        <v>0.27215522222222222</v>
      </c>
      <c r="E5367" s="79">
        <f t="shared" si="331"/>
        <v>0.27215522222222222</v>
      </c>
    </row>
    <row r="5368" spans="1:6">
      <c r="A5368" s="4">
        <v>41045</v>
      </c>
      <c r="C5368" s="80">
        <f t="shared" ref="C5368:C5374" si="335">C5367+F$5366</f>
        <v>0.27181644444444442</v>
      </c>
      <c r="E5368" s="79">
        <f t="shared" si="331"/>
        <v>0.27181644444444442</v>
      </c>
    </row>
    <row r="5369" spans="1:6">
      <c r="A5369" s="4">
        <v>41046</v>
      </c>
      <c r="C5369" s="80">
        <f t="shared" si="335"/>
        <v>0.27147766666666662</v>
      </c>
      <c r="E5369" s="79">
        <f t="shared" si="331"/>
        <v>0.27147766666666662</v>
      </c>
    </row>
    <row r="5370" spans="1:6">
      <c r="A5370" s="4">
        <v>41047</v>
      </c>
      <c r="C5370" s="80">
        <f t="shared" si="335"/>
        <v>0.27113888888888882</v>
      </c>
      <c r="E5370" s="79">
        <f t="shared" si="331"/>
        <v>0.27113888888888882</v>
      </c>
    </row>
    <row r="5371" spans="1:6">
      <c r="A5371" s="4">
        <v>41048</v>
      </c>
      <c r="C5371" s="80">
        <f t="shared" si="335"/>
        <v>0.27080011111111102</v>
      </c>
      <c r="E5371" s="79">
        <f t="shared" si="331"/>
        <v>0.27080011111111102</v>
      </c>
    </row>
    <row r="5372" spans="1:6">
      <c r="A5372" s="4">
        <v>41049</v>
      </c>
      <c r="C5372" s="80">
        <f t="shared" si="335"/>
        <v>0.27046133333333322</v>
      </c>
      <c r="E5372" s="79">
        <f t="shared" si="331"/>
        <v>0.27046133333333322</v>
      </c>
    </row>
    <row r="5373" spans="1:6">
      <c r="A5373" s="4">
        <v>41050</v>
      </c>
      <c r="C5373" s="80">
        <f t="shared" si="335"/>
        <v>0.27012255555555542</v>
      </c>
      <c r="E5373" s="79">
        <f t="shared" si="331"/>
        <v>0.27012255555555542</v>
      </c>
    </row>
    <row r="5374" spans="1:6">
      <c r="A5374" s="4">
        <v>41051</v>
      </c>
      <c r="C5374" s="80">
        <f t="shared" si="335"/>
        <v>0.26978377777777762</v>
      </c>
      <c r="E5374" s="79">
        <f t="shared" si="331"/>
        <v>0.26978377777777762</v>
      </c>
    </row>
    <row r="5375" spans="1:6">
      <c r="A5375" s="16">
        <v>41052</v>
      </c>
      <c r="B5375" s="72">
        <v>51806</v>
      </c>
      <c r="C5375" s="77">
        <v>0.26944499999999999</v>
      </c>
      <c r="E5375" s="79">
        <f t="shared" si="331"/>
        <v>0.26944499999999999</v>
      </c>
      <c r="F5375" s="5">
        <f>(C5378-C5375)/3</f>
        <v>-5.8259999999999978E-3</v>
      </c>
    </row>
    <row r="5376" spans="1:6">
      <c r="A5376" s="4">
        <v>41053</v>
      </c>
      <c r="C5376" s="80">
        <f>C5375+F$5375</f>
        <v>0.26361899999999999</v>
      </c>
      <c r="E5376" s="79">
        <f t="shared" si="331"/>
        <v>0.26361899999999999</v>
      </c>
    </row>
    <row r="5377" spans="1:6">
      <c r="A5377" s="4">
        <v>41054</v>
      </c>
      <c r="C5377" s="80">
        <f>C5376+F$5375</f>
        <v>0.25779299999999999</v>
      </c>
      <c r="E5377" s="79">
        <f t="shared" si="331"/>
        <v>0.25779299999999999</v>
      </c>
    </row>
    <row r="5378" spans="1:6">
      <c r="A5378" s="16">
        <v>41055</v>
      </c>
      <c r="B5378" s="72">
        <v>51005</v>
      </c>
      <c r="C5378" s="77">
        <v>0.251967</v>
      </c>
      <c r="E5378" s="79">
        <f t="shared" si="331"/>
        <v>0.251967</v>
      </c>
      <c r="F5378" s="5">
        <f>(C5387-C5378)/9</f>
        <v>-8.2799999999999844E-4</v>
      </c>
    </row>
    <row r="5379" spans="1:6">
      <c r="A5379" s="4">
        <v>41056</v>
      </c>
      <c r="C5379" s="80">
        <f>C5378+F$5378</f>
        <v>0.251139</v>
      </c>
      <c r="E5379" s="79">
        <f t="shared" si="331"/>
        <v>0.251139</v>
      </c>
    </row>
    <row r="5380" spans="1:6">
      <c r="A5380" s="4">
        <v>41057</v>
      </c>
      <c r="C5380" s="80">
        <f t="shared" ref="C5380:C5386" si="336">C5379+F$5378</f>
        <v>0.25031100000000001</v>
      </c>
      <c r="E5380" s="79">
        <f t="shared" si="331"/>
        <v>0.25031100000000001</v>
      </c>
    </row>
    <row r="5381" spans="1:6">
      <c r="A5381" s="4">
        <v>41058</v>
      </c>
      <c r="C5381" s="80">
        <f t="shared" si="336"/>
        <v>0.24948300000000001</v>
      </c>
      <c r="E5381" s="79">
        <f t="shared" si="331"/>
        <v>0.24948300000000001</v>
      </c>
    </row>
    <row r="5382" spans="1:6">
      <c r="A5382" s="4">
        <v>41059</v>
      </c>
      <c r="C5382" s="80">
        <f t="shared" si="336"/>
        <v>0.24865500000000001</v>
      </c>
      <c r="E5382" s="79">
        <f t="shared" si="331"/>
        <v>0.24865500000000001</v>
      </c>
    </row>
    <row r="5383" spans="1:6">
      <c r="A5383" s="4">
        <v>41060</v>
      </c>
      <c r="C5383" s="80">
        <f t="shared" si="336"/>
        <v>0.24782700000000002</v>
      </c>
      <c r="E5383" s="79">
        <f t="shared" si="331"/>
        <v>0.24782700000000002</v>
      </c>
    </row>
    <row r="5384" spans="1:6">
      <c r="A5384" s="4">
        <v>41061</v>
      </c>
      <c r="C5384" s="80">
        <f t="shared" si="336"/>
        <v>0.24699900000000002</v>
      </c>
      <c r="E5384" s="79">
        <f t="shared" si="331"/>
        <v>0.24699900000000002</v>
      </c>
    </row>
    <row r="5385" spans="1:6">
      <c r="A5385" s="4">
        <v>41062</v>
      </c>
      <c r="C5385" s="80">
        <f t="shared" si="336"/>
        <v>0.24617100000000003</v>
      </c>
      <c r="E5385" s="79">
        <f t="shared" si="331"/>
        <v>0.24617100000000003</v>
      </c>
    </row>
    <row r="5386" spans="1:6">
      <c r="A5386" s="4">
        <v>41063</v>
      </c>
      <c r="C5386" s="80">
        <f t="shared" si="336"/>
        <v>0.24534300000000003</v>
      </c>
      <c r="E5386" s="79">
        <f t="shared" si="331"/>
        <v>0.24534300000000003</v>
      </c>
    </row>
    <row r="5387" spans="1:6">
      <c r="A5387" s="16">
        <v>41064</v>
      </c>
      <c r="B5387" s="72">
        <v>50297</v>
      </c>
      <c r="C5387" s="77">
        <v>0.24451500000000001</v>
      </c>
      <c r="E5387" s="79">
        <f t="shared" si="331"/>
        <v>0.24451500000000001</v>
      </c>
      <c r="F5387" s="5">
        <f>(C5389-C5387)/2</f>
        <v>3.4404999999999991E-3</v>
      </c>
    </row>
    <row r="5388" spans="1:6">
      <c r="A5388" s="4">
        <v>41065</v>
      </c>
      <c r="C5388" s="80">
        <f>C5387+F$5387</f>
        <v>0.2479555</v>
      </c>
      <c r="E5388" s="79">
        <f t="shared" si="331"/>
        <v>0.2479555</v>
      </c>
    </row>
    <row r="5389" spans="1:6">
      <c r="A5389" s="16">
        <v>41066</v>
      </c>
      <c r="B5389" s="72">
        <v>50277</v>
      </c>
      <c r="C5389" s="77">
        <v>0.25139600000000001</v>
      </c>
      <c r="E5389" s="79">
        <f t="shared" si="331"/>
        <v>0.25139600000000001</v>
      </c>
      <c r="F5389" s="5">
        <f>(C5393-C5389)/4</f>
        <v>7.6712500000000045E-3</v>
      </c>
    </row>
    <row r="5390" spans="1:6">
      <c r="A5390" s="4">
        <v>41067</v>
      </c>
      <c r="C5390" s="80">
        <f>C5389+F$389</f>
        <v>0.25139600000000001</v>
      </c>
      <c r="E5390" s="79">
        <f t="shared" si="331"/>
        <v>0.25139600000000001</v>
      </c>
    </row>
    <row r="5391" spans="1:6">
      <c r="A5391" s="4">
        <v>41068</v>
      </c>
      <c r="C5391" s="80">
        <f>C5390+F$389</f>
        <v>0.25139600000000001</v>
      </c>
      <c r="E5391" s="79">
        <f>C5391</f>
        <v>0.25139600000000001</v>
      </c>
    </row>
    <row r="5392" spans="1:6">
      <c r="A5392" s="4">
        <v>41069</v>
      </c>
      <c r="C5392" s="80">
        <f>C5391+F$389</f>
        <v>0.25139600000000001</v>
      </c>
      <c r="E5392" s="79">
        <f>C5392</f>
        <v>0.25139600000000001</v>
      </c>
    </row>
    <row r="5393" spans="1:6">
      <c r="A5393" s="16">
        <v>41070</v>
      </c>
      <c r="B5393" s="72">
        <v>51832</v>
      </c>
      <c r="C5393" s="77">
        <v>0.28208100000000003</v>
      </c>
      <c r="E5393" s="79">
        <f>C5393</f>
        <v>0.28208100000000003</v>
      </c>
    </row>
    <row r="5394" spans="1:6">
      <c r="A5394" s="16">
        <v>41071</v>
      </c>
      <c r="B5394" s="72">
        <v>50349</v>
      </c>
      <c r="C5394" s="77">
        <v>0.24512800000000001</v>
      </c>
      <c r="E5394" s="79">
        <f t="shared" ref="E5394:E5457" si="337">C5394</f>
        <v>0.24512800000000001</v>
      </c>
      <c r="F5394" s="5">
        <f>(C5396-C5394)/2</f>
        <v>-3.0555000000000027E-3</v>
      </c>
    </row>
    <row r="5395" spans="1:6">
      <c r="A5395" s="4">
        <v>41072</v>
      </c>
      <c r="C5395" s="80">
        <f>C5394+F$5394</f>
        <v>0.24207250000000002</v>
      </c>
      <c r="E5395" s="79">
        <f t="shared" si="337"/>
        <v>0.24207250000000002</v>
      </c>
    </row>
    <row r="5396" spans="1:6">
      <c r="A5396" s="16">
        <v>41073</v>
      </c>
      <c r="B5396" s="72">
        <v>49381</v>
      </c>
      <c r="C5396" s="77">
        <v>0.23901700000000001</v>
      </c>
      <c r="E5396" s="79">
        <f t="shared" si="337"/>
        <v>0.23901700000000001</v>
      </c>
      <c r="F5396" s="5">
        <f>(C5398-C5396)/2</f>
        <v>6.6019999999999829E-3</v>
      </c>
    </row>
    <row r="5397" spans="1:6">
      <c r="A5397" s="4">
        <v>41074</v>
      </c>
      <c r="C5397" s="80">
        <f>C5396+F$5396</f>
        <v>0.24561899999999998</v>
      </c>
      <c r="E5397" s="79">
        <f t="shared" si="337"/>
        <v>0.24561899999999998</v>
      </c>
    </row>
    <row r="5398" spans="1:6">
      <c r="A5398" s="16">
        <v>41075</v>
      </c>
      <c r="B5398" s="72">
        <v>50643</v>
      </c>
      <c r="C5398" s="77">
        <v>0.25222099999999997</v>
      </c>
      <c r="E5398" s="79">
        <f t="shared" si="337"/>
        <v>0.25222099999999997</v>
      </c>
    </row>
    <row r="5399" spans="1:6">
      <c r="A5399" s="16">
        <v>41076</v>
      </c>
      <c r="B5399" s="72">
        <v>51686</v>
      </c>
      <c r="C5399" s="77">
        <v>0.25984600000000002</v>
      </c>
      <c r="E5399" s="79">
        <f t="shared" si="337"/>
        <v>0.25984600000000002</v>
      </c>
    </row>
    <row r="5400" spans="1:6">
      <c r="A5400" s="16">
        <v>41077</v>
      </c>
      <c r="B5400" s="72">
        <v>51675</v>
      </c>
      <c r="C5400" s="77">
        <v>0.26424599999999998</v>
      </c>
      <c r="E5400" s="79">
        <f t="shared" si="337"/>
        <v>0.26424599999999998</v>
      </c>
      <c r="F5400" s="5">
        <f>(C5403-C5400)/3</f>
        <v>-9.9516666666666642E-3</v>
      </c>
    </row>
    <row r="5401" spans="1:6">
      <c r="A5401" s="4">
        <v>41078</v>
      </c>
      <c r="C5401" s="80">
        <f>C5400+F$5400</f>
        <v>0.25429433333333329</v>
      </c>
      <c r="E5401" s="79">
        <f t="shared" si="337"/>
        <v>0.25429433333333329</v>
      </c>
    </row>
    <row r="5402" spans="1:6">
      <c r="A5402" s="4">
        <v>41079</v>
      </c>
      <c r="C5402" s="80">
        <f>C5401+F$5400</f>
        <v>0.24434266666666662</v>
      </c>
      <c r="E5402" s="79">
        <f t="shared" si="337"/>
        <v>0.24434266666666662</v>
      </c>
    </row>
    <row r="5403" spans="1:6">
      <c r="A5403" s="16">
        <v>41080</v>
      </c>
      <c r="B5403" s="72">
        <v>49055</v>
      </c>
      <c r="C5403" s="77">
        <v>0.23439099999999999</v>
      </c>
      <c r="E5403" s="79">
        <f t="shared" si="337"/>
        <v>0.23439099999999999</v>
      </c>
      <c r="F5403" s="5">
        <f>(C5405-C5403)/2</f>
        <v>1.9930000000000087E-3</v>
      </c>
    </row>
    <row r="5404" spans="1:6">
      <c r="A5404" s="4">
        <v>41081</v>
      </c>
      <c r="C5404" s="80">
        <f>C5403+F$5403</f>
        <v>0.23638399999999998</v>
      </c>
      <c r="E5404" s="79">
        <f t="shared" si="337"/>
        <v>0.23638399999999998</v>
      </c>
    </row>
    <row r="5405" spans="1:6">
      <c r="A5405" s="16">
        <v>41082</v>
      </c>
      <c r="B5405" s="72">
        <v>49231</v>
      </c>
      <c r="C5405" s="77">
        <v>0.23837700000000001</v>
      </c>
      <c r="E5405" s="79">
        <f t="shared" si="337"/>
        <v>0.23837700000000001</v>
      </c>
    </row>
    <row r="5406" spans="1:6">
      <c r="A5406" s="16">
        <v>41083</v>
      </c>
      <c r="B5406" s="72">
        <v>51918</v>
      </c>
      <c r="C5406" s="77">
        <v>0.24825900000000001</v>
      </c>
      <c r="E5406" s="79">
        <f t="shared" si="337"/>
        <v>0.24825900000000001</v>
      </c>
    </row>
    <row r="5407" spans="1:6">
      <c r="A5407" s="16">
        <v>41084</v>
      </c>
      <c r="B5407" s="72">
        <v>51311</v>
      </c>
      <c r="C5407" s="77">
        <v>0.24316599999999999</v>
      </c>
      <c r="E5407" s="79">
        <f t="shared" si="337"/>
        <v>0.24316599999999999</v>
      </c>
      <c r="F5407" s="5">
        <f>(C5412-C5407)/5</f>
        <v>-3.5314000000000014E-3</v>
      </c>
    </row>
    <row r="5408" spans="1:6">
      <c r="A5408" s="4">
        <v>41085</v>
      </c>
      <c r="C5408" s="80">
        <f>C5407+F$5407</f>
        <v>0.2396346</v>
      </c>
      <c r="E5408" s="79">
        <f t="shared" si="337"/>
        <v>0.2396346</v>
      </c>
    </row>
    <row r="5409" spans="1:6">
      <c r="A5409" s="4">
        <v>41086</v>
      </c>
      <c r="C5409" s="80">
        <f>C5408+F$5407</f>
        <v>0.23610320000000001</v>
      </c>
      <c r="E5409" s="79">
        <f t="shared" si="337"/>
        <v>0.23610320000000001</v>
      </c>
    </row>
    <row r="5410" spans="1:6">
      <c r="A5410" s="4">
        <v>41087</v>
      </c>
      <c r="C5410" s="80">
        <f>C5409+F$5407</f>
        <v>0.23257180000000002</v>
      </c>
      <c r="E5410" s="79">
        <f t="shared" si="337"/>
        <v>0.23257180000000002</v>
      </c>
    </row>
    <row r="5411" spans="1:6">
      <c r="A5411" s="4">
        <v>41088</v>
      </c>
      <c r="C5411" s="80">
        <f>C5410+F$5407</f>
        <v>0.22904040000000003</v>
      </c>
      <c r="E5411" s="79">
        <f t="shared" si="337"/>
        <v>0.22904040000000003</v>
      </c>
    </row>
    <row r="5412" spans="1:6">
      <c r="A5412" s="16">
        <v>41089</v>
      </c>
      <c r="B5412" s="72">
        <v>48216</v>
      </c>
      <c r="C5412" s="77">
        <v>0.22550899999999999</v>
      </c>
      <c r="E5412" s="79">
        <f t="shared" si="337"/>
        <v>0.22550899999999999</v>
      </c>
      <c r="F5412" s="5">
        <f>(C5414-C5412)/2</f>
        <v>5.8365000000000083E-3</v>
      </c>
    </row>
    <row r="5413" spans="1:6">
      <c r="A5413" s="4">
        <v>41090</v>
      </c>
      <c r="C5413" s="80">
        <f>C5412+F$5412</f>
        <v>0.23134549999999998</v>
      </c>
      <c r="E5413" s="79">
        <f t="shared" si="337"/>
        <v>0.23134549999999998</v>
      </c>
    </row>
    <row r="5414" spans="1:6">
      <c r="A5414" s="16">
        <v>41091</v>
      </c>
      <c r="B5414" s="72">
        <v>49920</v>
      </c>
      <c r="C5414" s="77">
        <v>0.237182</v>
      </c>
      <c r="E5414" s="79">
        <f t="shared" si="337"/>
        <v>0.237182</v>
      </c>
      <c r="F5414" s="5">
        <f>(C5417-C5414)/3</f>
        <v>-2.5473333333333368E-3</v>
      </c>
    </row>
    <row r="5415" spans="1:6">
      <c r="A5415" s="4">
        <v>41092</v>
      </c>
      <c r="C5415" s="80">
        <f>C5414+F$5414</f>
        <v>0.23463466666666666</v>
      </c>
      <c r="E5415" s="79">
        <f t="shared" si="337"/>
        <v>0.23463466666666666</v>
      </c>
    </row>
    <row r="5416" spans="1:6">
      <c r="A5416" s="4">
        <v>41093</v>
      </c>
      <c r="C5416" s="80">
        <f>C5415+F$5414</f>
        <v>0.23208733333333331</v>
      </c>
      <c r="E5416" s="79">
        <f t="shared" si="337"/>
        <v>0.23208733333333331</v>
      </c>
    </row>
    <row r="5417" spans="1:6">
      <c r="A5417" s="16">
        <v>41094</v>
      </c>
      <c r="B5417" s="72">
        <v>50306</v>
      </c>
      <c r="C5417" s="77">
        <v>0.22953999999999999</v>
      </c>
      <c r="E5417" s="79">
        <f t="shared" si="337"/>
        <v>0.22953999999999999</v>
      </c>
    </row>
    <row r="5418" spans="1:6">
      <c r="A5418" s="16">
        <v>41095</v>
      </c>
      <c r="B5418" s="72">
        <v>52023</v>
      </c>
      <c r="C5418" s="77">
        <v>0.27424799999999999</v>
      </c>
      <c r="E5418" s="79">
        <f t="shared" si="337"/>
        <v>0.27424799999999999</v>
      </c>
    </row>
    <row r="5419" spans="1:6">
      <c r="A5419" s="16">
        <v>41096</v>
      </c>
      <c r="B5419" s="72">
        <v>47929</v>
      </c>
      <c r="C5419" s="77">
        <v>0.22050800000000001</v>
      </c>
      <c r="E5419" s="79">
        <f t="shared" si="337"/>
        <v>0.22050800000000001</v>
      </c>
    </row>
    <row r="5420" spans="1:6">
      <c r="A5420" s="16">
        <v>41097</v>
      </c>
      <c r="B5420" s="72">
        <v>52070</v>
      </c>
      <c r="C5420" s="77">
        <v>0.26834799999999998</v>
      </c>
      <c r="E5420" s="79">
        <f t="shared" si="337"/>
        <v>0.26834799999999998</v>
      </c>
    </row>
    <row r="5421" spans="1:6">
      <c r="A5421" s="16">
        <v>41098</v>
      </c>
      <c r="B5421" s="72">
        <v>47662</v>
      </c>
      <c r="C5421" s="77">
        <v>0.22220500000000001</v>
      </c>
      <c r="E5421" s="79">
        <f t="shared" si="337"/>
        <v>0.22220500000000001</v>
      </c>
    </row>
    <row r="5422" spans="1:6">
      <c r="A5422" s="16">
        <v>41099</v>
      </c>
      <c r="B5422" s="72">
        <v>51851</v>
      </c>
      <c r="C5422" s="77">
        <v>0.243197</v>
      </c>
      <c r="E5422" s="79">
        <f t="shared" si="337"/>
        <v>0.243197</v>
      </c>
    </row>
    <row r="5423" spans="1:6">
      <c r="A5423" s="16">
        <v>41100</v>
      </c>
      <c r="B5423" s="72">
        <v>50273</v>
      </c>
      <c r="C5423" s="77">
        <v>0.23721600000000001</v>
      </c>
      <c r="E5423" s="79">
        <f t="shared" si="337"/>
        <v>0.23721600000000001</v>
      </c>
    </row>
    <row r="5424" spans="1:6">
      <c r="A5424" s="16">
        <v>41101</v>
      </c>
      <c r="B5424" s="72">
        <v>50617</v>
      </c>
      <c r="C5424" s="77">
        <v>0.232796</v>
      </c>
      <c r="E5424" s="79">
        <f t="shared" si="337"/>
        <v>0.232796</v>
      </c>
    </row>
    <row r="5425" spans="1:6">
      <c r="A5425" s="16">
        <v>41102</v>
      </c>
      <c r="B5425" s="72">
        <v>51614</v>
      </c>
      <c r="C5425" s="77">
        <v>0.24784</v>
      </c>
      <c r="E5425" s="79">
        <f t="shared" si="337"/>
        <v>0.24784</v>
      </c>
    </row>
    <row r="5426" spans="1:6">
      <c r="A5426" s="16">
        <v>41103</v>
      </c>
      <c r="B5426" s="72">
        <v>49504</v>
      </c>
      <c r="C5426" s="77">
        <v>0.210535</v>
      </c>
      <c r="E5426" s="79">
        <f t="shared" si="337"/>
        <v>0.210535</v>
      </c>
      <c r="F5426" s="5">
        <f>(C5428-C5426)/2</f>
        <v>1.1069999999999969E-3</v>
      </c>
    </row>
    <row r="5427" spans="1:6">
      <c r="A5427" s="4">
        <v>41104</v>
      </c>
      <c r="B5427" s="72"/>
      <c r="C5427" s="77">
        <f>C5426+F$5426</f>
        <v>0.211642</v>
      </c>
      <c r="E5427" s="79">
        <f t="shared" si="337"/>
        <v>0.211642</v>
      </c>
    </row>
    <row r="5428" spans="1:6">
      <c r="A5428" s="16">
        <v>41105</v>
      </c>
      <c r="B5428" s="72">
        <v>46315</v>
      </c>
      <c r="C5428" s="77">
        <v>0.21274899999999999</v>
      </c>
      <c r="E5428" s="79">
        <f t="shared" si="337"/>
        <v>0.21274899999999999</v>
      </c>
      <c r="F5428" s="5">
        <f>(C5430-C5428)/2</f>
        <v>2.0980000000000026E-3</v>
      </c>
    </row>
    <row r="5429" spans="1:6">
      <c r="A5429" s="4">
        <v>41106</v>
      </c>
      <c r="B5429" s="72"/>
      <c r="C5429" s="77">
        <f>C5428+F$5428</f>
        <v>0.21484700000000001</v>
      </c>
      <c r="E5429" s="79">
        <f t="shared" si="337"/>
        <v>0.21484700000000001</v>
      </c>
    </row>
    <row r="5430" spans="1:6">
      <c r="A5430" s="16">
        <v>41107</v>
      </c>
      <c r="B5430" s="72">
        <v>48785</v>
      </c>
      <c r="C5430" s="77">
        <v>0.216945</v>
      </c>
      <c r="E5430" s="79">
        <f t="shared" si="337"/>
        <v>0.216945</v>
      </c>
    </row>
    <row r="5431" spans="1:6">
      <c r="A5431" s="16">
        <v>41108</v>
      </c>
      <c r="B5431" s="72">
        <v>50832</v>
      </c>
      <c r="C5431" s="77">
        <v>0.22772999999999999</v>
      </c>
      <c r="E5431" s="79">
        <f t="shared" si="337"/>
        <v>0.22772999999999999</v>
      </c>
    </row>
    <row r="5432" spans="1:6">
      <c r="A5432" s="16">
        <v>41109</v>
      </c>
      <c r="B5432" s="72">
        <v>50772</v>
      </c>
      <c r="C5432" s="77">
        <v>0.22869999999999999</v>
      </c>
      <c r="E5432" s="79">
        <f t="shared" si="337"/>
        <v>0.22869999999999999</v>
      </c>
    </row>
    <row r="5433" spans="1:6">
      <c r="A5433" s="16">
        <v>41110</v>
      </c>
      <c r="B5433" s="72">
        <v>50354</v>
      </c>
      <c r="C5433" s="77">
        <v>0.20927100000000001</v>
      </c>
      <c r="E5433" s="79">
        <f t="shared" si="337"/>
        <v>0.20927100000000001</v>
      </c>
      <c r="F5433" s="5">
        <f>(C5435-C5433)/2</f>
        <v>-1.3800000000000062E-3</v>
      </c>
    </row>
    <row r="5434" spans="1:6">
      <c r="A5434" s="16">
        <v>41111</v>
      </c>
      <c r="B5434" s="72"/>
      <c r="C5434" s="77">
        <f>C5433+F$5433</f>
        <v>0.20789099999999999</v>
      </c>
      <c r="E5434" s="79">
        <f t="shared" si="337"/>
        <v>0.20789099999999999</v>
      </c>
    </row>
    <row r="5435" spans="1:6">
      <c r="A5435" s="16">
        <v>41112</v>
      </c>
      <c r="B5435" s="72">
        <v>46242</v>
      </c>
      <c r="C5435" s="77">
        <v>0.206511</v>
      </c>
      <c r="E5435" s="79">
        <f t="shared" si="337"/>
        <v>0.206511</v>
      </c>
      <c r="F5435" s="5">
        <f>(C5437-C5435)/2</f>
        <v>1.5809999999999991E-3</v>
      </c>
    </row>
    <row r="5436" spans="1:6">
      <c r="A5436" s="16">
        <v>41113</v>
      </c>
      <c r="B5436" s="72"/>
      <c r="C5436" s="77">
        <f>C5435+F$5435</f>
        <v>0.208092</v>
      </c>
      <c r="E5436" s="79">
        <f t="shared" si="337"/>
        <v>0.208092</v>
      </c>
    </row>
    <row r="5437" spans="1:6">
      <c r="A5437" s="16">
        <v>41114</v>
      </c>
      <c r="B5437" s="72">
        <v>48002</v>
      </c>
      <c r="C5437" s="77">
        <v>0.209673</v>
      </c>
      <c r="E5437" s="79">
        <f t="shared" si="337"/>
        <v>0.209673</v>
      </c>
    </row>
    <row r="5438" spans="1:6">
      <c r="A5438" s="16">
        <v>41115</v>
      </c>
      <c r="B5438" s="72">
        <v>50047</v>
      </c>
      <c r="C5438" s="77">
        <v>0.219668</v>
      </c>
      <c r="E5438" s="79">
        <f t="shared" si="337"/>
        <v>0.219668</v>
      </c>
    </row>
    <row r="5439" spans="1:6">
      <c r="A5439" s="16">
        <v>41116</v>
      </c>
      <c r="B5439" s="72">
        <v>41371</v>
      </c>
      <c r="C5439" s="77">
        <v>0.195156</v>
      </c>
      <c r="E5439" s="79">
        <f t="shared" si="337"/>
        <v>0.195156</v>
      </c>
    </row>
    <row r="5440" spans="1:6">
      <c r="A5440" s="16">
        <v>41117</v>
      </c>
      <c r="B5440" s="72">
        <v>38954</v>
      </c>
      <c r="C5440" s="77">
        <v>0.21441199999999999</v>
      </c>
      <c r="E5440" s="79">
        <f t="shared" si="337"/>
        <v>0.21441199999999999</v>
      </c>
      <c r="F5440" s="5">
        <f>(C5442-C5440)/2</f>
        <v>-1.8104999999999927E-3</v>
      </c>
    </row>
    <row r="5441" spans="1:6">
      <c r="A5441" s="16">
        <v>41118</v>
      </c>
      <c r="B5441" s="72"/>
      <c r="C5441" s="77">
        <f>C5440+F$5440</f>
        <v>0.2126015</v>
      </c>
      <c r="E5441" s="79">
        <f t="shared" si="337"/>
        <v>0.2126015</v>
      </c>
    </row>
    <row r="5442" spans="1:6">
      <c r="A5442" s="16">
        <v>41119</v>
      </c>
      <c r="B5442" s="72">
        <v>47560</v>
      </c>
      <c r="C5442" s="77">
        <v>0.21079100000000001</v>
      </c>
      <c r="E5442" s="79">
        <f t="shared" si="337"/>
        <v>0.21079100000000001</v>
      </c>
      <c r="F5442" s="5">
        <f>(C5444-C5442)/2</f>
        <v>-5.8544999999999986E-3</v>
      </c>
    </row>
    <row r="5443" spans="1:6">
      <c r="A5443" s="16">
        <v>41120</v>
      </c>
      <c r="B5443" s="72"/>
      <c r="C5443" s="77">
        <f>C5442+F$5442</f>
        <v>0.20493650000000002</v>
      </c>
      <c r="E5443" s="79">
        <f t="shared" si="337"/>
        <v>0.20493650000000002</v>
      </c>
    </row>
    <row r="5444" spans="1:6">
      <c r="A5444" s="16">
        <v>41121</v>
      </c>
      <c r="B5444" s="72">
        <v>42438</v>
      </c>
      <c r="C5444" s="77">
        <v>0.19908200000000001</v>
      </c>
      <c r="E5444" s="79">
        <f t="shared" si="337"/>
        <v>0.19908200000000001</v>
      </c>
      <c r="F5444" s="5">
        <f>(C5447-C5444)/3</f>
        <v>6.4846666666666664E-3</v>
      </c>
    </row>
    <row r="5445" spans="1:6">
      <c r="A5445" s="4">
        <v>41122</v>
      </c>
      <c r="C5445" s="80">
        <f>C5444-F$5444</f>
        <v>0.19259733333333334</v>
      </c>
      <c r="E5445" s="79">
        <f t="shared" si="337"/>
        <v>0.19259733333333334</v>
      </c>
    </row>
    <row r="5446" spans="1:6">
      <c r="A5446" s="4">
        <v>41123</v>
      </c>
      <c r="C5446" s="80">
        <f>C5445-F$5444</f>
        <v>0.18611266666666668</v>
      </c>
      <c r="E5446" s="79">
        <f t="shared" si="337"/>
        <v>0.18611266666666668</v>
      </c>
    </row>
    <row r="5447" spans="1:6">
      <c r="A5447" s="16">
        <v>41124</v>
      </c>
      <c r="B5447" s="72">
        <v>50896</v>
      </c>
      <c r="C5447" s="77">
        <v>0.21853600000000001</v>
      </c>
      <c r="E5447" s="79">
        <f t="shared" si="337"/>
        <v>0.21853600000000001</v>
      </c>
    </row>
    <row r="5448" spans="1:6">
      <c r="A5448" s="16">
        <v>41125</v>
      </c>
      <c r="B5448" s="72">
        <v>50072</v>
      </c>
      <c r="C5448" s="77">
        <v>0.210673</v>
      </c>
      <c r="E5448" s="79">
        <f t="shared" si="337"/>
        <v>0.210673</v>
      </c>
    </row>
    <row r="5449" spans="1:6">
      <c r="A5449" s="16">
        <v>41126</v>
      </c>
      <c r="B5449" s="72">
        <v>47771</v>
      </c>
      <c r="C5449" s="77">
        <v>0.209452</v>
      </c>
      <c r="E5449" s="79">
        <f t="shared" si="337"/>
        <v>0.209452</v>
      </c>
    </row>
    <row r="5450" spans="1:6">
      <c r="A5450" s="16">
        <v>41127</v>
      </c>
      <c r="B5450" s="72">
        <v>51611</v>
      </c>
      <c r="C5450" s="77">
        <v>0.244536</v>
      </c>
      <c r="E5450" s="79">
        <f t="shared" si="337"/>
        <v>0.244536</v>
      </c>
    </row>
    <row r="5451" spans="1:6">
      <c r="A5451" s="16">
        <v>41128</v>
      </c>
      <c r="B5451" s="72">
        <v>44831</v>
      </c>
      <c r="C5451" s="77">
        <v>0.201131</v>
      </c>
      <c r="E5451" s="79">
        <f t="shared" si="337"/>
        <v>0.201131</v>
      </c>
      <c r="F5451" s="5">
        <f>(C5453-C5451)/2</f>
        <v>-3.2835000000000086E-3</v>
      </c>
    </row>
    <row r="5452" spans="1:6">
      <c r="A5452" s="4">
        <v>41129</v>
      </c>
      <c r="C5452" s="80">
        <f>C5451+F$5451</f>
        <v>0.19784750000000001</v>
      </c>
      <c r="E5452" s="79">
        <f t="shared" si="337"/>
        <v>0.19784750000000001</v>
      </c>
    </row>
    <row r="5453" spans="1:6">
      <c r="A5453" s="16">
        <v>41130</v>
      </c>
      <c r="B5453" s="72">
        <v>44984</v>
      </c>
      <c r="C5453" s="77">
        <v>0.19456399999999999</v>
      </c>
      <c r="E5453" s="79">
        <f t="shared" si="337"/>
        <v>0.19456399999999999</v>
      </c>
    </row>
    <row r="5454" spans="1:6">
      <c r="A5454" s="16">
        <v>41131</v>
      </c>
      <c r="B5454" s="72">
        <v>50875</v>
      </c>
      <c r="C5454" s="77">
        <v>0.207235</v>
      </c>
      <c r="E5454" s="79">
        <f t="shared" si="337"/>
        <v>0.207235</v>
      </c>
      <c r="F5454" s="5">
        <f>(C5457-C5454)/3</f>
        <v>4.0593333333333315E-3</v>
      </c>
    </row>
    <row r="5455" spans="1:6">
      <c r="A5455" s="4">
        <v>41132</v>
      </c>
      <c r="C5455" s="80">
        <f>C5454+F$5454</f>
        <v>0.21129433333333333</v>
      </c>
      <c r="E5455" s="79">
        <f t="shared" si="337"/>
        <v>0.21129433333333333</v>
      </c>
    </row>
    <row r="5456" spans="1:6">
      <c r="A5456" s="4">
        <v>41133</v>
      </c>
      <c r="C5456" s="80">
        <f>C5455+F$5454</f>
        <v>0.21535366666666667</v>
      </c>
      <c r="E5456" s="79">
        <f t="shared" si="337"/>
        <v>0.21535366666666667</v>
      </c>
    </row>
    <row r="5457" spans="1:6">
      <c r="A5457" s="16">
        <v>41134</v>
      </c>
      <c r="B5457" s="72">
        <v>49701</v>
      </c>
      <c r="C5457" s="77">
        <v>0.219413</v>
      </c>
      <c r="E5457" s="79">
        <f t="shared" si="337"/>
        <v>0.219413</v>
      </c>
    </row>
    <row r="5458" spans="1:6">
      <c r="A5458" s="16">
        <v>41135</v>
      </c>
      <c r="B5458" s="72">
        <v>45311</v>
      </c>
      <c r="C5458" s="77">
        <v>0.204397</v>
      </c>
      <c r="E5458" s="79">
        <f t="shared" ref="E5458:E5521" si="338">C5458</f>
        <v>0.204397</v>
      </c>
      <c r="F5458" s="5">
        <f>(C5460-C5458)/2</f>
        <v>-2.0985000000000031E-3</v>
      </c>
    </row>
    <row r="5459" spans="1:6">
      <c r="A5459" s="4">
        <v>41136</v>
      </c>
      <c r="C5459" s="80">
        <f>C5458+F$5458</f>
        <v>0.20229849999999999</v>
      </c>
      <c r="E5459" s="79">
        <f t="shared" si="338"/>
        <v>0.20229849999999999</v>
      </c>
    </row>
    <row r="5460" spans="1:6">
      <c r="A5460" s="16">
        <v>41137</v>
      </c>
      <c r="B5460" s="72">
        <v>44152</v>
      </c>
      <c r="C5460" s="77">
        <v>0.20019999999999999</v>
      </c>
      <c r="E5460" s="79">
        <f t="shared" si="338"/>
        <v>0.20019999999999999</v>
      </c>
    </row>
    <row r="5461" spans="1:6">
      <c r="A5461" s="16">
        <v>41138</v>
      </c>
      <c r="B5461" s="72">
        <v>51715</v>
      </c>
      <c r="C5461" s="77">
        <v>0.21270900000000001</v>
      </c>
      <c r="E5461" s="79">
        <f t="shared" si="338"/>
        <v>0.21270900000000001</v>
      </c>
      <c r="F5461" s="5">
        <f>(C5465-C5461)/4</f>
        <v>-3.8287500000000058E-3</v>
      </c>
    </row>
    <row r="5462" spans="1:6">
      <c r="A5462" s="4">
        <v>41139</v>
      </c>
      <c r="C5462" s="80">
        <f>C5461+F$5461</f>
        <v>0.20888024999999999</v>
      </c>
      <c r="E5462" s="79">
        <f t="shared" si="338"/>
        <v>0.20888024999999999</v>
      </c>
    </row>
    <row r="5463" spans="1:6">
      <c r="A5463" s="4">
        <v>41140</v>
      </c>
      <c r="C5463" s="80">
        <f>C5462+F$5461</f>
        <v>0.2050515</v>
      </c>
      <c r="E5463" s="79">
        <f t="shared" si="338"/>
        <v>0.2050515</v>
      </c>
    </row>
    <row r="5464" spans="1:6">
      <c r="A5464" s="4">
        <v>41141</v>
      </c>
      <c r="C5464" s="80">
        <f>C5463+F$5461</f>
        <v>0.20122275000000001</v>
      </c>
      <c r="E5464" s="79">
        <f t="shared" si="338"/>
        <v>0.20122275000000001</v>
      </c>
    </row>
    <row r="5465" spans="1:6">
      <c r="A5465" s="16">
        <v>41142</v>
      </c>
      <c r="B5465" s="72">
        <v>45706</v>
      </c>
      <c r="C5465" s="77">
        <v>0.19739399999999999</v>
      </c>
      <c r="E5465" s="79">
        <f t="shared" si="338"/>
        <v>0.19739399999999999</v>
      </c>
    </row>
    <row r="5466" spans="1:6">
      <c r="A5466" s="16">
        <v>41143</v>
      </c>
      <c r="B5466" s="72">
        <v>50696</v>
      </c>
      <c r="C5466" s="77">
        <v>0.22595799999999999</v>
      </c>
      <c r="E5466" s="79">
        <f t="shared" si="338"/>
        <v>0.22595799999999999</v>
      </c>
    </row>
    <row r="5467" spans="1:6">
      <c r="A5467" s="16">
        <v>41144</v>
      </c>
      <c r="B5467" s="72">
        <v>44306</v>
      </c>
      <c r="C5467" s="77">
        <v>0.20250000000000001</v>
      </c>
      <c r="E5467" s="79">
        <f t="shared" si="338"/>
        <v>0.20250000000000001</v>
      </c>
    </row>
    <row r="5468" spans="1:6">
      <c r="A5468" s="16">
        <v>41145</v>
      </c>
      <c r="B5468" s="72">
        <v>51999</v>
      </c>
      <c r="C5468" s="77">
        <v>0.24387900000000001</v>
      </c>
      <c r="E5468" s="79">
        <f t="shared" si="338"/>
        <v>0.24387900000000001</v>
      </c>
    </row>
    <row r="5469" spans="1:6">
      <c r="A5469" s="16">
        <v>41146</v>
      </c>
      <c r="B5469" s="72">
        <v>42892</v>
      </c>
      <c r="C5469" s="77">
        <v>0.20324999999999999</v>
      </c>
      <c r="E5469" s="79">
        <f t="shared" si="338"/>
        <v>0.20324999999999999</v>
      </c>
    </row>
    <row r="5470" spans="1:6">
      <c r="A5470" s="16">
        <v>41147</v>
      </c>
      <c r="B5470" s="72">
        <v>50806</v>
      </c>
      <c r="C5470" s="77">
        <v>0.22451699999999999</v>
      </c>
      <c r="E5470" s="79">
        <f t="shared" si="338"/>
        <v>0.22451699999999999</v>
      </c>
      <c r="F5470" s="5">
        <f>(C5472-C5470)/2</f>
        <v>-6.2964999999999965E-3</v>
      </c>
    </row>
    <row r="5471" spans="1:6">
      <c r="A5471" s="4">
        <v>41148</v>
      </c>
      <c r="C5471" s="80">
        <f>C5470+F$5470</f>
        <v>0.21822049999999998</v>
      </c>
      <c r="E5471" s="79">
        <f t="shared" si="338"/>
        <v>0.21822049999999998</v>
      </c>
    </row>
    <row r="5472" spans="1:6">
      <c r="A5472" s="16">
        <v>41149</v>
      </c>
      <c r="B5472" s="72">
        <v>48281</v>
      </c>
      <c r="C5472" s="77">
        <v>0.211924</v>
      </c>
      <c r="E5472" s="79">
        <f t="shared" si="338"/>
        <v>0.211924</v>
      </c>
    </row>
    <row r="5473" spans="1:6">
      <c r="A5473" s="16">
        <v>41150</v>
      </c>
      <c r="B5473" s="72">
        <v>49146</v>
      </c>
      <c r="C5473" s="77">
        <v>0.213091</v>
      </c>
      <c r="E5473" s="79">
        <f t="shared" si="338"/>
        <v>0.213091</v>
      </c>
      <c r="F5473" s="5">
        <f>(C5476-C5473)/3</f>
        <v>-5.8343333333333303E-3</v>
      </c>
    </row>
    <row r="5474" spans="1:6">
      <c r="A5474" s="4">
        <v>41151</v>
      </c>
      <c r="C5474" s="77">
        <f>C5473+F$5473</f>
        <v>0.20725666666666667</v>
      </c>
      <c r="E5474" s="79">
        <f t="shared" si="338"/>
        <v>0.20725666666666667</v>
      </c>
    </row>
    <row r="5475" spans="1:6">
      <c r="A5475" s="4">
        <v>41152</v>
      </c>
      <c r="C5475" s="77">
        <f>C5474+F$5473</f>
        <v>0.20142233333333334</v>
      </c>
      <c r="E5475" s="79">
        <f t="shared" si="338"/>
        <v>0.20142233333333334</v>
      </c>
    </row>
    <row r="5476" spans="1:6">
      <c r="A5476" s="16">
        <v>41153</v>
      </c>
      <c r="B5476" s="72">
        <v>39740</v>
      </c>
      <c r="C5476" s="77">
        <v>0.19558800000000001</v>
      </c>
      <c r="E5476" s="79">
        <f t="shared" si="338"/>
        <v>0.19558800000000001</v>
      </c>
      <c r="F5476" s="5">
        <f>(C5478-C5476)/2</f>
        <v>4.2969999999999953E-3</v>
      </c>
    </row>
    <row r="5477" spans="1:6">
      <c r="A5477" s="4">
        <v>41154</v>
      </c>
      <c r="B5477" s="72"/>
      <c r="C5477" s="77">
        <f>C5476+F$5476</f>
        <v>0.19988500000000001</v>
      </c>
      <c r="E5477" s="79">
        <f t="shared" si="338"/>
        <v>0.19988500000000001</v>
      </c>
    </row>
    <row r="5478" spans="1:6">
      <c r="A5478" s="16">
        <v>41155</v>
      </c>
      <c r="B5478" s="72">
        <v>44994</v>
      </c>
      <c r="C5478" s="77">
        <v>0.204182</v>
      </c>
      <c r="E5478" s="79">
        <f t="shared" si="338"/>
        <v>0.204182</v>
      </c>
    </row>
    <row r="5479" spans="1:6">
      <c r="A5479" s="16">
        <v>41156</v>
      </c>
      <c r="B5479" s="72">
        <v>49671</v>
      </c>
      <c r="C5479" s="77">
        <v>0.21401999999999999</v>
      </c>
      <c r="E5479" s="79">
        <f t="shared" si="338"/>
        <v>0.21401999999999999</v>
      </c>
    </row>
    <row r="5480" spans="1:6">
      <c r="A5480" s="16">
        <v>41157</v>
      </c>
      <c r="B5480" s="72">
        <v>47692</v>
      </c>
      <c r="C5480" s="77">
        <v>0.20876400000000001</v>
      </c>
      <c r="E5480" s="79">
        <f t="shared" si="338"/>
        <v>0.20876400000000001</v>
      </c>
    </row>
    <row r="5481" spans="1:6">
      <c r="A5481" s="16">
        <v>41158</v>
      </c>
      <c r="B5481" s="72">
        <v>45820</v>
      </c>
      <c r="C5481" s="77">
        <v>0.20016800000000001</v>
      </c>
      <c r="E5481" s="79">
        <f t="shared" si="338"/>
        <v>0.20016800000000001</v>
      </c>
      <c r="F5481" s="5">
        <f>(C5483-C5481)/2</f>
        <v>3.0249999999999722E-4</v>
      </c>
    </row>
    <row r="5482" spans="1:6">
      <c r="A5482" s="4">
        <v>41159</v>
      </c>
      <c r="B5482" s="72"/>
      <c r="C5482" s="77">
        <f>C5481+F$5481</f>
        <v>0.2004705</v>
      </c>
      <c r="E5482" s="79">
        <f t="shared" si="338"/>
        <v>0.2004705</v>
      </c>
    </row>
    <row r="5483" spans="1:6">
      <c r="A5483" s="16">
        <v>41160</v>
      </c>
      <c r="B5483" s="72">
        <v>44115</v>
      </c>
      <c r="C5483" s="77">
        <v>0.20077300000000001</v>
      </c>
      <c r="E5483" s="79">
        <f t="shared" si="338"/>
        <v>0.20077300000000001</v>
      </c>
      <c r="F5483" s="5">
        <f>(C5485-C5483)/2</f>
        <v>1.7469999999999986E-3</v>
      </c>
    </row>
    <row r="5484" spans="1:6">
      <c r="A5484" s="4">
        <v>41161</v>
      </c>
      <c r="B5484" s="72"/>
      <c r="C5484" s="77">
        <f>C5483+F$5483</f>
        <v>0.20252000000000001</v>
      </c>
      <c r="E5484" s="79">
        <f t="shared" si="338"/>
        <v>0.20252000000000001</v>
      </c>
    </row>
    <row r="5485" spans="1:6">
      <c r="A5485" s="16">
        <v>41162</v>
      </c>
      <c r="B5485" s="72">
        <v>40404</v>
      </c>
      <c r="C5485" s="77">
        <v>0.204267</v>
      </c>
      <c r="E5485" s="79">
        <f t="shared" si="338"/>
        <v>0.204267</v>
      </c>
      <c r="F5485" s="5">
        <f>(C5487-C5485)/2</f>
        <v>1.116999999999993E-3</v>
      </c>
    </row>
    <row r="5486" spans="1:6">
      <c r="A5486" s="4">
        <v>41163</v>
      </c>
      <c r="B5486" s="72"/>
      <c r="C5486" s="77">
        <f>C5485+F$5485</f>
        <v>0.20538400000000001</v>
      </c>
      <c r="E5486" s="79">
        <f t="shared" si="338"/>
        <v>0.20538400000000001</v>
      </c>
    </row>
    <row r="5487" spans="1:6">
      <c r="A5487" s="16">
        <v>41164</v>
      </c>
      <c r="B5487" s="72">
        <v>46445</v>
      </c>
      <c r="C5487" s="77">
        <v>0.20650099999999999</v>
      </c>
      <c r="E5487" s="79">
        <f t="shared" si="338"/>
        <v>0.20650099999999999</v>
      </c>
    </row>
    <row r="5488" spans="1:6">
      <c r="A5488" s="16">
        <v>41165</v>
      </c>
      <c r="B5488" s="72">
        <v>47523</v>
      </c>
      <c r="C5488" s="77">
        <v>0.20800299999999999</v>
      </c>
      <c r="E5488" s="79">
        <f t="shared" si="338"/>
        <v>0.20800299999999999</v>
      </c>
    </row>
    <row r="5489" spans="1:6">
      <c r="A5489" s="16">
        <v>41166</v>
      </c>
      <c r="B5489" s="72">
        <v>48683</v>
      </c>
      <c r="C5489" s="77">
        <v>0.21349899999999999</v>
      </c>
      <c r="E5489" s="79">
        <f t="shared" si="338"/>
        <v>0.21349899999999999</v>
      </c>
    </row>
    <row r="5490" spans="1:6">
      <c r="A5490" s="16">
        <v>41167</v>
      </c>
      <c r="B5490" s="72">
        <v>44313</v>
      </c>
      <c r="C5490" s="77">
        <v>0.20269100000000001</v>
      </c>
      <c r="E5490" s="79">
        <f t="shared" si="338"/>
        <v>0.20269100000000001</v>
      </c>
      <c r="F5490" s="5">
        <f>(C5492-C5490)/2</f>
        <v>-6.3129999999999992E-3</v>
      </c>
    </row>
    <row r="5491" spans="1:6">
      <c r="A5491" s="4">
        <v>41168</v>
      </c>
      <c r="B5491" s="72"/>
      <c r="C5491" s="77">
        <f>C5490+F$5490</f>
        <v>0.196378</v>
      </c>
      <c r="E5491" s="79">
        <f t="shared" si="338"/>
        <v>0.196378</v>
      </c>
    </row>
    <row r="5492" spans="1:6">
      <c r="A5492" s="16">
        <v>41169</v>
      </c>
      <c r="B5492" s="72">
        <v>24431</v>
      </c>
      <c r="C5492" s="77">
        <v>0.19006500000000001</v>
      </c>
      <c r="E5492" s="79">
        <f t="shared" si="338"/>
        <v>0.19006500000000001</v>
      </c>
      <c r="F5492" s="5">
        <f>(C5494-C5492)/2</f>
        <v>5.3189999999999904E-3</v>
      </c>
    </row>
    <row r="5493" spans="1:6">
      <c r="A5493" s="4">
        <v>41170</v>
      </c>
      <c r="B5493" s="72"/>
      <c r="C5493" s="77">
        <f>C5492+F$5492</f>
        <v>0.195384</v>
      </c>
      <c r="E5493" s="79">
        <f t="shared" si="338"/>
        <v>0.195384</v>
      </c>
    </row>
    <row r="5494" spans="1:6">
      <c r="A5494" s="16">
        <v>41171</v>
      </c>
      <c r="B5494" s="72">
        <v>19374</v>
      </c>
      <c r="C5494" s="77">
        <v>0.20070299999999999</v>
      </c>
      <c r="E5494" s="79">
        <f t="shared" si="338"/>
        <v>0.20070299999999999</v>
      </c>
    </row>
    <row r="5495" spans="1:6">
      <c r="A5495" s="16">
        <v>41172</v>
      </c>
      <c r="B5495" s="72">
        <v>32977</v>
      </c>
      <c r="C5495" s="77">
        <v>0.21015700000000001</v>
      </c>
      <c r="E5495" s="79">
        <f t="shared" si="338"/>
        <v>0.21015700000000001</v>
      </c>
    </row>
    <row r="5496" spans="1:6">
      <c r="A5496" s="16">
        <v>41173</v>
      </c>
      <c r="B5496" s="72">
        <v>46210</v>
      </c>
      <c r="C5496" s="77">
        <v>0.203961</v>
      </c>
      <c r="E5496" s="79">
        <f t="shared" si="338"/>
        <v>0.203961</v>
      </c>
      <c r="F5496" s="5">
        <f>(C5498-C5496)/2</f>
        <v>6.9299999999999917E-4</v>
      </c>
    </row>
    <row r="5497" spans="1:6">
      <c r="A5497" s="4">
        <v>41174</v>
      </c>
      <c r="C5497" s="80">
        <f>C5496+F$5496</f>
        <v>0.204654</v>
      </c>
      <c r="E5497" s="79">
        <f t="shared" si="338"/>
        <v>0.204654</v>
      </c>
    </row>
    <row r="5498" spans="1:6">
      <c r="A5498" s="16">
        <v>41175</v>
      </c>
      <c r="B5498" s="72">
        <v>36274</v>
      </c>
      <c r="C5498" s="77">
        <v>0.205347</v>
      </c>
      <c r="E5498" s="79">
        <f t="shared" si="338"/>
        <v>0.205347</v>
      </c>
      <c r="F5498" s="5">
        <f>(C5500-C5498)/2</f>
        <v>-8.4299999999999653E-4</v>
      </c>
    </row>
    <row r="5499" spans="1:6">
      <c r="A5499" s="4">
        <v>41176</v>
      </c>
      <c r="B5499" s="72"/>
      <c r="C5499" s="77">
        <f>C5498+F$5498</f>
        <v>0.20450400000000002</v>
      </c>
      <c r="E5499" s="79">
        <f t="shared" si="338"/>
        <v>0.20450400000000002</v>
      </c>
    </row>
    <row r="5500" spans="1:6">
      <c r="A5500" s="16">
        <v>41177</v>
      </c>
      <c r="B5500" s="72">
        <v>2624</v>
      </c>
      <c r="C5500" s="77">
        <v>0.20366100000000001</v>
      </c>
      <c r="E5500" s="79">
        <f t="shared" si="338"/>
        <v>0.20366100000000001</v>
      </c>
      <c r="F5500" s="5">
        <f>(C5504-C5500)/4</f>
        <v>-1.4100000000000015E-3</v>
      </c>
    </row>
    <row r="5501" spans="1:6">
      <c r="A5501" s="4">
        <v>41178</v>
      </c>
      <c r="C5501" s="80">
        <f>C5500+F$5500</f>
        <v>0.20225100000000001</v>
      </c>
      <c r="E5501" s="79">
        <f t="shared" si="338"/>
        <v>0.20225100000000001</v>
      </c>
    </row>
    <row r="5502" spans="1:6">
      <c r="A5502" s="4">
        <v>41179</v>
      </c>
      <c r="C5502" s="80">
        <f>C5501+F$5500</f>
        <v>0.20084100000000002</v>
      </c>
      <c r="E5502" s="79">
        <f t="shared" si="338"/>
        <v>0.20084100000000002</v>
      </c>
    </row>
    <row r="5503" spans="1:6">
      <c r="A5503" s="4">
        <v>41180</v>
      </c>
      <c r="C5503" s="80">
        <f>C5502+F$5500</f>
        <v>0.19943100000000002</v>
      </c>
      <c r="E5503" s="79">
        <f t="shared" si="338"/>
        <v>0.19943100000000002</v>
      </c>
    </row>
    <row r="5504" spans="1:6">
      <c r="A5504" s="16">
        <v>41181</v>
      </c>
      <c r="B5504" s="72">
        <v>436</v>
      </c>
      <c r="C5504" s="77">
        <v>0.198021</v>
      </c>
      <c r="E5504" s="79">
        <f t="shared" si="338"/>
        <v>0.198021</v>
      </c>
      <c r="F5504" s="5">
        <f>(C5506-C5504)/2</f>
        <v>1.0341000000000003E-2</v>
      </c>
    </row>
    <row r="5505" spans="1:6">
      <c r="A5505" s="16">
        <v>41182</v>
      </c>
      <c r="B5505" s="72"/>
      <c r="C5505" s="77">
        <f>C5504+F$5504</f>
        <v>0.20836199999999999</v>
      </c>
      <c r="E5505" s="79">
        <f t="shared" si="338"/>
        <v>0.20836199999999999</v>
      </c>
    </row>
    <row r="5506" spans="1:6">
      <c r="A5506" s="4">
        <v>41183</v>
      </c>
      <c r="B5506" s="72">
        <v>51120</v>
      </c>
      <c r="C5506" s="77">
        <v>0.21870300000000001</v>
      </c>
      <c r="E5506" s="79">
        <f t="shared" si="338"/>
        <v>0.21870300000000001</v>
      </c>
      <c r="F5506" s="5">
        <f>(C5508-C5506)/2</f>
        <v>-6.4010000000000039E-3</v>
      </c>
    </row>
    <row r="5507" spans="1:6">
      <c r="A5507" s="4">
        <v>41184</v>
      </c>
      <c r="B5507" s="72"/>
      <c r="C5507" s="77">
        <f>C5506+F$5506</f>
        <v>0.21230199999999999</v>
      </c>
      <c r="E5507" s="79">
        <f t="shared" si="338"/>
        <v>0.21230199999999999</v>
      </c>
    </row>
    <row r="5508" spans="1:6">
      <c r="A5508" s="4">
        <v>41185</v>
      </c>
      <c r="B5508" s="72">
        <v>49009</v>
      </c>
      <c r="C5508" s="77">
        <v>0.205901</v>
      </c>
      <c r="E5508" s="79">
        <f t="shared" si="338"/>
        <v>0.205901</v>
      </c>
      <c r="F5508" s="5">
        <f>(C5510-C5508)/2</f>
        <v>7.7499999999999791E-4</v>
      </c>
    </row>
    <row r="5509" spans="1:6">
      <c r="A5509" s="4">
        <v>41186</v>
      </c>
      <c r="B5509" s="72"/>
      <c r="C5509" s="77">
        <f>C5508+F$5508</f>
        <v>0.206676</v>
      </c>
      <c r="E5509" s="79">
        <f t="shared" si="338"/>
        <v>0.206676</v>
      </c>
    </row>
    <row r="5510" spans="1:6">
      <c r="A5510" s="4">
        <v>41187</v>
      </c>
      <c r="B5510" s="72">
        <v>46565</v>
      </c>
      <c r="C5510" s="77">
        <v>0.207451</v>
      </c>
      <c r="E5510" s="79">
        <f t="shared" si="338"/>
        <v>0.207451</v>
      </c>
    </row>
    <row r="5511" spans="1:6">
      <c r="A5511" s="4">
        <v>41188</v>
      </c>
      <c r="B5511" s="72">
        <v>31104</v>
      </c>
      <c r="C5511" s="77">
        <v>0.21773799999999999</v>
      </c>
      <c r="E5511" s="79">
        <f t="shared" si="338"/>
        <v>0.21773799999999999</v>
      </c>
    </row>
    <row r="5512" spans="1:6">
      <c r="A5512" s="4">
        <v>41189</v>
      </c>
      <c r="B5512" s="72">
        <v>49868</v>
      </c>
      <c r="C5512" s="77">
        <v>0.22137299999999999</v>
      </c>
      <c r="E5512" s="79">
        <f t="shared" si="338"/>
        <v>0.22137299999999999</v>
      </c>
    </row>
    <row r="5513" spans="1:6">
      <c r="A5513" s="4">
        <v>41190</v>
      </c>
      <c r="B5513" s="72">
        <v>49829</v>
      </c>
      <c r="C5513" s="77">
        <v>0.217416</v>
      </c>
      <c r="E5513" s="79">
        <f t="shared" si="338"/>
        <v>0.217416</v>
      </c>
      <c r="F5513" s="5">
        <f>(C5515-C5513)/2</f>
        <v>-4.1395000000000043E-3</v>
      </c>
    </row>
    <row r="5514" spans="1:6">
      <c r="A5514" s="4">
        <v>41191</v>
      </c>
      <c r="B5514" s="72"/>
      <c r="C5514" s="77">
        <f>C5513+F$5513</f>
        <v>0.21327649999999998</v>
      </c>
      <c r="E5514" s="79">
        <f t="shared" si="338"/>
        <v>0.21327649999999998</v>
      </c>
    </row>
    <row r="5515" spans="1:6">
      <c r="A5515" s="4">
        <v>41192</v>
      </c>
      <c r="B5515" s="72">
        <v>47742</v>
      </c>
      <c r="C5515" s="77">
        <v>0.20913699999999999</v>
      </c>
      <c r="E5515" s="79">
        <f t="shared" si="338"/>
        <v>0.20913699999999999</v>
      </c>
      <c r="F5515" s="5">
        <f>(C5519-C5515)/4</f>
        <v>5.5122500000000033E-3</v>
      </c>
    </row>
    <row r="5516" spans="1:6">
      <c r="A5516" s="4">
        <v>41193</v>
      </c>
      <c r="B5516" s="72"/>
      <c r="C5516" s="77">
        <f>C5515+F$5515</f>
        <v>0.21464924999999999</v>
      </c>
      <c r="E5516" s="79">
        <f t="shared" si="338"/>
        <v>0.21464924999999999</v>
      </c>
    </row>
    <row r="5517" spans="1:6">
      <c r="A5517" s="4">
        <v>41194</v>
      </c>
      <c r="B5517" s="72"/>
      <c r="C5517" s="77">
        <f>C5516+F$5515</f>
        <v>0.22016149999999998</v>
      </c>
      <c r="E5517" s="79">
        <f t="shared" si="338"/>
        <v>0.22016149999999998</v>
      </c>
    </row>
    <row r="5518" spans="1:6">
      <c r="A5518" s="4">
        <v>41195</v>
      </c>
      <c r="B5518" s="72"/>
      <c r="C5518" s="77">
        <f>C5517+F$5515</f>
        <v>0.22567374999999998</v>
      </c>
      <c r="E5518" s="79">
        <f t="shared" si="338"/>
        <v>0.22567374999999998</v>
      </c>
    </row>
    <row r="5519" spans="1:6">
      <c r="A5519" s="4">
        <v>41196</v>
      </c>
      <c r="B5519" s="72">
        <v>47774</v>
      </c>
      <c r="C5519" s="77">
        <v>0.231186</v>
      </c>
      <c r="E5519" s="79">
        <f t="shared" si="338"/>
        <v>0.231186</v>
      </c>
    </row>
    <row r="5520" spans="1:6">
      <c r="A5520" s="4">
        <v>41197</v>
      </c>
      <c r="B5520" s="72">
        <v>51491</v>
      </c>
      <c r="C5520" s="77">
        <v>0.242004</v>
      </c>
      <c r="E5520" s="79">
        <f t="shared" si="338"/>
        <v>0.242004</v>
      </c>
    </row>
    <row r="5521" spans="1:6">
      <c r="A5521" s="4">
        <v>41198</v>
      </c>
      <c r="B5521" s="72">
        <v>51814</v>
      </c>
      <c r="C5521" s="77">
        <v>0.24787500000000001</v>
      </c>
      <c r="E5521" s="79">
        <f t="shared" si="338"/>
        <v>0.24787500000000001</v>
      </c>
    </row>
    <row r="5522" spans="1:6">
      <c r="A5522" s="4">
        <v>41199</v>
      </c>
      <c r="B5522" s="72">
        <v>50151</v>
      </c>
      <c r="C5522" s="77">
        <v>0.23019600000000001</v>
      </c>
      <c r="E5522" s="79">
        <f t="shared" ref="E5522:E5585" si="339">C5522</f>
        <v>0.23019600000000001</v>
      </c>
      <c r="F5522" s="5">
        <f>(C5524-C5522)/2</f>
        <v>8.8949999999998752E-4</v>
      </c>
    </row>
    <row r="5523" spans="1:6">
      <c r="A5523" s="4">
        <v>41200</v>
      </c>
      <c r="B5523" s="72"/>
      <c r="C5523" s="77">
        <f>C5522+F$5522</f>
        <v>0.2310855</v>
      </c>
      <c r="E5523" s="79">
        <f t="shared" si="339"/>
        <v>0.2310855</v>
      </c>
    </row>
    <row r="5524" spans="1:6">
      <c r="A5524" s="4">
        <v>41201</v>
      </c>
      <c r="B5524" s="72">
        <v>6104</v>
      </c>
      <c r="C5524" s="77">
        <v>0.23197499999999999</v>
      </c>
      <c r="E5524" s="79">
        <f t="shared" si="339"/>
        <v>0.23197499999999999</v>
      </c>
      <c r="F5524" s="5">
        <f>(C5526-C5524)/2</f>
        <v>-4.9209999999999948E-3</v>
      </c>
    </row>
    <row r="5525" spans="1:6">
      <c r="A5525" s="4">
        <v>41202</v>
      </c>
      <c r="B5525" s="72"/>
      <c r="C5525" s="77">
        <f>C5524+F$5524</f>
        <v>0.22705399999999998</v>
      </c>
      <c r="E5525" s="79">
        <f t="shared" si="339"/>
        <v>0.22705399999999998</v>
      </c>
    </row>
    <row r="5526" spans="1:6">
      <c r="A5526" s="4">
        <v>41203</v>
      </c>
      <c r="B5526" s="72">
        <v>21412</v>
      </c>
      <c r="C5526" s="77">
        <v>0.222133</v>
      </c>
      <c r="E5526" s="79">
        <f t="shared" si="339"/>
        <v>0.222133</v>
      </c>
      <c r="F5526" s="5">
        <f>(C5528-C5526)/2</f>
        <v>2.5962500000000013E-2</v>
      </c>
    </row>
    <row r="5527" spans="1:6">
      <c r="A5527" s="4">
        <v>41204</v>
      </c>
      <c r="B5527" s="72"/>
      <c r="C5527" s="77">
        <f>C5526+F$5526</f>
        <v>0.24809550000000002</v>
      </c>
      <c r="E5527" s="79">
        <f t="shared" si="339"/>
        <v>0.24809550000000002</v>
      </c>
    </row>
    <row r="5528" spans="1:6">
      <c r="A5528" s="4">
        <v>41205</v>
      </c>
      <c r="B5528" s="72">
        <v>52100</v>
      </c>
      <c r="C5528" s="77">
        <v>0.27405800000000002</v>
      </c>
      <c r="E5528" s="79">
        <f t="shared" si="339"/>
        <v>0.27405800000000002</v>
      </c>
      <c r="F5528" s="5">
        <f>(C5532-C5528)/4</f>
        <v>-1.0147500000000087E-3</v>
      </c>
    </row>
    <row r="5529" spans="1:6">
      <c r="A5529" s="4">
        <v>41206</v>
      </c>
      <c r="C5529" s="80">
        <f>C5528+F$5528</f>
        <v>0.27304325000000002</v>
      </c>
      <c r="E5529" s="79">
        <f t="shared" si="339"/>
        <v>0.27304325000000002</v>
      </c>
    </row>
    <row r="5530" spans="1:6">
      <c r="A5530" s="4">
        <v>41207</v>
      </c>
      <c r="B5530" s="72"/>
      <c r="C5530" s="80">
        <f>C5529+F$5528</f>
        <v>0.27202850000000001</v>
      </c>
      <c r="E5530" s="79">
        <f t="shared" si="339"/>
        <v>0.27202850000000001</v>
      </c>
    </row>
    <row r="5531" spans="1:6">
      <c r="A5531" s="4">
        <v>41208</v>
      </c>
      <c r="B5531" s="72"/>
      <c r="C5531" s="80">
        <f>C5530+F$5528</f>
        <v>0.27101375</v>
      </c>
      <c r="E5531" s="79">
        <f t="shared" si="339"/>
        <v>0.27101375</v>
      </c>
    </row>
    <row r="5532" spans="1:6">
      <c r="A5532" s="4">
        <v>41209</v>
      </c>
      <c r="B5532" s="72">
        <v>9508</v>
      </c>
      <c r="C5532" s="77">
        <v>0.26999899999999999</v>
      </c>
      <c r="E5532" s="79">
        <f t="shared" si="339"/>
        <v>0.26999899999999999</v>
      </c>
    </row>
    <row r="5533" spans="1:6">
      <c r="A5533" s="4">
        <v>41210</v>
      </c>
      <c r="B5533" s="72">
        <v>51954</v>
      </c>
      <c r="C5533" s="77">
        <v>0.27886</v>
      </c>
      <c r="E5533" s="79">
        <f t="shared" si="339"/>
        <v>0.27886</v>
      </c>
    </row>
    <row r="5534" spans="1:6">
      <c r="A5534" s="4">
        <v>41211</v>
      </c>
      <c r="B5534" s="72">
        <v>34796</v>
      </c>
      <c r="C5534" s="77">
        <v>0.261492</v>
      </c>
      <c r="E5534" s="79">
        <f t="shared" si="339"/>
        <v>0.261492</v>
      </c>
      <c r="F5534" s="5">
        <f>(C5537-C5534)/3</f>
        <v>2.0719666666666674E-2</v>
      </c>
    </row>
    <row r="5535" spans="1:6">
      <c r="A5535" s="4">
        <v>41212</v>
      </c>
      <c r="B5535" s="72"/>
      <c r="C5535" s="77">
        <f>C5534+F$5534</f>
        <v>0.28221166666666669</v>
      </c>
      <c r="E5535" s="79">
        <f t="shared" si="339"/>
        <v>0.28221166666666669</v>
      </c>
    </row>
    <row r="5536" spans="1:6">
      <c r="A5536" s="4">
        <v>41213</v>
      </c>
      <c r="B5536" s="72"/>
      <c r="C5536" s="77">
        <f>C5535+F$5534</f>
        <v>0.30293133333333339</v>
      </c>
      <c r="E5536" s="79">
        <f t="shared" si="339"/>
        <v>0.30293133333333339</v>
      </c>
    </row>
    <row r="5537" spans="1:6">
      <c r="A5537" s="4">
        <v>41214</v>
      </c>
      <c r="B5537" s="70">
        <v>52016</v>
      </c>
      <c r="C5537" s="80">
        <v>0.32365100000000002</v>
      </c>
      <c r="E5537" s="79">
        <f t="shared" si="339"/>
        <v>0.32365100000000002</v>
      </c>
      <c r="F5537" s="5">
        <f>(C5546-C5537)/9</f>
        <v>1.2147777777777776E-2</v>
      </c>
    </row>
    <row r="5538" spans="1:6">
      <c r="A5538" s="4">
        <v>41215</v>
      </c>
      <c r="B5538" s="72"/>
      <c r="C5538" s="77">
        <f>C5537+F$5537</f>
        <v>0.33579877777777778</v>
      </c>
      <c r="E5538" s="79">
        <f t="shared" si="339"/>
        <v>0.33579877777777778</v>
      </c>
    </row>
    <row r="5539" spans="1:6">
      <c r="A5539" s="4">
        <v>41216</v>
      </c>
      <c r="C5539" s="77">
        <f t="shared" ref="C5539:C5545" si="340">C5538+F$5537</f>
        <v>0.34794655555555554</v>
      </c>
      <c r="E5539" s="79">
        <f t="shared" si="339"/>
        <v>0.34794655555555554</v>
      </c>
    </row>
    <row r="5540" spans="1:6">
      <c r="A5540" s="4">
        <v>41217</v>
      </c>
      <c r="B5540" s="72"/>
      <c r="C5540" s="77">
        <f t="shared" si="340"/>
        <v>0.36009433333333329</v>
      </c>
      <c r="E5540" s="79">
        <f t="shared" si="339"/>
        <v>0.36009433333333329</v>
      </c>
    </row>
    <row r="5541" spans="1:6">
      <c r="A5541" s="4">
        <v>41218</v>
      </c>
      <c r="B5541" s="72"/>
      <c r="C5541" s="77">
        <f t="shared" si="340"/>
        <v>0.37224211111111105</v>
      </c>
      <c r="E5541" s="79">
        <f t="shared" si="339"/>
        <v>0.37224211111111105</v>
      </c>
    </row>
    <row r="5542" spans="1:6">
      <c r="A5542" s="4">
        <v>41219</v>
      </c>
      <c r="C5542" s="77">
        <f t="shared" si="340"/>
        <v>0.38438988888888881</v>
      </c>
      <c r="E5542" s="79">
        <f t="shared" si="339"/>
        <v>0.38438988888888881</v>
      </c>
    </row>
    <row r="5543" spans="1:6">
      <c r="A5543" s="4">
        <v>41220</v>
      </c>
      <c r="C5543" s="77">
        <f t="shared" si="340"/>
        <v>0.39653766666666657</v>
      </c>
      <c r="E5543" s="79">
        <f t="shared" si="339"/>
        <v>0.39653766666666657</v>
      </c>
    </row>
    <row r="5544" spans="1:6">
      <c r="A5544" s="4">
        <v>41221</v>
      </c>
      <c r="B5544" s="72"/>
      <c r="C5544" s="77">
        <f t="shared" si="340"/>
        <v>0.40868544444444432</v>
      </c>
      <c r="E5544" s="79">
        <f t="shared" si="339"/>
        <v>0.40868544444444432</v>
      </c>
    </row>
    <row r="5545" spans="1:6">
      <c r="A5545" s="4">
        <v>41222</v>
      </c>
      <c r="C5545" s="77">
        <f t="shared" si="340"/>
        <v>0.42083322222222208</v>
      </c>
      <c r="E5545" s="79">
        <f t="shared" si="339"/>
        <v>0.42083322222222208</v>
      </c>
    </row>
    <row r="5546" spans="1:6">
      <c r="A5546" s="4">
        <v>41223</v>
      </c>
      <c r="B5546" s="72">
        <v>41646</v>
      </c>
      <c r="C5546" s="77">
        <v>0.432981</v>
      </c>
      <c r="E5546" s="79">
        <f t="shared" si="339"/>
        <v>0.432981</v>
      </c>
      <c r="F5546" s="5">
        <f>(C5548-C5546)/2</f>
        <v>-6.0650000000000981E-4</v>
      </c>
    </row>
    <row r="5547" spans="1:6">
      <c r="A5547" s="4">
        <v>41224</v>
      </c>
      <c r="B5547" s="72"/>
      <c r="C5547" s="77">
        <f>C5546+F$5546</f>
        <v>0.43237449999999999</v>
      </c>
      <c r="E5547" s="79">
        <f t="shared" si="339"/>
        <v>0.43237449999999999</v>
      </c>
    </row>
    <row r="5548" spans="1:6">
      <c r="A5548" s="4">
        <v>41225</v>
      </c>
      <c r="B5548" s="72">
        <v>52222</v>
      </c>
      <c r="C5548" s="77">
        <v>0.43176799999999999</v>
      </c>
      <c r="E5548" s="79">
        <f t="shared" si="339"/>
        <v>0.43176799999999999</v>
      </c>
    </row>
    <row r="5549" spans="1:6">
      <c r="A5549" s="4">
        <v>41226</v>
      </c>
      <c r="B5549" s="72">
        <v>52028</v>
      </c>
      <c r="C5549" s="77">
        <v>0.31790400000000002</v>
      </c>
      <c r="E5549" s="79">
        <f t="shared" si="339"/>
        <v>0.31790400000000002</v>
      </c>
    </row>
    <row r="5550" spans="1:6">
      <c r="A5550" s="4">
        <v>41227</v>
      </c>
      <c r="B5550" s="72">
        <v>52182</v>
      </c>
      <c r="C5550" s="77">
        <v>0.35917700000000002</v>
      </c>
      <c r="E5550" s="79">
        <f t="shared" si="339"/>
        <v>0.35917700000000002</v>
      </c>
    </row>
    <row r="5551" spans="1:6">
      <c r="A5551" s="4">
        <v>41228</v>
      </c>
      <c r="B5551" s="72">
        <v>51733</v>
      </c>
      <c r="C5551" s="77">
        <v>0.30836999999999998</v>
      </c>
      <c r="E5551" s="79">
        <f t="shared" si="339"/>
        <v>0.30836999999999998</v>
      </c>
    </row>
    <row r="5552" spans="1:6">
      <c r="A5552" s="4">
        <v>41229</v>
      </c>
      <c r="B5552" s="72">
        <v>51235</v>
      </c>
      <c r="C5552" s="77">
        <v>0.31355899999999998</v>
      </c>
      <c r="E5552" s="79">
        <f t="shared" si="339"/>
        <v>0.31355899999999998</v>
      </c>
    </row>
    <row r="5553" spans="1:6">
      <c r="A5553" s="4">
        <v>41230</v>
      </c>
      <c r="B5553" s="72">
        <v>39216</v>
      </c>
      <c r="C5553" s="77">
        <v>0.31957400000000002</v>
      </c>
      <c r="E5553" s="79">
        <f t="shared" si="339"/>
        <v>0.31957400000000002</v>
      </c>
    </row>
    <row r="5554" spans="1:6">
      <c r="A5554" s="4">
        <v>41231</v>
      </c>
      <c r="B5554" s="72">
        <v>42851</v>
      </c>
      <c r="C5554" s="77">
        <v>0.30813400000000002</v>
      </c>
      <c r="E5554" s="79">
        <f t="shared" si="339"/>
        <v>0.30813400000000002</v>
      </c>
    </row>
    <row r="5555" spans="1:6">
      <c r="A5555" s="4">
        <v>41232</v>
      </c>
      <c r="B5555" s="72">
        <v>51510</v>
      </c>
      <c r="C5555" s="77">
        <v>0.48888900000000002</v>
      </c>
      <c r="E5555" s="79">
        <f t="shared" si="339"/>
        <v>0.48888900000000002</v>
      </c>
    </row>
    <row r="5556" spans="1:6">
      <c r="A5556" s="4">
        <v>41233</v>
      </c>
      <c r="B5556" s="72">
        <v>49041</v>
      </c>
      <c r="C5556" s="77">
        <v>0.30593799999999999</v>
      </c>
      <c r="E5556" s="79">
        <f t="shared" si="339"/>
        <v>0.30593799999999999</v>
      </c>
      <c r="F5556" s="5">
        <f>(C5558-C5556)/2</f>
        <v>1.1177500000000007E-2</v>
      </c>
    </row>
    <row r="5557" spans="1:6">
      <c r="A5557" s="4">
        <v>41234</v>
      </c>
      <c r="C5557" s="80">
        <f>C5556+F$5556</f>
        <v>0.31711549999999999</v>
      </c>
      <c r="E5557" s="79">
        <f t="shared" si="339"/>
        <v>0.31711549999999999</v>
      </c>
    </row>
    <row r="5558" spans="1:6">
      <c r="A5558" s="4">
        <v>41235</v>
      </c>
      <c r="B5558" s="72">
        <v>42860</v>
      </c>
      <c r="C5558" s="77">
        <v>0.328293</v>
      </c>
      <c r="E5558" s="79">
        <f t="shared" si="339"/>
        <v>0.328293</v>
      </c>
    </row>
    <row r="5559" spans="1:6">
      <c r="A5559" s="4">
        <v>41236</v>
      </c>
      <c r="B5559" s="72">
        <v>52167</v>
      </c>
      <c r="C5559" s="77">
        <v>0.369589</v>
      </c>
      <c r="E5559" s="79">
        <f t="shared" si="339"/>
        <v>0.369589</v>
      </c>
      <c r="F5559" s="5">
        <f>(C5563-C5559)/4</f>
        <v>-1.0819499999999996E-2</v>
      </c>
    </row>
    <row r="5560" spans="1:6">
      <c r="A5560" s="4">
        <v>41237</v>
      </c>
      <c r="B5560" s="72"/>
      <c r="C5560" s="77">
        <f>C5559+F$5559</f>
        <v>0.35876950000000002</v>
      </c>
      <c r="E5560" s="79">
        <f t="shared" si="339"/>
        <v>0.35876950000000002</v>
      </c>
    </row>
    <row r="5561" spans="1:6">
      <c r="A5561" s="4">
        <v>41238</v>
      </c>
      <c r="B5561" s="72"/>
      <c r="C5561" s="77">
        <f>C5560+F$5559</f>
        <v>0.34795000000000004</v>
      </c>
      <c r="E5561" s="79">
        <f t="shared" si="339"/>
        <v>0.34795000000000004</v>
      </c>
    </row>
    <row r="5562" spans="1:6">
      <c r="A5562" s="4">
        <v>41239</v>
      </c>
      <c r="B5562" s="72"/>
      <c r="C5562" s="77">
        <f>C5561+F$5559</f>
        <v>0.33713050000000006</v>
      </c>
      <c r="E5562" s="79">
        <f t="shared" si="339"/>
        <v>0.33713050000000006</v>
      </c>
    </row>
    <row r="5563" spans="1:6">
      <c r="A5563" s="4">
        <v>41240</v>
      </c>
      <c r="B5563" s="72">
        <v>47870</v>
      </c>
      <c r="C5563" s="77">
        <v>0.32631100000000002</v>
      </c>
      <c r="E5563" s="79">
        <f t="shared" si="339"/>
        <v>0.32631100000000002</v>
      </c>
    </row>
    <row r="5564" spans="1:6">
      <c r="A5564" s="4">
        <v>41241</v>
      </c>
      <c r="B5564" s="72">
        <v>52031</v>
      </c>
      <c r="C5564" s="77">
        <v>0.48099999999999998</v>
      </c>
      <c r="E5564" s="79">
        <f t="shared" si="339"/>
        <v>0.48099999999999998</v>
      </c>
    </row>
    <row r="5565" spans="1:6">
      <c r="A5565" s="4">
        <v>41242</v>
      </c>
      <c r="B5565" s="72">
        <v>52121</v>
      </c>
      <c r="C5565" s="77">
        <v>0.32589899999999999</v>
      </c>
      <c r="E5565" s="79">
        <f t="shared" si="339"/>
        <v>0.32589899999999999</v>
      </c>
      <c r="F5565" s="5">
        <f>(C5567-C5565)/2</f>
        <v>1.3470499999999996E-2</v>
      </c>
    </row>
    <row r="5566" spans="1:6">
      <c r="A5566" s="4">
        <v>41243</v>
      </c>
      <c r="C5566" s="80">
        <f>C5565+F$5565</f>
        <v>0.33936949999999999</v>
      </c>
      <c r="E5566" s="79">
        <f t="shared" si="339"/>
        <v>0.33936949999999999</v>
      </c>
    </row>
    <row r="5567" spans="1:6">
      <c r="A5567" s="4">
        <v>41244</v>
      </c>
      <c r="B5567" s="72">
        <v>52069</v>
      </c>
      <c r="C5567" s="77">
        <v>0.35283999999999999</v>
      </c>
      <c r="E5567" s="79">
        <f t="shared" si="339"/>
        <v>0.35283999999999999</v>
      </c>
    </row>
    <row r="5568" spans="1:6">
      <c r="A5568" s="4">
        <v>41245</v>
      </c>
      <c r="B5568" s="72">
        <v>52148</v>
      </c>
      <c r="C5568" s="77">
        <v>0.35369299999999998</v>
      </c>
      <c r="E5568" s="79">
        <f t="shared" si="339"/>
        <v>0.35369299999999998</v>
      </c>
    </row>
    <row r="5569" spans="1:6">
      <c r="A5569" s="4">
        <v>41246</v>
      </c>
      <c r="B5569" s="72">
        <v>52207</v>
      </c>
      <c r="C5569" s="77">
        <v>0.35020600000000002</v>
      </c>
      <c r="E5569" s="79">
        <f t="shared" si="339"/>
        <v>0.35020600000000002</v>
      </c>
    </row>
    <row r="5570" spans="1:6">
      <c r="A5570" s="4">
        <v>41247</v>
      </c>
      <c r="B5570" s="72">
        <v>28670</v>
      </c>
      <c r="C5570" s="77">
        <v>0.27906599999999998</v>
      </c>
      <c r="E5570" s="79">
        <f t="shared" si="339"/>
        <v>0.27906599999999998</v>
      </c>
      <c r="F5570" s="5">
        <f>(C5573-C5570)/3</f>
        <v>6.2233333333333585E-4</v>
      </c>
    </row>
    <row r="5571" spans="1:6">
      <c r="A5571" s="4">
        <v>41248</v>
      </c>
      <c r="B5571" s="72"/>
      <c r="C5571" s="77">
        <f>C5570+F$5570</f>
        <v>0.27968833333333332</v>
      </c>
      <c r="E5571" s="79">
        <f t="shared" si="339"/>
        <v>0.27968833333333332</v>
      </c>
    </row>
    <row r="5572" spans="1:6">
      <c r="A5572" s="4">
        <v>41249</v>
      </c>
      <c r="C5572" s="77">
        <f>C5571+F$5570</f>
        <v>0.28031066666666665</v>
      </c>
      <c r="E5572" s="79">
        <f t="shared" si="339"/>
        <v>0.28031066666666665</v>
      </c>
    </row>
    <row r="5573" spans="1:6">
      <c r="A5573" s="4">
        <v>41250</v>
      </c>
      <c r="B5573" s="72">
        <v>2775</v>
      </c>
      <c r="C5573" s="77">
        <v>0.28093299999999999</v>
      </c>
      <c r="E5573" s="79">
        <f t="shared" si="339"/>
        <v>0.28093299999999999</v>
      </c>
    </row>
    <row r="5574" spans="1:6">
      <c r="A5574" s="4">
        <v>41251</v>
      </c>
      <c r="B5574" s="72">
        <v>35440</v>
      </c>
      <c r="C5574" s="77">
        <v>0.30071199999999998</v>
      </c>
      <c r="E5574" s="79">
        <f t="shared" si="339"/>
        <v>0.30071199999999998</v>
      </c>
    </row>
    <row r="5575" spans="1:6">
      <c r="A5575" s="4">
        <v>41252</v>
      </c>
      <c r="B5575" s="72">
        <v>51720</v>
      </c>
      <c r="C5575" s="77">
        <v>0.29977500000000001</v>
      </c>
      <c r="E5575" s="79">
        <f t="shared" si="339"/>
        <v>0.29977500000000001</v>
      </c>
      <c r="F5575" s="5">
        <f>(C5577-C5575)/2</f>
        <v>1.7079999999999984E-2</v>
      </c>
    </row>
    <row r="5576" spans="1:6">
      <c r="A5576" s="4">
        <v>41253</v>
      </c>
      <c r="B5576" s="72"/>
      <c r="C5576" s="77">
        <f>C5575+F$5575</f>
        <v>0.316855</v>
      </c>
      <c r="E5576" s="79">
        <f t="shared" si="339"/>
        <v>0.316855</v>
      </c>
    </row>
    <row r="5577" spans="1:6">
      <c r="A5577" s="4">
        <v>41254</v>
      </c>
      <c r="B5577" s="72">
        <v>51896</v>
      </c>
      <c r="C5577" s="77">
        <v>0.33393499999999998</v>
      </c>
      <c r="E5577" s="79">
        <f t="shared" si="339"/>
        <v>0.33393499999999998</v>
      </c>
    </row>
    <row r="5578" spans="1:6">
      <c r="A5578" s="4">
        <v>41255</v>
      </c>
      <c r="B5578" s="72">
        <v>36146</v>
      </c>
      <c r="C5578" s="77">
        <v>0.26672200000000001</v>
      </c>
      <c r="E5578" s="79">
        <f t="shared" si="339"/>
        <v>0.26672200000000001</v>
      </c>
      <c r="F5578" s="5">
        <f>(C5582-C5578)/4</f>
        <v>4.3192499999999967E-3</v>
      </c>
    </row>
    <row r="5579" spans="1:6">
      <c r="A5579" s="4">
        <v>41256</v>
      </c>
      <c r="C5579" s="80">
        <f>C5578+F$5578</f>
        <v>0.27104125000000001</v>
      </c>
      <c r="E5579" s="79">
        <f t="shared" si="339"/>
        <v>0.27104125000000001</v>
      </c>
    </row>
    <row r="5580" spans="1:6">
      <c r="A5580" s="4">
        <v>41257</v>
      </c>
      <c r="B5580" s="72"/>
      <c r="C5580" s="80">
        <f>C5579+F$5578</f>
        <v>0.27536050000000001</v>
      </c>
      <c r="E5580" s="79">
        <f t="shared" si="339"/>
        <v>0.27536050000000001</v>
      </c>
    </row>
    <row r="5581" spans="1:6">
      <c r="A5581" s="4">
        <v>41258</v>
      </c>
      <c r="C5581" s="80">
        <f>C5580+F$5578</f>
        <v>0.27967975</v>
      </c>
      <c r="E5581" s="79">
        <f t="shared" si="339"/>
        <v>0.27967975</v>
      </c>
    </row>
    <row r="5582" spans="1:6">
      <c r="A5582" s="4">
        <v>41259</v>
      </c>
      <c r="B5582" s="72">
        <v>20115</v>
      </c>
      <c r="C5582" s="77">
        <v>0.283999</v>
      </c>
      <c r="E5582" s="79">
        <f t="shared" si="339"/>
        <v>0.283999</v>
      </c>
      <c r="F5582" s="5">
        <f>(C5584-C5582)/2</f>
        <v>2.2196500000000008E-2</v>
      </c>
    </row>
    <row r="5583" spans="1:6">
      <c r="A5583" s="4">
        <v>41260</v>
      </c>
      <c r="B5583" s="72"/>
      <c r="C5583" s="77">
        <f>C5582+F$5582</f>
        <v>0.30619550000000001</v>
      </c>
      <c r="E5583" s="79">
        <f t="shared" si="339"/>
        <v>0.30619550000000001</v>
      </c>
    </row>
    <row r="5584" spans="1:6">
      <c r="A5584" s="4">
        <v>41261</v>
      </c>
      <c r="B5584" s="72">
        <v>28120</v>
      </c>
      <c r="C5584" s="77">
        <v>0.32839200000000002</v>
      </c>
      <c r="E5584" s="79">
        <f t="shared" si="339"/>
        <v>0.32839200000000002</v>
      </c>
    </row>
    <row r="5585" spans="1:6">
      <c r="A5585" s="4">
        <v>41262</v>
      </c>
      <c r="B5585" s="72">
        <v>16900</v>
      </c>
      <c r="C5585" s="77">
        <v>0.28811399999999998</v>
      </c>
      <c r="E5585" s="79">
        <f t="shared" si="339"/>
        <v>0.28811399999999998</v>
      </c>
      <c r="F5585" s="5">
        <f>(C5587-C5585)/2</f>
        <v>2.6503500000000013E-2</v>
      </c>
    </row>
    <row r="5586" spans="1:6">
      <c r="A5586" s="4">
        <v>41263</v>
      </c>
      <c r="B5586" s="72"/>
      <c r="C5586" s="77">
        <f>C5585+F$5585</f>
        <v>0.31461749999999999</v>
      </c>
      <c r="E5586" s="79">
        <f t="shared" ref="E5586:E5649" si="341">C5586</f>
        <v>0.31461749999999999</v>
      </c>
    </row>
    <row r="5587" spans="1:6">
      <c r="A5587" s="4">
        <v>41264</v>
      </c>
      <c r="B5587" s="72">
        <v>45335</v>
      </c>
      <c r="C5587" s="77">
        <v>0.34112100000000001</v>
      </c>
      <c r="E5587" s="79">
        <f t="shared" si="341"/>
        <v>0.34112100000000001</v>
      </c>
    </row>
    <row r="5588" spans="1:6">
      <c r="A5588" s="4">
        <v>41265</v>
      </c>
      <c r="B5588" s="72">
        <v>52234</v>
      </c>
      <c r="C5588" s="77">
        <v>0.44556400000000002</v>
      </c>
      <c r="E5588" s="79">
        <f t="shared" si="341"/>
        <v>0.44556400000000002</v>
      </c>
      <c r="F5588" s="5">
        <f>(C5592-C5588)/4</f>
        <v>-5.4282500000000095E-3</v>
      </c>
    </row>
    <row r="5589" spans="1:6">
      <c r="A5589" s="4">
        <v>41266</v>
      </c>
      <c r="C5589" s="80">
        <f>C5588+F$5588</f>
        <v>0.44013574999999999</v>
      </c>
      <c r="E5589" s="79">
        <f t="shared" si="341"/>
        <v>0.44013574999999999</v>
      </c>
    </row>
    <row r="5590" spans="1:6">
      <c r="A5590" s="4">
        <v>41267</v>
      </c>
      <c r="C5590" s="80">
        <f>C5589+F$5588</f>
        <v>0.43470749999999997</v>
      </c>
      <c r="E5590" s="79">
        <f t="shared" si="341"/>
        <v>0.43470749999999997</v>
      </c>
    </row>
    <row r="5591" spans="1:6">
      <c r="A5591" s="4">
        <v>41268</v>
      </c>
      <c r="B5591" s="72"/>
      <c r="C5591" s="80">
        <f>C5590+F$5588</f>
        <v>0.42927924999999995</v>
      </c>
      <c r="E5591" s="79">
        <f t="shared" si="341"/>
        <v>0.42927924999999995</v>
      </c>
    </row>
    <row r="5592" spans="1:6">
      <c r="A5592" s="4">
        <v>41269</v>
      </c>
      <c r="B5592" s="72">
        <v>52240</v>
      </c>
      <c r="C5592" s="77">
        <v>0.42385099999999998</v>
      </c>
      <c r="E5592" s="79">
        <f t="shared" si="341"/>
        <v>0.42385099999999998</v>
      </c>
    </row>
    <row r="5593" spans="1:6">
      <c r="A5593" s="4">
        <v>41270</v>
      </c>
      <c r="B5593" s="72">
        <v>52178</v>
      </c>
      <c r="C5593" s="77">
        <v>0.40465600000000002</v>
      </c>
      <c r="E5593" s="79">
        <f t="shared" si="341"/>
        <v>0.40465600000000002</v>
      </c>
    </row>
    <row r="5594" spans="1:6">
      <c r="A5594" s="4">
        <v>41271</v>
      </c>
      <c r="B5594" s="72">
        <v>52265</v>
      </c>
      <c r="C5594" s="77">
        <v>0.42878100000000002</v>
      </c>
      <c r="E5594" s="79">
        <f t="shared" si="341"/>
        <v>0.42878100000000002</v>
      </c>
      <c r="F5594" s="5">
        <f>(C5598-C5594)/4</f>
        <v>-4.2650000000000049E-3</v>
      </c>
    </row>
    <row r="5595" spans="1:6">
      <c r="A5595" s="4">
        <v>41272</v>
      </c>
      <c r="C5595" s="77">
        <f>C5594+F$5594</f>
        <v>0.424516</v>
      </c>
      <c r="E5595" s="79">
        <f t="shared" si="341"/>
        <v>0.424516</v>
      </c>
    </row>
    <row r="5596" spans="1:6">
      <c r="A5596" s="4">
        <v>41273</v>
      </c>
      <c r="C5596" s="77">
        <f>C5595+F$5594</f>
        <v>0.42025099999999999</v>
      </c>
      <c r="E5596" s="79">
        <f t="shared" si="341"/>
        <v>0.42025099999999999</v>
      </c>
    </row>
    <row r="5597" spans="1:6">
      <c r="A5597" s="4">
        <v>41274</v>
      </c>
      <c r="B5597" s="72"/>
      <c r="C5597" s="77">
        <f>C5596+F$5594</f>
        <v>0.41598599999999997</v>
      </c>
      <c r="E5597" s="79">
        <f t="shared" si="341"/>
        <v>0.41598599999999997</v>
      </c>
    </row>
    <row r="5598" spans="1:6" s="85" customFormat="1">
      <c r="A5598" s="16">
        <v>41275</v>
      </c>
      <c r="B5598" s="83">
        <v>7303</v>
      </c>
      <c r="C5598" s="84">
        <v>0.411721</v>
      </c>
      <c r="E5598" s="79">
        <f t="shared" si="341"/>
        <v>0.411721</v>
      </c>
      <c r="F5598" s="85">
        <f>(C5600-C5598)/2</f>
        <v>1.1940000000000006E-2</v>
      </c>
    </row>
    <row r="5599" spans="1:6">
      <c r="A5599" s="4">
        <v>41276</v>
      </c>
      <c r="B5599" s="70"/>
      <c r="C5599" s="80">
        <f>C5598+F$5598</f>
        <v>0.42366100000000001</v>
      </c>
      <c r="E5599" s="79">
        <f t="shared" si="341"/>
        <v>0.42366100000000001</v>
      </c>
    </row>
    <row r="5600" spans="1:6" s="85" customFormat="1">
      <c r="A5600" s="16">
        <v>41277</v>
      </c>
      <c r="B5600" s="83">
        <v>52193</v>
      </c>
      <c r="C5600" s="84">
        <v>0.43560100000000002</v>
      </c>
      <c r="E5600" s="79">
        <f t="shared" si="341"/>
        <v>0.43560100000000002</v>
      </c>
    </row>
    <row r="5601" spans="1:6" s="85" customFormat="1">
      <c r="A5601" s="16">
        <v>41278</v>
      </c>
      <c r="B5601" s="83">
        <v>52244</v>
      </c>
      <c r="C5601" s="84">
        <v>0.44389499999999998</v>
      </c>
      <c r="E5601" s="79">
        <f t="shared" si="341"/>
        <v>0.44389499999999998</v>
      </c>
    </row>
    <row r="5602" spans="1:6" s="85" customFormat="1">
      <c r="A5602" s="16">
        <v>41279</v>
      </c>
      <c r="B5602" s="83">
        <v>52170</v>
      </c>
      <c r="C5602" s="84">
        <v>0.39966299999999999</v>
      </c>
      <c r="E5602" s="79">
        <f t="shared" si="341"/>
        <v>0.39966299999999999</v>
      </c>
    </row>
    <row r="5603" spans="1:6" s="85" customFormat="1">
      <c r="A5603" s="16">
        <v>41280</v>
      </c>
      <c r="B5603" s="83">
        <v>52175</v>
      </c>
      <c r="C5603" s="84">
        <v>0.59164399999999995</v>
      </c>
      <c r="E5603" s="79">
        <f t="shared" si="341"/>
        <v>0.59164399999999995</v>
      </c>
    </row>
    <row r="5604" spans="1:6" s="85" customFormat="1">
      <c r="A5604" s="16">
        <v>41281</v>
      </c>
      <c r="B5604" s="83">
        <v>51142</v>
      </c>
      <c r="C5604" s="84">
        <v>0.39574700000000002</v>
      </c>
      <c r="E5604" s="79">
        <f t="shared" si="341"/>
        <v>0.39574700000000002</v>
      </c>
      <c r="F5604" s="85">
        <f>(C5611-C5604)/7</f>
        <v>6.7867142857142805E-3</v>
      </c>
    </row>
    <row r="5605" spans="1:6">
      <c r="A5605" s="4">
        <v>41282</v>
      </c>
      <c r="B5605" s="72"/>
      <c r="C5605" s="77">
        <f t="shared" ref="C5605:C5610" si="342">C5604+F$5604</f>
        <v>0.40253371428571427</v>
      </c>
      <c r="E5605" s="79">
        <f t="shared" si="341"/>
        <v>0.40253371428571427</v>
      </c>
    </row>
    <row r="5606" spans="1:6">
      <c r="A5606" s="4">
        <v>41283</v>
      </c>
      <c r="B5606" s="72"/>
      <c r="C5606" s="77">
        <f t="shared" si="342"/>
        <v>0.40932042857142853</v>
      </c>
      <c r="E5606" s="79">
        <f t="shared" si="341"/>
        <v>0.40932042857142853</v>
      </c>
    </row>
    <row r="5607" spans="1:6">
      <c r="A5607" s="4">
        <v>41284</v>
      </c>
      <c r="B5607" s="72"/>
      <c r="C5607" s="77">
        <f t="shared" si="342"/>
        <v>0.41610714285714279</v>
      </c>
      <c r="E5607" s="79">
        <f t="shared" si="341"/>
        <v>0.41610714285714279</v>
      </c>
    </row>
    <row r="5608" spans="1:6">
      <c r="A5608" s="4">
        <v>41285</v>
      </c>
      <c r="B5608" s="72"/>
      <c r="C5608" s="77">
        <f t="shared" si="342"/>
        <v>0.42289385714285704</v>
      </c>
      <c r="E5608" s="79">
        <f t="shared" si="341"/>
        <v>0.42289385714285704</v>
      </c>
    </row>
    <row r="5609" spans="1:6">
      <c r="A5609" s="4">
        <v>41286</v>
      </c>
      <c r="B5609" s="72"/>
      <c r="C5609" s="77">
        <f t="shared" si="342"/>
        <v>0.4296805714285713</v>
      </c>
      <c r="E5609" s="79">
        <f t="shared" si="341"/>
        <v>0.4296805714285713</v>
      </c>
    </row>
    <row r="5610" spans="1:6">
      <c r="A5610" s="4">
        <v>41287</v>
      </c>
      <c r="B5610" s="72"/>
      <c r="C5610" s="77">
        <f t="shared" si="342"/>
        <v>0.43646728571428556</v>
      </c>
      <c r="E5610" s="79">
        <f t="shared" si="341"/>
        <v>0.43646728571428556</v>
      </c>
    </row>
    <row r="5611" spans="1:6" s="85" customFormat="1">
      <c r="A5611" s="16">
        <v>41288</v>
      </c>
      <c r="B5611" s="83">
        <v>52190</v>
      </c>
      <c r="C5611" s="84">
        <v>0.44325399999999998</v>
      </c>
      <c r="E5611" s="79">
        <f t="shared" si="341"/>
        <v>0.44325399999999998</v>
      </c>
      <c r="F5611" s="85">
        <f>(C5618-C5611)/7</f>
        <v>-3.4394285714285694E-3</v>
      </c>
    </row>
    <row r="5612" spans="1:6">
      <c r="A5612" s="4">
        <v>41289</v>
      </c>
      <c r="B5612" s="72"/>
      <c r="C5612" s="77">
        <f t="shared" ref="C5612:C5617" si="343">C5611+F$5611</f>
        <v>0.43981457142857139</v>
      </c>
      <c r="E5612" s="79">
        <f t="shared" si="341"/>
        <v>0.43981457142857139</v>
      </c>
    </row>
    <row r="5613" spans="1:6">
      <c r="A5613" s="4">
        <v>41290</v>
      </c>
      <c r="C5613" s="77">
        <f t="shared" si="343"/>
        <v>0.43637514285714279</v>
      </c>
      <c r="E5613" s="79">
        <f t="shared" si="341"/>
        <v>0.43637514285714279</v>
      </c>
    </row>
    <row r="5614" spans="1:6">
      <c r="A5614" s="4">
        <v>41291</v>
      </c>
      <c r="B5614" s="72"/>
      <c r="C5614" s="77">
        <f t="shared" si="343"/>
        <v>0.4329357142857142</v>
      </c>
      <c r="E5614" s="79">
        <f t="shared" si="341"/>
        <v>0.4329357142857142</v>
      </c>
    </row>
    <row r="5615" spans="1:6">
      <c r="A5615" s="4">
        <v>41292</v>
      </c>
      <c r="C5615" s="77">
        <f t="shared" si="343"/>
        <v>0.42949628571428561</v>
      </c>
      <c r="E5615" s="79">
        <f t="shared" si="341"/>
        <v>0.42949628571428561</v>
      </c>
    </row>
    <row r="5616" spans="1:6">
      <c r="A5616" s="4">
        <v>41293</v>
      </c>
      <c r="B5616" s="72"/>
      <c r="C5616" s="77">
        <f t="shared" si="343"/>
        <v>0.42605685714285702</v>
      </c>
      <c r="E5616" s="79">
        <f t="shared" si="341"/>
        <v>0.42605685714285702</v>
      </c>
    </row>
    <row r="5617" spans="1:6">
      <c r="A5617" s="4">
        <v>41294</v>
      </c>
      <c r="B5617" s="72"/>
      <c r="C5617" s="77">
        <f t="shared" si="343"/>
        <v>0.42261742857142842</v>
      </c>
      <c r="E5617" s="79">
        <f t="shared" si="341"/>
        <v>0.42261742857142842</v>
      </c>
    </row>
    <row r="5618" spans="1:6" s="85" customFormat="1">
      <c r="A5618" s="16">
        <v>41295</v>
      </c>
      <c r="B5618" s="83">
        <v>47341</v>
      </c>
      <c r="C5618" s="84">
        <v>0.419178</v>
      </c>
      <c r="E5618" s="79">
        <f t="shared" si="341"/>
        <v>0.419178</v>
      </c>
      <c r="F5618" s="85">
        <f>(C5620-C5618)/2</f>
        <v>1.5308999999999989E-2</v>
      </c>
    </row>
    <row r="5619" spans="1:6">
      <c r="A5619" s="4">
        <v>41296</v>
      </c>
      <c r="B5619" s="72"/>
      <c r="C5619" s="77">
        <f>C5618+F$5618</f>
        <v>0.43448699999999996</v>
      </c>
      <c r="E5619" s="79">
        <f t="shared" si="341"/>
        <v>0.43448699999999996</v>
      </c>
    </row>
    <row r="5620" spans="1:6" s="85" customFormat="1">
      <c r="A5620" s="16">
        <v>41297</v>
      </c>
      <c r="B5620" s="83">
        <v>52179</v>
      </c>
      <c r="C5620" s="84">
        <v>0.44979599999999997</v>
      </c>
      <c r="E5620" s="79">
        <f t="shared" si="341"/>
        <v>0.44979599999999997</v>
      </c>
      <c r="F5620" s="85">
        <f>(C5627-C5620)/7</f>
        <v>-4.6097142857142804E-3</v>
      </c>
    </row>
    <row r="5621" spans="1:6">
      <c r="A5621" s="4">
        <v>41298</v>
      </c>
      <c r="B5621" s="72"/>
      <c r="C5621" s="77">
        <f t="shared" ref="C5621:C5626" si="344">C5620+F$5620</f>
        <v>0.4451862857142857</v>
      </c>
      <c r="E5621" s="79">
        <f t="shared" si="341"/>
        <v>0.4451862857142857</v>
      </c>
    </row>
    <row r="5622" spans="1:6">
      <c r="A5622" s="4">
        <v>41299</v>
      </c>
      <c r="B5622" s="72"/>
      <c r="C5622" s="77">
        <f t="shared" si="344"/>
        <v>0.44057657142857143</v>
      </c>
      <c r="E5622" s="79">
        <f t="shared" si="341"/>
        <v>0.44057657142857143</v>
      </c>
    </row>
    <row r="5623" spans="1:6">
      <c r="A5623" s="4">
        <v>41300</v>
      </c>
      <c r="B5623" s="72"/>
      <c r="C5623" s="77">
        <f t="shared" si="344"/>
        <v>0.43596685714285716</v>
      </c>
      <c r="E5623" s="79">
        <f t="shared" si="341"/>
        <v>0.43596685714285716</v>
      </c>
    </row>
    <row r="5624" spans="1:6">
      <c r="A5624" s="4">
        <v>41301</v>
      </c>
      <c r="B5624" s="72"/>
      <c r="C5624" s="77">
        <f t="shared" si="344"/>
        <v>0.43135714285714288</v>
      </c>
      <c r="E5624" s="79">
        <f t="shared" si="341"/>
        <v>0.43135714285714288</v>
      </c>
    </row>
    <row r="5625" spans="1:6">
      <c r="A5625" s="4">
        <v>41302</v>
      </c>
      <c r="B5625" s="72"/>
      <c r="C5625" s="77">
        <f t="shared" si="344"/>
        <v>0.42674742857142861</v>
      </c>
      <c r="E5625" s="79">
        <f t="shared" si="341"/>
        <v>0.42674742857142861</v>
      </c>
    </row>
    <row r="5626" spans="1:6" ht="12.75" customHeight="1">
      <c r="A5626" s="4">
        <v>41303</v>
      </c>
      <c r="B5626" s="72"/>
      <c r="C5626" s="77">
        <f t="shared" si="344"/>
        <v>0.42213771428571434</v>
      </c>
      <c r="E5626" s="79">
        <f t="shared" si="341"/>
        <v>0.42213771428571434</v>
      </c>
    </row>
    <row r="5627" spans="1:6" s="85" customFormat="1">
      <c r="A5627" s="16">
        <v>41304</v>
      </c>
      <c r="B5627" s="83">
        <v>52194</v>
      </c>
      <c r="C5627" s="84">
        <v>0.41752800000000001</v>
      </c>
      <c r="E5627" s="79">
        <f t="shared" si="341"/>
        <v>0.41752800000000001</v>
      </c>
    </row>
    <row r="5628" spans="1:6">
      <c r="A5628" s="4">
        <v>41305</v>
      </c>
      <c r="B5628" s="70">
        <v>52194</v>
      </c>
      <c r="C5628" s="80">
        <v>0.41752800000000001</v>
      </c>
      <c r="E5628" s="79">
        <f t="shared" si="341"/>
        <v>0.41752800000000001</v>
      </c>
    </row>
    <row r="5629" spans="1:6">
      <c r="A5629" s="4">
        <v>41306</v>
      </c>
      <c r="B5629" s="72">
        <v>49837</v>
      </c>
      <c r="C5629" s="77">
        <v>0.46947699999999998</v>
      </c>
      <c r="E5629" s="79">
        <f t="shared" si="341"/>
        <v>0.46947699999999998</v>
      </c>
      <c r="F5629" s="5">
        <f>(C5631-C5629)/2</f>
        <v>2.9760000000000064E-3</v>
      </c>
    </row>
    <row r="5630" spans="1:6">
      <c r="A5630" s="4">
        <v>41307</v>
      </c>
      <c r="B5630" s="72"/>
      <c r="C5630" s="77">
        <f>C5629+F5629</f>
        <v>0.47245300000000001</v>
      </c>
      <c r="E5630" s="79">
        <f t="shared" si="341"/>
        <v>0.47245300000000001</v>
      </c>
    </row>
    <row r="5631" spans="1:6">
      <c r="A5631" s="4">
        <v>41308</v>
      </c>
      <c r="B5631" s="72">
        <v>52228</v>
      </c>
      <c r="C5631" s="77">
        <v>0.47542899999999999</v>
      </c>
      <c r="E5631" s="79">
        <f t="shared" si="341"/>
        <v>0.47542899999999999</v>
      </c>
    </row>
    <row r="5632" spans="1:6">
      <c r="A5632" s="4">
        <v>41309</v>
      </c>
      <c r="B5632" s="72">
        <v>52188</v>
      </c>
      <c r="C5632" s="77">
        <v>0.48980499999999999</v>
      </c>
      <c r="E5632" s="79">
        <f t="shared" si="341"/>
        <v>0.48980499999999999</v>
      </c>
    </row>
    <row r="5633" spans="1:6">
      <c r="A5633" s="4">
        <v>41310</v>
      </c>
      <c r="B5633" s="72">
        <v>52249</v>
      </c>
      <c r="C5633" s="77">
        <v>0.50836499999999996</v>
      </c>
      <c r="E5633" s="79">
        <f t="shared" si="341"/>
        <v>0.50836499999999996</v>
      </c>
      <c r="F5633" s="5">
        <f>(C5636-C5633)/3</f>
        <v>-1.5364999999999981E-2</v>
      </c>
    </row>
    <row r="5634" spans="1:6">
      <c r="A5634" s="4">
        <v>41311</v>
      </c>
      <c r="B5634" s="72"/>
      <c r="C5634" s="77">
        <f>C5633+F$5633</f>
        <v>0.49299999999999999</v>
      </c>
      <c r="E5634" s="79">
        <f t="shared" si="341"/>
        <v>0.49299999999999999</v>
      </c>
    </row>
    <row r="5635" spans="1:6">
      <c r="A5635" s="4">
        <v>41312</v>
      </c>
      <c r="B5635" s="72"/>
      <c r="C5635" s="77">
        <f>C5634+F$5633</f>
        <v>0.47763500000000003</v>
      </c>
      <c r="E5635" s="79">
        <f t="shared" si="341"/>
        <v>0.47763500000000003</v>
      </c>
    </row>
    <row r="5636" spans="1:6">
      <c r="A5636" s="4">
        <v>41313</v>
      </c>
      <c r="B5636" s="72">
        <v>52137</v>
      </c>
      <c r="C5636" s="77">
        <v>0.46227000000000001</v>
      </c>
      <c r="E5636" s="79">
        <f t="shared" si="341"/>
        <v>0.46227000000000001</v>
      </c>
    </row>
    <row r="5637" spans="1:6">
      <c r="A5637" s="4">
        <v>41314</v>
      </c>
      <c r="B5637" s="72">
        <v>52242</v>
      </c>
      <c r="C5637" s="77">
        <v>0.57601100000000005</v>
      </c>
      <c r="E5637" s="79">
        <f t="shared" si="341"/>
        <v>0.57601100000000005</v>
      </c>
      <c r="F5637" s="5">
        <f>(C5642-C5637)/5</f>
        <v>-5.109800000000009E-3</v>
      </c>
    </row>
    <row r="5638" spans="1:6">
      <c r="A5638" s="4">
        <v>41315</v>
      </c>
      <c r="B5638" s="72"/>
      <c r="C5638" s="77">
        <f>C5637+F$5637</f>
        <v>0.5709012</v>
      </c>
      <c r="E5638" s="79">
        <f t="shared" si="341"/>
        <v>0.5709012</v>
      </c>
    </row>
    <row r="5639" spans="1:6">
      <c r="A5639" s="4">
        <v>41316</v>
      </c>
      <c r="B5639" s="72"/>
      <c r="C5639" s="77">
        <f>C5638+F$5637</f>
        <v>0.56579139999999994</v>
      </c>
      <c r="E5639" s="79">
        <f t="shared" si="341"/>
        <v>0.56579139999999994</v>
      </c>
    </row>
    <row r="5640" spans="1:6">
      <c r="A5640" s="4">
        <v>41317</v>
      </c>
      <c r="B5640" s="72"/>
      <c r="C5640" s="77">
        <f>C5639+F$5637</f>
        <v>0.56068159999999989</v>
      </c>
      <c r="E5640" s="79">
        <f t="shared" si="341"/>
        <v>0.56068159999999989</v>
      </c>
    </row>
    <row r="5641" spans="1:6">
      <c r="A5641" s="4">
        <v>41318</v>
      </c>
      <c r="B5641" s="72"/>
      <c r="C5641" s="77">
        <f>C5640+F$5637</f>
        <v>0.55557179999999984</v>
      </c>
      <c r="E5641" s="79">
        <f t="shared" si="341"/>
        <v>0.55557179999999984</v>
      </c>
    </row>
    <row r="5642" spans="1:6">
      <c r="A5642" s="4">
        <v>41319</v>
      </c>
      <c r="B5642" s="72">
        <v>52258</v>
      </c>
      <c r="C5642" s="77">
        <v>0.55046200000000001</v>
      </c>
      <c r="E5642" s="79">
        <f t="shared" si="341"/>
        <v>0.55046200000000001</v>
      </c>
    </row>
    <row r="5643" spans="1:6">
      <c r="A5643" s="4">
        <v>41320</v>
      </c>
      <c r="B5643" s="72">
        <v>52163</v>
      </c>
      <c r="C5643" s="77">
        <v>0.46215000000000001</v>
      </c>
      <c r="E5643" s="79">
        <f t="shared" si="341"/>
        <v>0.46215000000000001</v>
      </c>
      <c r="F5643" s="5">
        <f>(C5693-C5643)/50</f>
        <v>1.0943800000000003E-3</v>
      </c>
    </row>
    <row r="5644" spans="1:6">
      <c r="A5644" s="4">
        <v>41321</v>
      </c>
      <c r="B5644" s="72"/>
      <c r="C5644" s="77">
        <f>C5643+F$5643</f>
        <v>0.46324438000000001</v>
      </c>
      <c r="E5644" s="79">
        <f t="shared" si="341"/>
        <v>0.46324438000000001</v>
      </c>
    </row>
    <row r="5645" spans="1:6">
      <c r="A5645" s="4">
        <v>41322</v>
      </c>
      <c r="B5645" s="72"/>
      <c r="C5645" s="77">
        <f t="shared" ref="C5645:C5692" si="345">C5644+F$5643</f>
        <v>0.46433876000000002</v>
      </c>
      <c r="E5645" s="79">
        <f t="shared" si="341"/>
        <v>0.46433876000000002</v>
      </c>
    </row>
    <row r="5646" spans="1:6">
      <c r="A5646" s="4">
        <v>41323</v>
      </c>
      <c r="B5646" s="72"/>
      <c r="C5646" s="77">
        <f t="shared" si="345"/>
        <v>0.46543314000000002</v>
      </c>
      <c r="E5646" s="79">
        <f t="shared" si="341"/>
        <v>0.46543314000000002</v>
      </c>
    </row>
    <row r="5647" spans="1:6">
      <c r="A5647" s="4">
        <v>41324</v>
      </c>
      <c r="B5647" s="72"/>
      <c r="C5647" s="77">
        <f t="shared" si="345"/>
        <v>0.46652752000000003</v>
      </c>
      <c r="E5647" s="79">
        <f t="shared" si="341"/>
        <v>0.46652752000000003</v>
      </c>
    </row>
    <row r="5648" spans="1:6">
      <c r="A5648" s="4">
        <v>41325</v>
      </c>
      <c r="B5648" s="72"/>
      <c r="C5648" s="77">
        <f t="shared" si="345"/>
        <v>0.46762190000000003</v>
      </c>
      <c r="E5648" s="79">
        <f t="shared" si="341"/>
        <v>0.46762190000000003</v>
      </c>
    </row>
    <row r="5649" spans="1:5">
      <c r="A5649" s="4">
        <v>41326</v>
      </c>
      <c r="B5649" s="72"/>
      <c r="C5649" s="77">
        <f t="shared" si="345"/>
        <v>0.46871628000000004</v>
      </c>
      <c r="E5649" s="79">
        <f t="shared" si="341"/>
        <v>0.46871628000000004</v>
      </c>
    </row>
    <row r="5650" spans="1:5">
      <c r="A5650" s="4">
        <v>41327</v>
      </c>
      <c r="B5650" s="72"/>
      <c r="C5650" s="77">
        <f t="shared" si="345"/>
        <v>0.46981066000000005</v>
      </c>
      <c r="E5650" s="79">
        <f t="shared" ref="E5650:E5713" si="346">C5650</f>
        <v>0.46981066000000005</v>
      </c>
    </row>
    <row r="5651" spans="1:5">
      <c r="A5651" s="4">
        <v>41328</v>
      </c>
      <c r="B5651" s="72"/>
      <c r="C5651" s="77">
        <f t="shared" si="345"/>
        <v>0.47090504000000005</v>
      </c>
      <c r="E5651" s="79">
        <f t="shared" si="346"/>
        <v>0.47090504000000005</v>
      </c>
    </row>
    <row r="5652" spans="1:5">
      <c r="A5652" s="4">
        <v>41329</v>
      </c>
      <c r="B5652" s="72"/>
      <c r="C5652" s="77">
        <f t="shared" si="345"/>
        <v>0.47199942000000006</v>
      </c>
      <c r="E5652" s="79">
        <f t="shared" si="346"/>
        <v>0.47199942000000006</v>
      </c>
    </row>
    <row r="5653" spans="1:5">
      <c r="A5653" s="4">
        <v>41330</v>
      </c>
      <c r="B5653" s="72"/>
      <c r="C5653" s="77">
        <f t="shared" si="345"/>
        <v>0.47309380000000006</v>
      </c>
      <c r="E5653" s="79">
        <f t="shared" si="346"/>
        <v>0.47309380000000006</v>
      </c>
    </row>
    <row r="5654" spans="1:5">
      <c r="A5654" s="4">
        <v>41331</v>
      </c>
      <c r="C5654" s="77">
        <f t="shared" si="345"/>
        <v>0.47418818000000007</v>
      </c>
      <c r="E5654" s="79">
        <f t="shared" si="346"/>
        <v>0.47418818000000007</v>
      </c>
    </row>
    <row r="5655" spans="1:5">
      <c r="A5655" s="4">
        <v>41332</v>
      </c>
      <c r="C5655" s="77">
        <f t="shared" si="345"/>
        <v>0.47528256000000008</v>
      </c>
      <c r="E5655" s="79">
        <f t="shared" si="346"/>
        <v>0.47528256000000008</v>
      </c>
    </row>
    <row r="5656" spans="1:5">
      <c r="A5656" s="4">
        <v>41333</v>
      </c>
      <c r="C5656" s="77">
        <f t="shared" si="345"/>
        <v>0.47637694000000008</v>
      </c>
      <c r="E5656" s="79">
        <f t="shared" si="346"/>
        <v>0.47637694000000008</v>
      </c>
    </row>
    <row r="5657" spans="1:5">
      <c r="A5657" s="4">
        <v>41334</v>
      </c>
      <c r="C5657" s="77">
        <f t="shared" si="345"/>
        <v>0.47747132000000009</v>
      </c>
      <c r="E5657" s="79">
        <f t="shared" si="346"/>
        <v>0.47747132000000009</v>
      </c>
    </row>
    <row r="5658" spans="1:5">
      <c r="A5658" s="4">
        <v>41335</v>
      </c>
      <c r="C5658" s="77">
        <f t="shared" si="345"/>
        <v>0.47856570000000009</v>
      </c>
      <c r="E5658" s="79">
        <f t="shared" si="346"/>
        <v>0.47856570000000009</v>
      </c>
    </row>
    <row r="5659" spans="1:5">
      <c r="A5659" s="4">
        <v>41336</v>
      </c>
      <c r="C5659" s="77">
        <f t="shared" si="345"/>
        <v>0.4796600800000001</v>
      </c>
      <c r="E5659" s="79">
        <f t="shared" si="346"/>
        <v>0.4796600800000001</v>
      </c>
    </row>
    <row r="5660" spans="1:5">
      <c r="A5660" s="4">
        <v>41337</v>
      </c>
      <c r="C5660" s="77">
        <f t="shared" si="345"/>
        <v>0.48075446000000011</v>
      </c>
      <c r="E5660" s="79">
        <f t="shared" si="346"/>
        <v>0.48075446000000011</v>
      </c>
    </row>
    <row r="5661" spans="1:5">
      <c r="A5661" s="4">
        <v>41338</v>
      </c>
      <c r="C5661" s="77">
        <f t="shared" si="345"/>
        <v>0.48184884000000011</v>
      </c>
      <c r="E5661" s="79">
        <f t="shared" si="346"/>
        <v>0.48184884000000011</v>
      </c>
    </row>
    <row r="5662" spans="1:5">
      <c r="A5662" s="4">
        <v>41339</v>
      </c>
      <c r="C5662" s="77">
        <f t="shared" si="345"/>
        <v>0.48294322000000012</v>
      </c>
      <c r="E5662" s="79">
        <f t="shared" si="346"/>
        <v>0.48294322000000012</v>
      </c>
    </row>
    <row r="5663" spans="1:5">
      <c r="A5663" s="4">
        <v>41340</v>
      </c>
      <c r="C5663" s="77">
        <f t="shared" si="345"/>
        <v>0.48403760000000012</v>
      </c>
      <c r="E5663" s="79">
        <f t="shared" si="346"/>
        <v>0.48403760000000012</v>
      </c>
    </row>
    <row r="5664" spans="1:5">
      <c r="A5664" s="4">
        <v>41341</v>
      </c>
      <c r="C5664" s="77">
        <f t="shared" si="345"/>
        <v>0.48513198000000013</v>
      </c>
      <c r="E5664" s="79">
        <f t="shared" si="346"/>
        <v>0.48513198000000013</v>
      </c>
    </row>
    <row r="5665" spans="1:5">
      <c r="A5665" s="4">
        <v>41342</v>
      </c>
      <c r="C5665" s="77">
        <f t="shared" si="345"/>
        <v>0.48622636000000014</v>
      </c>
      <c r="E5665" s="79">
        <f t="shared" si="346"/>
        <v>0.48622636000000014</v>
      </c>
    </row>
    <row r="5666" spans="1:5">
      <c r="A5666" s="4">
        <v>41343</v>
      </c>
      <c r="C5666" s="77">
        <f t="shared" si="345"/>
        <v>0.48732074000000014</v>
      </c>
      <c r="E5666" s="79">
        <f t="shared" si="346"/>
        <v>0.48732074000000014</v>
      </c>
    </row>
    <row r="5667" spans="1:5">
      <c r="A5667" s="4">
        <v>41344</v>
      </c>
      <c r="C5667" s="77">
        <f t="shared" si="345"/>
        <v>0.48841512000000015</v>
      </c>
      <c r="E5667" s="79">
        <f t="shared" si="346"/>
        <v>0.48841512000000015</v>
      </c>
    </row>
    <row r="5668" spans="1:5">
      <c r="A5668" s="4">
        <v>41345</v>
      </c>
      <c r="C5668" s="77">
        <f t="shared" si="345"/>
        <v>0.48950950000000015</v>
      </c>
      <c r="E5668" s="79">
        <f t="shared" si="346"/>
        <v>0.48950950000000015</v>
      </c>
    </row>
    <row r="5669" spans="1:5">
      <c r="A5669" s="4">
        <v>41346</v>
      </c>
      <c r="C5669" s="77">
        <f t="shared" si="345"/>
        <v>0.49060388000000016</v>
      </c>
      <c r="E5669" s="79">
        <f t="shared" si="346"/>
        <v>0.49060388000000016</v>
      </c>
    </row>
    <row r="5670" spans="1:5">
      <c r="A5670" s="4">
        <v>41347</v>
      </c>
      <c r="C5670" s="77">
        <f t="shared" si="345"/>
        <v>0.49169826000000016</v>
      </c>
      <c r="E5670" s="79">
        <f t="shared" si="346"/>
        <v>0.49169826000000016</v>
      </c>
    </row>
    <row r="5671" spans="1:5">
      <c r="A5671" s="4">
        <v>41348</v>
      </c>
      <c r="C5671" s="77">
        <f t="shared" si="345"/>
        <v>0.49279264000000017</v>
      </c>
      <c r="E5671" s="79">
        <f t="shared" si="346"/>
        <v>0.49279264000000017</v>
      </c>
    </row>
    <row r="5672" spans="1:5">
      <c r="A5672" s="4">
        <v>41349</v>
      </c>
      <c r="C5672" s="77">
        <f t="shared" si="345"/>
        <v>0.49388702000000018</v>
      </c>
      <c r="E5672" s="79">
        <f t="shared" si="346"/>
        <v>0.49388702000000018</v>
      </c>
    </row>
    <row r="5673" spans="1:5">
      <c r="A5673" s="4">
        <v>41350</v>
      </c>
      <c r="C5673" s="77">
        <f t="shared" si="345"/>
        <v>0.49498140000000018</v>
      </c>
      <c r="E5673" s="79">
        <f t="shared" si="346"/>
        <v>0.49498140000000018</v>
      </c>
    </row>
    <row r="5674" spans="1:5">
      <c r="A5674" s="4">
        <v>41351</v>
      </c>
      <c r="C5674" s="77">
        <f t="shared" si="345"/>
        <v>0.49607578000000019</v>
      </c>
      <c r="E5674" s="79">
        <f t="shared" si="346"/>
        <v>0.49607578000000019</v>
      </c>
    </row>
    <row r="5675" spans="1:5">
      <c r="A5675" s="4">
        <v>41352</v>
      </c>
      <c r="C5675" s="77">
        <f t="shared" si="345"/>
        <v>0.49717016000000019</v>
      </c>
      <c r="E5675" s="79">
        <f t="shared" si="346"/>
        <v>0.49717016000000019</v>
      </c>
    </row>
    <row r="5676" spans="1:5">
      <c r="A5676" s="4">
        <v>41353</v>
      </c>
      <c r="C5676" s="77">
        <f t="shared" si="345"/>
        <v>0.4982645400000002</v>
      </c>
      <c r="E5676" s="79">
        <f t="shared" si="346"/>
        <v>0.4982645400000002</v>
      </c>
    </row>
    <row r="5677" spans="1:5">
      <c r="A5677" s="4">
        <v>41354</v>
      </c>
      <c r="C5677" s="77">
        <f t="shared" si="345"/>
        <v>0.49935892000000021</v>
      </c>
      <c r="E5677" s="79">
        <f t="shared" si="346"/>
        <v>0.49935892000000021</v>
      </c>
    </row>
    <row r="5678" spans="1:5">
      <c r="A5678" s="4">
        <v>41355</v>
      </c>
      <c r="C5678" s="77">
        <f t="shared" si="345"/>
        <v>0.50045330000000021</v>
      </c>
      <c r="E5678" s="79">
        <f t="shared" si="346"/>
        <v>0.50045330000000021</v>
      </c>
    </row>
    <row r="5679" spans="1:5">
      <c r="A5679" s="4">
        <v>41356</v>
      </c>
      <c r="C5679" s="77">
        <f t="shared" si="345"/>
        <v>0.50154768000000016</v>
      </c>
      <c r="E5679" s="79">
        <f t="shared" si="346"/>
        <v>0.50154768000000016</v>
      </c>
    </row>
    <row r="5680" spans="1:5">
      <c r="A5680" s="4">
        <v>41357</v>
      </c>
      <c r="C5680" s="77">
        <f t="shared" si="345"/>
        <v>0.50264206000000011</v>
      </c>
      <c r="E5680" s="79">
        <f t="shared" si="346"/>
        <v>0.50264206000000011</v>
      </c>
    </row>
    <row r="5681" spans="1:6">
      <c r="A5681" s="4">
        <v>41358</v>
      </c>
      <c r="C5681" s="77">
        <f t="shared" si="345"/>
        <v>0.50373644000000006</v>
      </c>
      <c r="E5681" s="79">
        <f t="shared" si="346"/>
        <v>0.50373644000000006</v>
      </c>
    </row>
    <row r="5682" spans="1:6">
      <c r="A5682" s="4">
        <v>41359</v>
      </c>
      <c r="C5682" s="77">
        <f t="shared" si="345"/>
        <v>0.50483082000000001</v>
      </c>
      <c r="E5682" s="79">
        <f t="shared" si="346"/>
        <v>0.50483082000000001</v>
      </c>
    </row>
    <row r="5683" spans="1:6">
      <c r="A5683" s="4">
        <v>41360</v>
      </c>
      <c r="C5683" s="77">
        <f t="shared" si="345"/>
        <v>0.50592519999999996</v>
      </c>
      <c r="E5683" s="79">
        <f t="shared" si="346"/>
        <v>0.50592519999999996</v>
      </c>
    </row>
    <row r="5684" spans="1:6">
      <c r="A5684" s="4">
        <v>41361</v>
      </c>
      <c r="C5684" s="77">
        <f t="shared" si="345"/>
        <v>0.50701957999999991</v>
      </c>
      <c r="E5684" s="79">
        <f t="shared" si="346"/>
        <v>0.50701957999999991</v>
      </c>
    </row>
    <row r="5685" spans="1:6">
      <c r="A5685" s="4">
        <v>41362</v>
      </c>
      <c r="C5685" s="77">
        <f t="shared" si="345"/>
        <v>0.50811395999999986</v>
      </c>
      <c r="E5685" s="79">
        <f t="shared" si="346"/>
        <v>0.50811395999999986</v>
      </c>
    </row>
    <row r="5686" spans="1:6">
      <c r="A5686" s="4">
        <v>41363</v>
      </c>
      <c r="C5686" s="77">
        <f t="shared" si="345"/>
        <v>0.50920833999999982</v>
      </c>
      <c r="E5686" s="79">
        <f t="shared" si="346"/>
        <v>0.50920833999999982</v>
      </c>
    </row>
    <row r="5687" spans="1:6">
      <c r="A5687" s="4">
        <v>41364</v>
      </c>
      <c r="C5687" s="77">
        <f t="shared" si="345"/>
        <v>0.51030271999999977</v>
      </c>
      <c r="E5687" s="79">
        <f t="shared" si="346"/>
        <v>0.51030271999999977</v>
      </c>
    </row>
    <row r="5688" spans="1:6">
      <c r="A5688" s="4">
        <v>41365</v>
      </c>
      <c r="C5688" s="77">
        <f t="shared" si="345"/>
        <v>0.51139709999999972</v>
      </c>
      <c r="E5688" s="79">
        <f t="shared" si="346"/>
        <v>0.51139709999999972</v>
      </c>
    </row>
    <row r="5689" spans="1:6">
      <c r="A5689" s="4">
        <v>41366</v>
      </c>
      <c r="C5689" s="77">
        <f t="shared" si="345"/>
        <v>0.51249147999999967</v>
      </c>
      <c r="E5689" s="79">
        <f t="shared" si="346"/>
        <v>0.51249147999999967</v>
      </c>
    </row>
    <row r="5690" spans="1:6">
      <c r="A5690" s="4">
        <v>41367</v>
      </c>
      <c r="C5690" s="77">
        <f t="shared" si="345"/>
        <v>0.51358585999999962</v>
      </c>
      <c r="E5690" s="79">
        <f t="shared" si="346"/>
        <v>0.51358585999999962</v>
      </c>
    </row>
    <row r="5691" spans="1:6">
      <c r="A5691" s="4">
        <v>41368</v>
      </c>
      <c r="C5691" s="77">
        <f t="shared" si="345"/>
        <v>0.51468023999999957</v>
      </c>
      <c r="E5691" s="79">
        <f t="shared" si="346"/>
        <v>0.51468023999999957</v>
      </c>
    </row>
    <row r="5692" spans="1:6">
      <c r="A5692" s="4">
        <v>41369</v>
      </c>
      <c r="C5692" s="77">
        <f t="shared" si="345"/>
        <v>0.51577461999999952</v>
      </c>
      <c r="E5692" s="79">
        <f t="shared" si="346"/>
        <v>0.51577461999999952</v>
      </c>
    </row>
    <row r="5693" spans="1:6">
      <c r="A5693" s="4">
        <v>41370</v>
      </c>
      <c r="B5693" s="72">
        <v>52175</v>
      </c>
      <c r="C5693" s="77">
        <v>0.51686900000000002</v>
      </c>
      <c r="E5693" s="79">
        <f t="shared" si="346"/>
        <v>0.51686900000000002</v>
      </c>
      <c r="F5693" s="5">
        <f>(C5700-C5693)/7</f>
        <v>-7.0491428571428571E-3</v>
      </c>
    </row>
    <row r="5694" spans="1:6">
      <c r="A5694" s="4">
        <v>41371</v>
      </c>
      <c r="C5694" s="80">
        <f t="shared" ref="C5694:C5699" si="347">C5693+F$5693</f>
        <v>0.50981985714285716</v>
      </c>
      <c r="E5694" s="79">
        <f t="shared" si="346"/>
        <v>0.50981985714285716</v>
      </c>
    </row>
    <row r="5695" spans="1:6">
      <c r="A5695" s="4">
        <v>41372</v>
      </c>
      <c r="C5695" s="80">
        <f t="shared" si="347"/>
        <v>0.50277071428571429</v>
      </c>
      <c r="E5695" s="79">
        <f t="shared" si="346"/>
        <v>0.50277071428571429</v>
      </c>
    </row>
    <row r="5696" spans="1:6">
      <c r="A5696" s="4">
        <v>41373</v>
      </c>
      <c r="C5696" s="80">
        <f t="shared" si="347"/>
        <v>0.49572157142857143</v>
      </c>
      <c r="E5696" s="79">
        <f t="shared" si="346"/>
        <v>0.49572157142857143</v>
      </c>
    </row>
    <row r="5697" spans="1:6">
      <c r="A5697" s="4">
        <v>41374</v>
      </c>
      <c r="C5697" s="80">
        <f t="shared" si="347"/>
        <v>0.48867242857142856</v>
      </c>
      <c r="E5697" s="79">
        <f t="shared" si="346"/>
        <v>0.48867242857142856</v>
      </c>
    </row>
    <row r="5698" spans="1:6">
      <c r="A5698" s="4">
        <v>41375</v>
      </c>
      <c r="C5698" s="80">
        <f t="shared" si="347"/>
        <v>0.4816232857142857</v>
      </c>
      <c r="E5698" s="79">
        <f t="shared" si="346"/>
        <v>0.4816232857142857</v>
      </c>
    </row>
    <row r="5699" spans="1:6">
      <c r="A5699" s="4">
        <v>41376</v>
      </c>
      <c r="C5699" s="80">
        <f t="shared" si="347"/>
        <v>0.47457414285714283</v>
      </c>
      <c r="E5699" s="79">
        <f t="shared" si="346"/>
        <v>0.47457414285714283</v>
      </c>
    </row>
    <row r="5700" spans="1:6">
      <c r="A5700" s="4">
        <v>41377</v>
      </c>
      <c r="B5700" s="72">
        <v>52151</v>
      </c>
      <c r="C5700" s="77">
        <v>0.46752500000000002</v>
      </c>
      <c r="E5700" s="79">
        <f t="shared" si="346"/>
        <v>0.46752500000000002</v>
      </c>
    </row>
    <row r="5701" spans="1:6">
      <c r="A5701" s="4">
        <v>41378</v>
      </c>
      <c r="B5701" s="72">
        <v>52234</v>
      </c>
      <c r="C5701" s="77">
        <v>0.55477900000000002</v>
      </c>
      <c r="E5701" s="79">
        <f t="shared" si="346"/>
        <v>0.55477900000000002</v>
      </c>
      <c r="F5701" s="80">
        <f>(C5703-C5701)/2</f>
        <v>-1.8064499999999983E-2</v>
      </c>
    </row>
    <row r="5702" spans="1:6">
      <c r="A5702" s="4">
        <v>41379</v>
      </c>
      <c r="C5702" s="80">
        <f>C5701+F5701</f>
        <v>0.53671449999999998</v>
      </c>
      <c r="E5702" s="79">
        <f t="shared" si="346"/>
        <v>0.53671449999999998</v>
      </c>
    </row>
    <row r="5703" spans="1:6">
      <c r="A5703" s="4">
        <v>41380</v>
      </c>
      <c r="B5703" s="72">
        <v>52200</v>
      </c>
      <c r="C5703" s="77">
        <v>0.51865000000000006</v>
      </c>
      <c r="E5703" s="79">
        <f t="shared" si="346"/>
        <v>0.51865000000000006</v>
      </c>
    </row>
    <row r="5704" spans="1:6">
      <c r="A5704" s="4">
        <v>41381</v>
      </c>
      <c r="B5704" s="72">
        <v>52231</v>
      </c>
      <c r="C5704" s="77">
        <v>0.50351800000000002</v>
      </c>
      <c r="E5704" s="79">
        <f t="shared" si="346"/>
        <v>0.50351800000000002</v>
      </c>
    </row>
    <row r="5705" spans="1:6">
      <c r="A5705" s="4">
        <v>41382</v>
      </c>
      <c r="B5705" s="72">
        <v>52172</v>
      </c>
      <c r="C5705" s="77">
        <v>0.46962100000000001</v>
      </c>
      <c r="E5705" s="79">
        <f t="shared" si="346"/>
        <v>0.46962100000000001</v>
      </c>
    </row>
    <row r="5706" spans="1:6">
      <c r="A5706" s="4">
        <v>41383</v>
      </c>
      <c r="B5706" s="72">
        <v>52272</v>
      </c>
      <c r="C5706" s="77">
        <v>0.52422500000000005</v>
      </c>
      <c r="E5706" s="79">
        <f t="shared" si="346"/>
        <v>0.52422500000000005</v>
      </c>
      <c r="F5706" s="5">
        <f>(C5709-C5706)/3</f>
        <v>-3.3691000000000026E-2</v>
      </c>
    </row>
    <row r="5707" spans="1:6">
      <c r="A5707" s="4">
        <v>41384</v>
      </c>
      <c r="C5707" s="80">
        <f>C5706+F$5706</f>
        <v>0.49053400000000003</v>
      </c>
      <c r="E5707" s="79">
        <f t="shared" si="346"/>
        <v>0.49053400000000003</v>
      </c>
    </row>
    <row r="5708" spans="1:6">
      <c r="A5708" s="4">
        <v>41385</v>
      </c>
      <c r="C5708" s="80">
        <f>C5707+F$5706</f>
        <v>0.456843</v>
      </c>
      <c r="E5708" s="79">
        <f t="shared" si="346"/>
        <v>0.456843</v>
      </c>
    </row>
    <row r="5709" spans="1:6">
      <c r="A5709" s="4">
        <v>41386</v>
      </c>
      <c r="B5709" s="72">
        <v>52196</v>
      </c>
      <c r="C5709" s="77">
        <v>0.42315199999999997</v>
      </c>
      <c r="E5709" s="79">
        <f t="shared" si="346"/>
        <v>0.42315199999999997</v>
      </c>
      <c r="F5709" s="5">
        <f>(C5711-C5709)/2</f>
        <v>1.9588000000000022E-2</v>
      </c>
    </row>
    <row r="5710" spans="1:6">
      <c r="A5710" s="4">
        <v>41387</v>
      </c>
      <c r="C5710" s="80">
        <f>C5709+F$5709</f>
        <v>0.44274000000000002</v>
      </c>
      <c r="E5710" s="79">
        <f t="shared" si="346"/>
        <v>0.44274000000000002</v>
      </c>
    </row>
    <row r="5711" spans="1:6">
      <c r="A5711" s="4">
        <v>41388</v>
      </c>
      <c r="B5711" s="72">
        <v>52130</v>
      </c>
      <c r="C5711" s="77">
        <v>0.46232800000000002</v>
      </c>
      <c r="E5711" s="79">
        <f t="shared" si="346"/>
        <v>0.46232800000000002</v>
      </c>
    </row>
    <row r="5712" spans="1:6">
      <c r="A5712" s="4">
        <v>41389</v>
      </c>
      <c r="B5712" s="72">
        <v>50841</v>
      </c>
      <c r="C5712" s="77">
        <v>0.415543</v>
      </c>
      <c r="E5712" s="79">
        <f t="shared" si="346"/>
        <v>0.415543</v>
      </c>
    </row>
    <row r="5713" spans="1:6">
      <c r="A5713" s="4">
        <v>41390</v>
      </c>
      <c r="B5713" s="72">
        <v>41176</v>
      </c>
      <c r="C5713" s="77">
        <v>0.32954800000000001</v>
      </c>
      <c r="E5713" s="79">
        <f t="shared" si="346"/>
        <v>0.32954800000000001</v>
      </c>
    </row>
    <row r="5714" spans="1:6">
      <c r="A5714" s="4">
        <v>41391</v>
      </c>
      <c r="B5714" s="72">
        <v>19951</v>
      </c>
      <c r="C5714" s="77">
        <v>0.29777300000000001</v>
      </c>
      <c r="E5714" s="79">
        <f>C5714</f>
        <v>0.29777300000000001</v>
      </c>
    </row>
    <row r="5715" spans="1:6">
      <c r="A5715" s="4">
        <v>41392</v>
      </c>
      <c r="B5715" s="72">
        <v>2791</v>
      </c>
      <c r="C5715" s="77">
        <v>0.28395300000000001</v>
      </c>
      <c r="E5715" s="79">
        <f>C5715</f>
        <v>0.28395300000000001</v>
      </c>
    </row>
    <row r="5716" spans="1:6">
      <c r="A5716" s="4">
        <v>41393</v>
      </c>
      <c r="B5716" s="72">
        <v>7885</v>
      </c>
      <c r="C5716" s="77">
        <v>0.25664300000000001</v>
      </c>
      <c r="E5716" s="79">
        <f>C5716</f>
        <v>0.25664300000000001</v>
      </c>
    </row>
    <row r="5717" spans="1:6">
      <c r="A5717" s="4">
        <v>41394</v>
      </c>
      <c r="B5717" s="72">
        <v>14256</v>
      </c>
      <c r="C5717" s="77">
        <v>0.30370900000000001</v>
      </c>
      <c r="E5717" s="79">
        <f>C5717</f>
        <v>0.30370900000000001</v>
      </c>
    </row>
    <row r="5718" spans="1:6">
      <c r="A5718" s="4">
        <v>41395</v>
      </c>
      <c r="B5718" s="72">
        <v>51475</v>
      </c>
      <c r="C5718" s="77">
        <v>0.43131599999999998</v>
      </c>
      <c r="E5718" s="79">
        <f t="shared" ref="E5718:E5781" si="348">C5718</f>
        <v>0.43131599999999998</v>
      </c>
    </row>
    <row r="5719" spans="1:6">
      <c r="A5719" s="4">
        <v>41396</v>
      </c>
      <c r="B5719" s="72">
        <v>50848</v>
      </c>
      <c r="C5719" s="77">
        <v>0.45812000000000003</v>
      </c>
      <c r="E5719" s="79">
        <f t="shared" si="348"/>
        <v>0.45812000000000003</v>
      </c>
    </row>
    <row r="5720" spans="1:6">
      <c r="A5720" s="4">
        <v>41397</v>
      </c>
      <c r="B5720" s="72">
        <v>52106</v>
      </c>
      <c r="C5720" s="77">
        <v>0.430757</v>
      </c>
      <c r="E5720" s="79">
        <f t="shared" si="348"/>
        <v>0.430757</v>
      </c>
      <c r="F5720" s="5">
        <f>(C5722-C5720)/2</f>
        <v>2.2188999999999987E-2</v>
      </c>
    </row>
    <row r="5721" spans="1:6">
      <c r="A5721" s="4">
        <v>41398</v>
      </c>
      <c r="B5721" s="72"/>
      <c r="C5721" s="77">
        <f>C5720+F5720</f>
        <v>0.45294599999999996</v>
      </c>
      <c r="E5721" s="79">
        <f t="shared" si="348"/>
        <v>0.45294599999999996</v>
      </c>
    </row>
    <row r="5722" spans="1:6">
      <c r="A5722" s="4">
        <v>41399</v>
      </c>
      <c r="B5722" s="72">
        <v>52261</v>
      </c>
      <c r="C5722" s="77">
        <v>0.47513499999999997</v>
      </c>
      <c r="E5722" s="79">
        <f t="shared" si="348"/>
        <v>0.47513499999999997</v>
      </c>
      <c r="F5722" s="5">
        <f>(C5724-C5722)/2</f>
        <v>-2.959499999999976E-3</v>
      </c>
    </row>
    <row r="5723" spans="1:6">
      <c r="A5723" s="4">
        <v>41400</v>
      </c>
      <c r="B5723" s="72"/>
      <c r="C5723" s="77">
        <f>C5722+F5722</f>
        <v>0.47217549999999997</v>
      </c>
      <c r="E5723" s="79">
        <f t="shared" si="348"/>
        <v>0.47217549999999997</v>
      </c>
    </row>
    <row r="5724" spans="1:6">
      <c r="A5724" s="4">
        <v>41401</v>
      </c>
      <c r="B5724" s="72">
        <v>52063</v>
      </c>
      <c r="C5724" s="77">
        <v>0.46921600000000002</v>
      </c>
      <c r="E5724" s="79">
        <f t="shared" si="348"/>
        <v>0.46921600000000002</v>
      </c>
      <c r="F5724" s="5">
        <f>(C5726-C5724)/2</f>
        <v>-2.1030500000000008E-2</v>
      </c>
    </row>
    <row r="5725" spans="1:6">
      <c r="A5725" s="4">
        <v>41402</v>
      </c>
      <c r="B5725" s="72"/>
      <c r="C5725" s="77">
        <f>C5724+F5724</f>
        <v>0.44818550000000001</v>
      </c>
      <c r="E5725" s="79">
        <f t="shared" si="348"/>
        <v>0.44818550000000001</v>
      </c>
    </row>
    <row r="5726" spans="1:6">
      <c r="A5726" s="4">
        <v>41403</v>
      </c>
      <c r="B5726" s="72">
        <v>52190</v>
      </c>
      <c r="C5726" s="77">
        <v>0.42715500000000001</v>
      </c>
      <c r="E5726" s="79">
        <f t="shared" si="348"/>
        <v>0.42715500000000001</v>
      </c>
      <c r="F5726" s="5">
        <f>(C5728-C5726)/2</f>
        <v>-3.690199999999999E-2</v>
      </c>
    </row>
    <row r="5727" spans="1:6">
      <c r="A5727" s="4">
        <v>41404</v>
      </c>
      <c r="B5727" s="72"/>
      <c r="C5727" s="77">
        <f>C5726+F5726</f>
        <v>0.39025300000000002</v>
      </c>
      <c r="E5727" s="79">
        <f t="shared" si="348"/>
        <v>0.39025300000000002</v>
      </c>
    </row>
    <row r="5728" spans="1:6">
      <c r="A5728" s="4">
        <v>41405</v>
      </c>
      <c r="B5728" s="72">
        <v>49935</v>
      </c>
      <c r="C5728" s="77">
        <v>0.35335100000000003</v>
      </c>
      <c r="E5728" s="79">
        <f t="shared" si="348"/>
        <v>0.35335100000000003</v>
      </c>
    </row>
    <row r="5729" spans="1:6">
      <c r="A5729" s="4">
        <v>41406</v>
      </c>
      <c r="B5729" s="72">
        <v>52227</v>
      </c>
      <c r="C5729" s="77">
        <v>0.38922600000000002</v>
      </c>
      <c r="E5729" s="79">
        <f t="shared" si="348"/>
        <v>0.38922600000000002</v>
      </c>
      <c r="F5729" s="5">
        <f>(C5731-C5729)/2</f>
        <v>-1.2879000000000002E-2</v>
      </c>
    </row>
    <row r="5730" spans="1:6">
      <c r="A5730" s="4">
        <v>41407</v>
      </c>
      <c r="B5730" s="72"/>
      <c r="C5730" s="77">
        <f>C5729+F5729</f>
        <v>0.37634699999999999</v>
      </c>
      <c r="E5730" s="79">
        <f t="shared" si="348"/>
        <v>0.37634699999999999</v>
      </c>
    </row>
    <row r="5731" spans="1:6">
      <c r="A5731" s="4">
        <v>41408</v>
      </c>
      <c r="B5731" s="72">
        <v>30047</v>
      </c>
      <c r="C5731" s="77">
        <v>0.36346800000000001</v>
      </c>
      <c r="E5731" s="79">
        <f t="shared" si="348"/>
        <v>0.36346800000000001</v>
      </c>
      <c r="F5731" s="5">
        <f>(C5733-C5731)/2</f>
        <v>-8.1730000000000136E-3</v>
      </c>
    </row>
    <row r="5732" spans="1:6">
      <c r="A5732" s="4">
        <v>41409</v>
      </c>
      <c r="B5732" s="72"/>
      <c r="C5732" s="77">
        <f>C5731+F5731</f>
        <v>0.35529500000000003</v>
      </c>
      <c r="E5732" s="79">
        <f t="shared" si="348"/>
        <v>0.35529500000000003</v>
      </c>
    </row>
    <row r="5733" spans="1:6">
      <c r="A5733" s="4">
        <v>41410</v>
      </c>
      <c r="B5733" s="72">
        <v>43510</v>
      </c>
      <c r="C5733" s="77">
        <v>0.34712199999999999</v>
      </c>
      <c r="E5733" s="79">
        <f t="shared" si="348"/>
        <v>0.34712199999999999</v>
      </c>
      <c r="F5733" s="5">
        <f>(C5735-C5733)/2</f>
        <v>-1.9267499999999993E-2</v>
      </c>
    </row>
    <row r="5734" spans="1:6">
      <c r="A5734" s="4">
        <v>41411</v>
      </c>
      <c r="B5734" s="72"/>
      <c r="C5734" s="77">
        <f>C5733+F5733</f>
        <v>0.32785449999999999</v>
      </c>
      <c r="E5734" s="79">
        <f t="shared" si="348"/>
        <v>0.32785449999999999</v>
      </c>
    </row>
    <row r="5735" spans="1:6">
      <c r="A5735" s="4">
        <v>41412</v>
      </c>
      <c r="B5735" s="72">
        <v>26614</v>
      </c>
      <c r="C5735" s="77">
        <v>0.308587</v>
      </c>
      <c r="E5735" s="79">
        <f t="shared" si="348"/>
        <v>0.308587</v>
      </c>
    </row>
    <row r="5736" spans="1:6">
      <c r="A5736" s="4">
        <v>41413</v>
      </c>
      <c r="B5736" s="72">
        <v>33802</v>
      </c>
      <c r="C5736" s="77">
        <v>0.29519800000000002</v>
      </c>
      <c r="E5736" s="79">
        <f t="shared" si="348"/>
        <v>0.29519800000000002</v>
      </c>
      <c r="F5736" s="5">
        <f>(C5738-C5736)/2</f>
        <v>1.9092499999999984E-2</v>
      </c>
    </row>
    <row r="5737" spans="1:6">
      <c r="A5737" s="4">
        <v>41414</v>
      </c>
      <c r="B5737" s="72"/>
      <c r="C5737" s="77">
        <f>C5736+F5736</f>
        <v>0.31429050000000003</v>
      </c>
      <c r="E5737" s="79">
        <f t="shared" si="348"/>
        <v>0.31429050000000003</v>
      </c>
    </row>
    <row r="5738" spans="1:6">
      <c r="A5738" s="4">
        <v>41415</v>
      </c>
      <c r="B5738" s="72">
        <v>43001</v>
      </c>
      <c r="C5738" s="77">
        <v>0.33338299999999998</v>
      </c>
      <c r="E5738" s="79">
        <f t="shared" si="348"/>
        <v>0.33338299999999998</v>
      </c>
      <c r="F5738" s="5">
        <f>(C5740-C5738)/2</f>
        <v>-7.4889999999999957E-3</v>
      </c>
    </row>
    <row r="5739" spans="1:6">
      <c r="A5739" s="4">
        <v>41416</v>
      </c>
      <c r="C5739" s="80">
        <f>C5738+F5738</f>
        <v>0.32589400000000002</v>
      </c>
      <c r="E5739" s="79">
        <f t="shared" si="348"/>
        <v>0.32589400000000002</v>
      </c>
    </row>
    <row r="5740" spans="1:6">
      <c r="A5740" s="4">
        <v>41417</v>
      </c>
      <c r="B5740" s="72">
        <v>51852</v>
      </c>
      <c r="C5740" s="77">
        <v>0.31840499999999999</v>
      </c>
      <c r="E5740" s="79">
        <f t="shared" si="348"/>
        <v>0.31840499999999999</v>
      </c>
    </row>
    <row r="5741" spans="1:6">
      <c r="A5741" s="4">
        <v>41418</v>
      </c>
      <c r="B5741" s="72">
        <v>51852</v>
      </c>
      <c r="C5741" s="77">
        <v>0.31840499999999999</v>
      </c>
      <c r="E5741" s="79">
        <f t="shared" si="348"/>
        <v>0.31840499999999999</v>
      </c>
      <c r="F5741" s="5">
        <f>(C5744-C5741)/3</f>
        <v>9.2969999999999997E-3</v>
      </c>
    </row>
    <row r="5742" spans="1:6">
      <c r="A5742" s="4">
        <v>41419</v>
      </c>
      <c r="B5742" s="72"/>
      <c r="C5742" s="77">
        <f>C5741+F$5741</f>
        <v>0.32770199999999999</v>
      </c>
      <c r="E5742" s="79">
        <f t="shared" si="348"/>
        <v>0.32770199999999999</v>
      </c>
    </row>
    <row r="5743" spans="1:6">
      <c r="A5743" s="4">
        <v>41420</v>
      </c>
      <c r="B5743" s="72"/>
      <c r="C5743" s="77">
        <f>C5742+F$5741</f>
        <v>0.33699899999999999</v>
      </c>
      <c r="E5743" s="79">
        <f t="shared" si="348"/>
        <v>0.33699899999999999</v>
      </c>
    </row>
    <row r="5744" spans="1:6">
      <c r="A5744" s="4">
        <v>41421</v>
      </c>
      <c r="B5744" s="72">
        <v>51694</v>
      </c>
      <c r="C5744" s="77">
        <v>0.34629599999999999</v>
      </c>
      <c r="E5744" s="79">
        <f t="shared" si="348"/>
        <v>0.34629599999999999</v>
      </c>
      <c r="F5744" s="5">
        <f>(C5749-C5744)/5</f>
        <v>6.9931999999999998E-3</v>
      </c>
    </row>
    <row r="5745" spans="1:6">
      <c r="A5745" s="4">
        <v>41422</v>
      </c>
      <c r="C5745" s="77">
        <f>C5744+F$5744</f>
        <v>0.35328919999999997</v>
      </c>
      <c r="E5745" s="79">
        <f t="shared" si="348"/>
        <v>0.35328919999999997</v>
      </c>
    </row>
    <row r="5746" spans="1:6">
      <c r="A5746" s="4">
        <v>41423</v>
      </c>
      <c r="C5746" s="77">
        <f>C5745+F$5744</f>
        <v>0.36028239999999995</v>
      </c>
      <c r="E5746" s="79">
        <f t="shared" si="348"/>
        <v>0.36028239999999995</v>
      </c>
    </row>
    <row r="5747" spans="1:6">
      <c r="A5747" s="4">
        <v>41424</v>
      </c>
      <c r="B5747" s="72"/>
      <c r="C5747" s="77">
        <f>C5746+F$5744</f>
        <v>0.36727559999999992</v>
      </c>
      <c r="E5747" s="79">
        <f t="shared" si="348"/>
        <v>0.36727559999999992</v>
      </c>
    </row>
    <row r="5748" spans="1:6">
      <c r="A5748" s="4">
        <v>41425</v>
      </c>
      <c r="C5748" s="77">
        <f>C5747+F$5744</f>
        <v>0.3742687999999999</v>
      </c>
      <c r="E5748" s="79">
        <f t="shared" si="348"/>
        <v>0.3742687999999999</v>
      </c>
    </row>
    <row r="5749" spans="1:6">
      <c r="A5749" s="4">
        <v>41426</v>
      </c>
      <c r="B5749" s="72">
        <v>52190</v>
      </c>
      <c r="C5749" s="77">
        <v>0.38126199999999999</v>
      </c>
      <c r="E5749" s="79">
        <f t="shared" si="348"/>
        <v>0.38126199999999999</v>
      </c>
    </row>
    <row r="5750" spans="1:6">
      <c r="A5750" s="4">
        <v>41427</v>
      </c>
      <c r="B5750" s="72">
        <v>52158</v>
      </c>
      <c r="C5750" s="77">
        <v>0.34200700000000001</v>
      </c>
      <c r="E5750" s="79">
        <f t="shared" si="348"/>
        <v>0.34200700000000001</v>
      </c>
    </row>
    <row r="5751" spans="1:6">
      <c r="A5751" s="4">
        <v>41428</v>
      </c>
      <c r="B5751" s="72">
        <v>52156</v>
      </c>
      <c r="C5751" s="77">
        <v>0.364788</v>
      </c>
      <c r="E5751" s="79">
        <f t="shared" si="348"/>
        <v>0.364788</v>
      </c>
    </row>
    <row r="5752" spans="1:6">
      <c r="A5752" s="4">
        <v>41429</v>
      </c>
      <c r="B5752" s="72">
        <v>52197</v>
      </c>
      <c r="C5752" s="77">
        <v>0.364116</v>
      </c>
      <c r="E5752" s="79">
        <f t="shared" si="348"/>
        <v>0.364116</v>
      </c>
    </row>
    <row r="5753" spans="1:6">
      <c r="A5753" s="4">
        <v>41430</v>
      </c>
      <c r="B5753" s="72">
        <v>51465</v>
      </c>
      <c r="C5753" s="77">
        <v>0.33329500000000001</v>
      </c>
      <c r="E5753" s="79">
        <f t="shared" si="348"/>
        <v>0.33329500000000001</v>
      </c>
      <c r="F5753" s="5">
        <f>(C5755-C5753)/2</f>
        <v>-3.1411999999999995E-2</v>
      </c>
    </row>
    <row r="5754" spans="1:6">
      <c r="A5754" s="4">
        <v>41431</v>
      </c>
      <c r="B5754" s="72"/>
      <c r="C5754" s="77">
        <f>C5753+F$5753</f>
        <v>0.30188300000000001</v>
      </c>
      <c r="E5754" s="79">
        <f t="shared" si="348"/>
        <v>0.30188300000000001</v>
      </c>
    </row>
    <row r="5755" spans="1:6">
      <c r="A5755" s="4">
        <v>41432</v>
      </c>
      <c r="B5755" s="72">
        <v>19644</v>
      </c>
      <c r="C5755" s="77">
        <v>0.27047100000000002</v>
      </c>
      <c r="E5755" s="79">
        <f t="shared" si="348"/>
        <v>0.27047100000000002</v>
      </c>
    </row>
    <row r="5756" spans="1:6">
      <c r="A5756" s="4">
        <v>41433</v>
      </c>
      <c r="B5756" s="72">
        <v>13199</v>
      </c>
      <c r="C5756" s="77">
        <v>0.255799</v>
      </c>
      <c r="E5756" s="79">
        <f t="shared" si="348"/>
        <v>0.255799</v>
      </c>
    </row>
    <row r="5757" spans="1:6">
      <c r="A5757" s="4">
        <v>41434</v>
      </c>
      <c r="B5757" s="72">
        <v>29742</v>
      </c>
      <c r="C5757" s="77">
        <v>0.30399399999999999</v>
      </c>
      <c r="E5757" s="79">
        <f t="shared" si="348"/>
        <v>0.30399399999999999</v>
      </c>
    </row>
    <row r="5758" spans="1:6">
      <c r="A5758" s="4">
        <v>41435</v>
      </c>
      <c r="B5758" s="72">
        <v>52141</v>
      </c>
      <c r="C5758" s="77">
        <v>0.38209399999999999</v>
      </c>
      <c r="E5758" s="79">
        <f t="shared" si="348"/>
        <v>0.38209399999999999</v>
      </c>
    </row>
    <row r="5759" spans="1:6">
      <c r="A5759" s="4">
        <v>41436</v>
      </c>
      <c r="B5759" s="72">
        <v>52189</v>
      </c>
      <c r="C5759" s="77">
        <v>0.36729600000000001</v>
      </c>
      <c r="E5759" s="79">
        <f t="shared" si="348"/>
        <v>0.36729600000000001</v>
      </c>
    </row>
    <row r="5760" spans="1:6">
      <c r="A5760" s="4">
        <v>41437</v>
      </c>
      <c r="B5760" s="72">
        <v>52145</v>
      </c>
      <c r="C5760" s="77">
        <v>0.370307</v>
      </c>
      <c r="E5760" s="79">
        <f t="shared" si="348"/>
        <v>0.370307</v>
      </c>
    </row>
    <row r="5761" spans="1:6">
      <c r="A5761" s="4">
        <v>41438</v>
      </c>
      <c r="B5761" s="72">
        <v>52224</v>
      </c>
      <c r="C5761" s="77">
        <v>0.38720100000000002</v>
      </c>
      <c r="E5761" s="79">
        <f t="shared" si="348"/>
        <v>0.38720100000000002</v>
      </c>
      <c r="F5761" s="5">
        <f>(C5763-C5761)/2</f>
        <v>9.1759999999999897E-3</v>
      </c>
    </row>
    <row r="5762" spans="1:6">
      <c r="A5762" s="4">
        <v>41439</v>
      </c>
      <c r="B5762" s="72"/>
      <c r="C5762" s="77">
        <f>C5761+F$5761</f>
        <v>0.39637699999999998</v>
      </c>
      <c r="E5762" s="79">
        <f t="shared" si="348"/>
        <v>0.39637699999999998</v>
      </c>
    </row>
    <row r="5763" spans="1:6">
      <c r="A5763" s="4">
        <v>41440</v>
      </c>
      <c r="B5763" s="72">
        <v>52239</v>
      </c>
      <c r="C5763" s="77">
        <v>0.405553</v>
      </c>
      <c r="E5763" s="79">
        <f t="shared" si="348"/>
        <v>0.405553</v>
      </c>
    </row>
    <row r="5764" spans="1:6">
      <c r="A5764" s="4">
        <v>41441</v>
      </c>
      <c r="B5764" s="72">
        <v>52112</v>
      </c>
      <c r="C5764" s="77">
        <v>0.33496100000000001</v>
      </c>
      <c r="E5764" s="79">
        <f t="shared" si="348"/>
        <v>0.33496100000000001</v>
      </c>
      <c r="F5764" s="5">
        <f>(C5767-C5764)/3</f>
        <v>6.2046666666666543E-3</v>
      </c>
    </row>
    <row r="5765" spans="1:6">
      <c r="A5765" s="4">
        <v>41442</v>
      </c>
      <c r="B5765" s="72"/>
      <c r="C5765" s="77">
        <f>C5764+F$5764</f>
        <v>0.34116566666666664</v>
      </c>
      <c r="E5765" s="79">
        <f t="shared" si="348"/>
        <v>0.34116566666666664</v>
      </c>
    </row>
    <row r="5766" spans="1:6">
      <c r="A5766" s="4">
        <v>41443</v>
      </c>
      <c r="B5766" s="72"/>
      <c r="C5766" s="77">
        <f>C5765+F$5764</f>
        <v>0.34737033333333328</v>
      </c>
      <c r="E5766" s="79">
        <f t="shared" si="348"/>
        <v>0.34737033333333328</v>
      </c>
    </row>
    <row r="5767" spans="1:6">
      <c r="A5767" s="4">
        <v>41444</v>
      </c>
      <c r="B5767" s="72">
        <v>48127</v>
      </c>
      <c r="C5767" s="77">
        <v>0.35357499999999997</v>
      </c>
      <c r="E5767" s="79">
        <f t="shared" si="348"/>
        <v>0.35357499999999997</v>
      </c>
      <c r="F5767" s="5">
        <f>(C5769-C5767)/2</f>
        <v>2.8249500000000011E-2</v>
      </c>
    </row>
    <row r="5768" spans="1:6">
      <c r="A5768" s="4">
        <v>41445</v>
      </c>
      <c r="B5768" s="72"/>
      <c r="C5768" s="77">
        <f>C5767+F$5767</f>
        <v>0.38182450000000001</v>
      </c>
      <c r="E5768" s="79">
        <f t="shared" si="348"/>
        <v>0.38182450000000001</v>
      </c>
    </row>
    <row r="5769" spans="1:6">
      <c r="A5769" s="4">
        <v>41446</v>
      </c>
      <c r="B5769" s="72">
        <v>52238</v>
      </c>
      <c r="C5769" s="77">
        <v>0.41007399999999999</v>
      </c>
      <c r="E5769" s="79">
        <f t="shared" si="348"/>
        <v>0.41007399999999999</v>
      </c>
    </row>
    <row r="5770" spans="1:6">
      <c r="A5770" s="4">
        <v>41447</v>
      </c>
      <c r="B5770" s="72">
        <v>52238</v>
      </c>
      <c r="C5770" s="77">
        <v>0.41007399999999999</v>
      </c>
      <c r="E5770" s="79">
        <f t="shared" si="348"/>
        <v>0.41007399999999999</v>
      </c>
    </row>
    <row r="5771" spans="1:6">
      <c r="A5771" s="4">
        <v>41448</v>
      </c>
      <c r="B5771" s="72">
        <v>52101</v>
      </c>
      <c r="C5771" s="77">
        <v>0.34201399999999998</v>
      </c>
      <c r="E5771" s="79">
        <f t="shared" si="348"/>
        <v>0.34201399999999998</v>
      </c>
      <c r="F5771" s="5">
        <f>(C5774-C5771)/3</f>
        <v>7.890666666666676E-3</v>
      </c>
    </row>
    <row r="5772" spans="1:6">
      <c r="A5772" s="4">
        <v>41449</v>
      </c>
      <c r="B5772" s="72"/>
      <c r="C5772" s="77">
        <f>C5771+F$5771</f>
        <v>0.34990466666666664</v>
      </c>
      <c r="E5772" s="79">
        <f t="shared" si="348"/>
        <v>0.34990466666666664</v>
      </c>
    </row>
    <row r="5773" spans="1:6">
      <c r="A5773" s="4">
        <v>41450</v>
      </c>
      <c r="C5773" s="77">
        <f>C5772+F$5771</f>
        <v>0.3577953333333333</v>
      </c>
      <c r="E5773" s="79">
        <f t="shared" si="348"/>
        <v>0.3577953333333333</v>
      </c>
    </row>
    <row r="5774" spans="1:6">
      <c r="A5774" s="4">
        <v>41451</v>
      </c>
      <c r="B5774" s="72">
        <v>52184</v>
      </c>
      <c r="C5774" s="77">
        <v>0.36568600000000001</v>
      </c>
      <c r="E5774" s="79">
        <f t="shared" si="348"/>
        <v>0.36568600000000001</v>
      </c>
      <c r="F5774" s="5">
        <f>(C5776-C5774)/2</f>
        <v>-1.1725000000000013E-2</v>
      </c>
    </row>
    <row r="5775" spans="1:6">
      <c r="A5775" s="4">
        <v>41452</v>
      </c>
      <c r="C5775" s="80">
        <f>C5774+F$5774</f>
        <v>0.35396099999999997</v>
      </c>
      <c r="E5775" s="79">
        <f t="shared" si="348"/>
        <v>0.35396099999999997</v>
      </c>
    </row>
    <row r="5776" spans="1:6">
      <c r="A5776" s="4">
        <v>41453</v>
      </c>
      <c r="B5776" s="72">
        <v>52163</v>
      </c>
      <c r="C5776" s="77">
        <v>0.34223599999999998</v>
      </c>
      <c r="E5776" s="79">
        <f t="shared" si="348"/>
        <v>0.34223599999999998</v>
      </c>
    </row>
    <row r="5777" spans="1:6">
      <c r="A5777" s="4">
        <v>41454</v>
      </c>
      <c r="C5777" s="77">
        <v>0.34223599999999998</v>
      </c>
      <c r="E5777" s="79">
        <f t="shared" si="348"/>
        <v>0.34223599999999998</v>
      </c>
    </row>
    <row r="5778" spans="1:6">
      <c r="A5778" s="4">
        <v>41455</v>
      </c>
      <c r="C5778" s="77">
        <v>0.34223599999999998</v>
      </c>
      <c r="E5778" s="79">
        <f t="shared" si="348"/>
        <v>0.34223599999999998</v>
      </c>
    </row>
    <row r="5779" spans="1:6">
      <c r="A5779" s="4">
        <v>41456</v>
      </c>
      <c r="B5779" s="72">
        <v>52249</v>
      </c>
      <c r="C5779" s="77">
        <v>0.366589</v>
      </c>
      <c r="E5779" s="79">
        <f t="shared" si="348"/>
        <v>0.366589</v>
      </c>
    </row>
    <row r="5780" spans="1:6">
      <c r="A5780" s="4">
        <v>41457</v>
      </c>
      <c r="B5780" s="72">
        <v>51958</v>
      </c>
      <c r="C5780" s="77">
        <v>0.30954500000000001</v>
      </c>
      <c r="E5780" s="79">
        <f t="shared" si="348"/>
        <v>0.30954500000000001</v>
      </c>
    </row>
    <row r="5781" spans="1:6">
      <c r="A5781" s="4">
        <v>41458</v>
      </c>
      <c r="B5781" s="72">
        <v>52194</v>
      </c>
      <c r="C5781" s="77">
        <v>0.36118899999999998</v>
      </c>
      <c r="E5781" s="79">
        <f t="shared" si="348"/>
        <v>0.36118899999999998</v>
      </c>
    </row>
    <row r="5782" spans="1:6">
      <c r="A5782" s="4">
        <v>41459</v>
      </c>
      <c r="B5782" s="72">
        <v>52167</v>
      </c>
      <c r="C5782" s="77">
        <v>0.33125100000000002</v>
      </c>
      <c r="E5782" s="79">
        <f t="shared" ref="E5782:E5845" si="349">C5782</f>
        <v>0.33125100000000002</v>
      </c>
      <c r="F5782" s="80">
        <f>(C5784-C5782)/2</f>
        <v>5.8074999999999932E-3</v>
      </c>
    </row>
    <row r="5783" spans="1:6">
      <c r="A5783" s="4">
        <v>41460</v>
      </c>
      <c r="C5783" s="80">
        <f>C5782+F$5782</f>
        <v>0.33705850000000004</v>
      </c>
      <c r="E5783" s="79">
        <f t="shared" si="349"/>
        <v>0.33705850000000004</v>
      </c>
    </row>
    <row r="5784" spans="1:6">
      <c r="A5784" s="4">
        <v>41461</v>
      </c>
      <c r="B5784" s="72">
        <v>52197</v>
      </c>
      <c r="C5784" s="77">
        <v>0.342866</v>
      </c>
      <c r="E5784" s="79">
        <f t="shared" si="349"/>
        <v>0.342866</v>
      </c>
    </row>
    <row r="5785" spans="1:6">
      <c r="A5785" s="4">
        <v>41462</v>
      </c>
      <c r="B5785" s="72">
        <v>52097</v>
      </c>
      <c r="C5785" s="77">
        <v>0.309091</v>
      </c>
      <c r="E5785" s="79">
        <f t="shared" si="349"/>
        <v>0.309091</v>
      </c>
    </row>
    <row r="5786" spans="1:6">
      <c r="A5786" s="4">
        <v>41463</v>
      </c>
      <c r="B5786" s="72">
        <v>52251</v>
      </c>
      <c r="C5786" s="77">
        <v>0.36346200000000001</v>
      </c>
      <c r="E5786" s="79">
        <f t="shared" si="349"/>
        <v>0.36346200000000001</v>
      </c>
    </row>
    <row r="5787" spans="1:6">
      <c r="A5787" s="4">
        <v>41464</v>
      </c>
      <c r="B5787" s="72">
        <v>52103</v>
      </c>
      <c r="C5787" s="77">
        <v>0.28517999999999999</v>
      </c>
      <c r="E5787" s="79">
        <f t="shared" si="349"/>
        <v>0.28517999999999999</v>
      </c>
    </row>
    <row r="5788" spans="1:6">
      <c r="A5788" s="4">
        <v>41465</v>
      </c>
      <c r="B5788" s="72">
        <v>52179</v>
      </c>
      <c r="C5788" s="77">
        <v>0.34496500000000002</v>
      </c>
      <c r="E5788" s="79">
        <f t="shared" si="349"/>
        <v>0.34496500000000002</v>
      </c>
    </row>
    <row r="5789" spans="1:6">
      <c r="A5789" s="4">
        <v>41466</v>
      </c>
      <c r="B5789" s="72">
        <v>52139</v>
      </c>
      <c r="C5789" s="77">
        <v>0.28850799999999999</v>
      </c>
      <c r="E5789" s="79">
        <f t="shared" si="349"/>
        <v>0.28850799999999999</v>
      </c>
    </row>
    <row r="5790" spans="1:6">
      <c r="A5790" s="4">
        <v>41467</v>
      </c>
      <c r="B5790" s="72">
        <v>49623</v>
      </c>
      <c r="C5790" s="77">
        <v>0.32179999999999997</v>
      </c>
      <c r="E5790" s="79">
        <f t="shared" si="349"/>
        <v>0.32179999999999997</v>
      </c>
      <c r="F5790" s="5">
        <f>(C5792-C5790)/2</f>
        <v>-5.9804999999999997E-3</v>
      </c>
    </row>
    <row r="5791" spans="1:6">
      <c r="A5791" s="4">
        <v>41468</v>
      </c>
      <c r="C5791" s="80">
        <f>C5790+F$5790</f>
        <v>0.31581949999999998</v>
      </c>
      <c r="E5791" s="79">
        <f t="shared" si="349"/>
        <v>0.31581949999999998</v>
      </c>
    </row>
    <row r="5792" spans="1:6">
      <c r="A5792" s="4">
        <v>41469</v>
      </c>
      <c r="B5792" s="72">
        <v>52078</v>
      </c>
      <c r="C5792" s="77">
        <v>0.30983899999999998</v>
      </c>
      <c r="E5792" s="79">
        <f t="shared" si="349"/>
        <v>0.30983899999999998</v>
      </c>
    </row>
    <row r="5793" spans="1:6">
      <c r="A5793" s="4">
        <v>41470</v>
      </c>
      <c r="B5793" s="72">
        <v>52229</v>
      </c>
      <c r="C5793" s="77">
        <v>0.347945</v>
      </c>
      <c r="E5793" s="79">
        <f t="shared" si="349"/>
        <v>0.347945</v>
      </c>
    </row>
    <row r="5794" spans="1:6">
      <c r="A5794" s="4">
        <v>41471</v>
      </c>
      <c r="B5794" s="72">
        <v>52092</v>
      </c>
      <c r="C5794" s="77">
        <v>0.29402400000000001</v>
      </c>
      <c r="E5794" s="79">
        <f t="shared" si="349"/>
        <v>0.29402400000000001</v>
      </c>
    </row>
    <row r="5795" spans="1:6">
      <c r="A5795" s="4">
        <v>41472</v>
      </c>
      <c r="B5795" s="72">
        <v>52230</v>
      </c>
      <c r="C5795" s="77">
        <v>0.35808699999999999</v>
      </c>
      <c r="E5795" s="79">
        <f t="shared" si="349"/>
        <v>0.35808699999999999</v>
      </c>
    </row>
    <row r="5796" spans="1:6">
      <c r="A5796" s="4">
        <v>41473</v>
      </c>
      <c r="B5796" s="72">
        <v>52195</v>
      </c>
      <c r="C5796" s="77">
        <v>0.32561400000000001</v>
      </c>
      <c r="E5796" s="79">
        <f t="shared" si="349"/>
        <v>0.32561400000000001</v>
      </c>
      <c r="F5796" s="5">
        <f>(C5798-C5796)/2</f>
        <v>-1.3458999999999999E-2</v>
      </c>
    </row>
    <row r="5797" spans="1:6">
      <c r="A5797" s="4">
        <v>41474</v>
      </c>
      <c r="C5797" s="80">
        <f>C5796+F$5796</f>
        <v>0.31215500000000002</v>
      </c>
      <c r="E5797" s="79">
        <f t="shared" si="349"/>
        <v>0.31215500000000002</v>
      </c>
    </row>
    <row r="5798" spans="1:6">
      <c r="A5798" s="4">
        <v>41475</v>
      </c>
      <c r="B5798" s="72">
        <v>52094</v>
      </c>
      <c r="C5798" s="77">
        <v>0.29869600000000002</v>
      </c>
      <c r="E5798" s="79">
        <f t="shared" si="349"/>
        <v>0.29869600000000002</v>
      </c>
    </row>
    <row r="5799" spans="1:6">
      <c r="A5799" s="4">
        <v>41476</v>
      </c>
      <c r="B5799" s="72">
        <v>52181</v>
      </c>
      <c r="C5799" s="77">
        <v>0.30223800000000001</v>
      </c>
      <c r="E5799" s="79">
        <f t="shared" si="349"/>
        <v>0.30223800000000001</v>
      </c>
    </row>
    <row r="5800" spans="1:6">
      <c r="A5800" s="4">
        <v>41477</v>
      </c>
      <c r="B5800" s="72">
        <v>52208</v>
      </c>
      <c r="C5800" s="77">
        <v>0.31456699999999999</v>
      </c>
      <c r="E5800" s="79">
        <f t="shared" si="349"/>
        <v>0.31456699999999999</v>
      </c>
    </row>
    <row r="5801" spans="1:6">
      <c r="A5801" s="4">
        <v>41478</v>
      </c>
      <c r="B5801" s="72">
        <v>52091</v>
      </c>
      <c r="C5801" s="77">
        <v>0.28171299999999999</v>
      </c>
      <c r="E5801" s="79">
        <f t="shared" si="349"/>
        <v>0.28171299999999999</v>
      </c>
    </row>
    <row r="5802" spans="1:6">
      <c r="A5802" s="4">
        <v>41479</v>
      </c>
      <c r="B5802" s="72">
        <v>52240</v>
      </c>
      <c r="C5802" s="77">
        <v>0.33813500000000002</v>
      </c>
      <c r="E5802" s="79">
        <f t="shared" si="349"/>
        <v>0.33813500000000002</v>
      </c>
    </row>
    <row r="5803" spans="1:6">
      <c r="A5803" s="4">
        <v>41480</v>
      </c>
      <c r="B5803" s="72">
        <v>51998</v>
      </c>
      <c r="C5803" s="77">
        <v>0.26040099999999999</v>
      </c>
      <c r="E5803" s="79">
        <f t="shared" si="349"/>
        <v>0.26040099999999999</v>
      </c>
      <c r="F5803" s="5">
        <f>(C5805-C5803)/2</f>
        <v>-1.0031999999999999E-2</v>
      </c>
    </row>
    <row r="5804" spans="1:6">
      <c r="A5804" s="4">
        <v>41481</v>
      </c>
      <c r="C5804" s="80">
        <f>C5803+F$5803</f>
        <v>0.25036900000000001</v>
      </c>
      <c r="E5804" s="79">
        <f t="shared" si="349"/>
        <v>0.25036900000000001</v>
      </c>
    </row>
    <row r="5805" spans="1:6">
      <c r="A5805" s="4">
        <v>41482</v>
      </c>
      <c r="B5805" s="72">
        <v>38688</v>
      </c>
      <c r="C5805" s="77">
        <v>0.240337</v>
      </c>
      <c r="E5805" s="79">
        <f t="shared" si="349"/>
        <v>0.240337</v>
      </c>
    </row>
    <row r="5806" spans="1:6">
      <c r="A5806" s="4">
        <v>41483</v>
      </c>
      <c r="B5806" s="72">
        <v>18682</v>
      </c>
      <c r="C5806" s="77">
        <v>0.23943800000000001</v>
      </c>
      <c r="E5806" s="79">
        <f t="shared" si="349"/>
        <v>0.23943800000000001</v>
      </c>
    </row>
    <row r="5807" spans="1:6">
      <c r="A5807" s="4">
        <v>41484</v>
      </c>
      <c r="B5807" s="72">
        <v>52165</v>
      </c>
      <c r="C5807" s="77">
        <v>0.28541800000000001</v>
      </c>
      <c r="E5807" s="79">
        <f t="shared" si="349"/>
        <v>0.28541800000000001</v>
      </c>
    </row>
    <row r="5808" spans="1:6">
      <c r="A5808" s="4">
        <v>41485</v>
      </c>
      <c r="C5808" s="77">
        <v>0.28541800000000001</v>
      </c>
      <c r="E5808" s="79">
        <f t="shared" si="349"/>
        <v>0.28541800000000001</v>
      </c>
    </row>
    <row r="5809" spans="1:6">
      <c r="A5809" s="4">
        <v>41486</v>
      </c>
      <c r="C5809" s="77">
        <v>0.28541800000000001</v>
      </c>
      <c r="E5809" s="79">
        <f t="shared" si="349"/>
        <v>0.28541800000000001</v>
      </c>
      <c r="F5809" s="5">
        <f>(C5813-C5809)/4</f>
        <v>-2.8247500000000009E-3</v>
      </c>
    </row>
    <row r="5810" spans="1:6">
      <c r="A5810" s="4">
        <v>41487</v>
      </c>
      <c r="C5810" s="80">
        <f>C5809+F$5809</f>
        <v>0.28259325000000002</v>
      </c>
      <c r="E5810" s="79">
        <f t="shared" si="349"/>
        <v>0.28259325000000002</v>
      </c>
    </row>
    <row r="5811" spans="1:6">
      <c r="A5811" s="4">
        <v>41488</v>
      </c>
      <c r="C5811" s="80">
        <f>C5810+F$5809</f>
        <v>0.27976850000000003</v>
      </c>
      <c r="E5811" s="79">
        <f t="shared" si="349"/>
        <v>0.27976850000000003</v>
      </c>
    </row>
    <row r="5812" spans="1:6">
      <c r="A5812" s="4">
        <v>41489</v>
      </c>
      <c r="C5812" s="80">
        <f>C5811+F$5809</f>
        <v>0.27694375000000004</v>
      </c>
      <c r="E5812" s="79">
        <f t="shared" si="349"/>
        <v>0.27694375000000004</v>
      </c>
    </row>
    <row r="5813" spans="1:6">
      <c r="A5813" s="4">
        <v>41490</v>
      </c>
      <c r="B5813" s="72">
        <v>52244</v>
      </c>
      <c r="C5813" s="77">
        <v>0.274119</v>
      </c>
      <c r="E5813" s="79">
        <f t="shared" si="349"/>
        <v>0.274119</v>
      </c>
      <c r="F5813" s="5">
        <f>(C5816-C5813)/3</f>
        <v>-3.4363333333333377E-3</v>
      </c>
    </row>
    <row r="5814" spans="1:6">
      <c r="A5814" s="4">
        <v>41491</v>
      </c>
      <c r="C5814" s="80">
        <f>C5813+F$5813</f>
        <v>0.27068266666666668</v>
      </c>
      <c r="E5814" s="79">
        <f t="shared" si="349"/>
        <v>0.27068266666666668</v>
      </c>
    </row>
    <row r="5815" spans="1:6">
      <c r="A5815" s="4">
        <v>41492</v>
      </c>
      <c r="C5815" s="80">
        <f>C5814+F$5813</f>
        <v>0.26724633333333336</v>
      </c>
      <c r="E5815" s="79">
        <f t="shared" si="349"/>
        <v>0.26724633333333336</v>
      </c>
    </row>
    <row r="5816" spans="1:6">
      <c r="A5816" s="4">
        <v>41493</v>
      </c>
      <c r="B5816" s="72">
        <v>52187</v>
      </c>
      <c r="C5816" s="77">
        <v>0.26380999999999999</v>
      </c>
      <c r="E5816" s="79">
        <f t="shared" si="349"/>
        <v>0.26380999999999999</v>
      </c>
    </row>
    <row r="5817" spans="1:6">
      <c r="A5817" s="4">
        <v>41494</v>
      </c>
      <c r="B5817" s="72">
        <v>51939</v>
      </c>
      <c r="C5817" s="77">
        <v>0.24574699999999999</v>
      </c>
      <c r="E5817" s="79">
        <f t="shared" si="349"/>
        <v>0.24574699999999999</v>
      </c>
    </row>
    <row r="5818" spans="1:6">
      <c r="A5818" s="4">
        <v>41495</v>
      </c>
      <c r="B5818" s="72">
        <v>52254</v>
      </c>
      <c r="C5818" s="77">
        <v>0.28465800000000002</v>
      </c>
      <c r="E5818" s="79">
        <f t="shared" si="349"/>
        <v>0.28465800000000002</v>
      </c>
    </row>
    <row r="5819" spans="1:6">
      <c r="A5819" s="4">
        <v>41496</v>
      </c>
      <c r="B5819" s="72">
        <v>51351</v>
      </c>
      <c r="C5819" s="77">
        <v>0.23049</v>
      </c>
      <c r="E5819" s="79">
        <f t="shared" si="349"/>
        <v>0.23049</v>
      </c>
    </row>
    <row r="5820" spans="1:6">
      <c r="A5820" s="4">
        <v>41497</v>
      </c>
      <c r="B5820" s="72">
        <v>52239</v>
      </c>
      <c r="C5820" s="77">
        <v>0.283808</v>
      </c>
      <c r="E5820" s="79">
        <f t="shared" si="349"/>
        <v>0.283808</v>
      </c>
    </row>
    <row r="5821" spans="1:6">
      <c r="A5821" s="4">
        <v>41498</v>
      </c>
      <c r="B5821" s="72">
        <v>51697</v>
      </c>
      <c r="C5821" s="77">
        <v>0.230075</v>
      </c>
      <c r="E5821" s="79">
        <f t="shared" si="349"/>
        <v>0.230075</v>
      </c>
    </row>
    <row r="5822" spans="1:6">
      <c r="A5822" s="4">
        <v>41499</v>
      </c>
      <c r="B5822" s="72">
        <v>52190</v>
      </c>
      <c r="C5822" s="77">
        <v>0.26136999999999999</v>
      </c>
      <c r="E5822" s="79">
        <f t="shared" si="349"/>
        <v>0.26136999999999999</v>
      </c>
    </row>
    <row r="5823" spans="1:6">
      <c r="A5823" s="4">
        <v>41500</v>
      </c>
      <c r="B5823" s="72">
        <v>51948</v>
      </c>
      <c r="C5823" s="77">
        <v>0.243254</v>
      </c>
      <c r="E5823" s="79">
        <f t="shared" si="349"/>
        <v>0.243254</v>
      </c>
    </row>
    <row r="5824" spans="1:6">
      <c r="A5824" s="4">
        <v>41501</v>
      </c>
      <c r="B5824" s="72">
        <v>51982</v>
      </c>
      <c r="C5824" s="77">
        <v>0.24216599999999999</v>
      </c>
      <c r="E5824" s="79">
        <f t="shared" si="349"/>
        <v>0.24216599999999999</v>
      </c>
    </row>
    <row r="5825" spans="1:6">
      <c r="A5825" s="4">
        <v>41502</v>
      </c>
      <c r="B5825" s="72">
        <v>52216</v>
      </c>
      <c r="C5825" s="77">
        <v>0.25651299999999999</v>
      </c>
      <c r="E5825" s="79">
        <f t="shared" si="349"/>
        <v>0.25651299999999999</v>
      </c>
    </row>
    <row r="5826" spans="1:6">
      <c r="A5826" s="4">
        <v>41503</v>
      </c>
      <c r="B5826" s="72">
        <v>51487</v>
      </c>
      <c r="C5826" s="77">
        <v>0.22886500000000001</v>
      </c>
      <c r="E5826" s="79">
        <f t="shared" si="349"/>
        <v>0.22886500000000001</v>
      </c>
      <c r="F5826" s="5">
        <f>(C5828-C5826)/2</f>
        <v>-1.6795000000000004E-3</v>
      </c>
    </row>
    <row r="5827" spans="1:6">
      <c r="A5827" s="4">
        <v>41504</v>
      </c>
      <c r="C5827" s="80">
        <f>C5826+F$5826</f>
        <v>0.22718550000000001</v>
      </c>
      <c r="E5827" s="79">
        <f t="shared" si="349"/>
        <v>0.22718550000000001</v>
      </c>
    </row>
    <row r="5828" spans="1:6">
      <c r="A5828" s="4">
        <v>41505</v>
      </c>
      <c r="B5828" s="72">
        <v>51403</v>
      </c>
      <c r="C5828" s="77">
        <v>0.22550600000000001</v>
      </c>
      <c r="E5828" s="79">
        <f t="shared" si="349"/>
        <v>0.22550600000000001</v>
      </c>
    </row>
    <row r="5829" spans="1:6">
      <c r="A5829" s="4">
        <v>41506</v>
      </c>
      <c r="B5829" s="72">
        <v>52195</v>
      </c>
      <c r="C5829" s="77">
        <v>0.26388099999999998</v>
      </c>
      <c r="E5829" s="79">
        <f t="shared" si="349"/>
        <v>0.26388099999999998</v>
      </c>
    </row>
    <row r="5830" spans="1:6">
      <c r="A5830" s="4">
        <v>41507</v>
      </c>
      <c r="B5830" s="72">
        <v>51973</v>
      </c>
      <c r="C5830" s="77">
        <v>0.23145399999999999</v>
      </c>
      <c r="E5830" s="79">
        <f t="shared" si="349"/>
        <v>0.23145399999999999</v>
      </c>
      <c r="F5830" s="5">
        <f>(C5832-C5830)/2</f>
        <v>-6.294999999999995E-3</v>
      </c>
    </row>
    <row r="5831" spans="1:6">
      <c r="A5831" s="4">
        <v>41508</v>
      </c>
      <c r="C5831" s="80">
        <f>C5830+F$5830</f>
        <v>0.225159</v>
      </c>
      <c r="E5831" s="79">
        <f t="shared" si="349"/>
        <v>0.225159</v>
      </c>
    </row>
    <row r="5832" spans="1:6">
      <c r="A5832" s="4">
        <v>41509</v>
      </c>
      <c r="B5832" s="72">
        <v>52169</v>
      </c>
      <c r="C5832" s="77">
        <v>0.218864</v>
      </c>
      <c r="E5832" s="79">
        <f t="shared" si="349"/>
        <v>0.218864</v>
      </c>
    </row>
    <row r="5833" spans="1:6">
      <c r="A5833" s="4">
        <v>41510</v>
      </c>
      <c r="B5833" s="72">
        <v>51676</v>
      </c>
      <c r="C5833" s="77">
        <v>0.23227400000000001</v>
      </c>
      <c r="E5833" s="79">
        <f t="shared" si="349"/>
        <v>0.23227400000000001</v>
      </c>
    </row>
    <row r="5834" spans="1:6">
      <c r="A5834" s="4">
        <v>41511</v>
      </c>
      <c r="B5834" s="72">
        <v>52249</v>
      </c>
      <c r="C5834" s="77">
        <v>0.26610800000000001</v>
      </c>
      <c r="E5834" s="79">
        <f t="shared" si="349"/>
        <v>0.26610800000000001</v>
      </c>
      <c r="F5834" s="5">
        <f>(C5841-C5834)/7</f>
        <v>-1.8234285714285711E-3</v>
      </c>
    </row>
    <row r="5835" spans="1:6">
      <c r="A5835" s="4">
        <v>41512</v>
      </c>
      <c r="C5835" s="77">
        <f t="shared" ref="C5835:C5840" si="350">C5834+F$5834</f>
        <v>0.26428457142857142</v>
      </c>
      <c r="E5835" s="79">
        <f t="shared" si="349"/>
        <v>0.26428457142857142</v>
      </c>
    </row>
    <row r="5836" spans="1:6">
      <c r="A5836" s="4">
        <v>41513</v>
      </c>
      <c r="C5836" s="77">
        <f t="shared" si="350"/>
        <v>0.26246114285714284</v>
      </c>
      <c r="E5836" s="79">
        <f t="shared" si="349"/>
        <v>0.26246114285714284</v>
      </c>
    </row>
    <row r="5837" spans="1:6">
      <c r="A5837" s="4">
        <v>41514</v>
      </c>
      <c r="C5837" s="77">
        <f t="shared" si="350"/>
        <v>0.26063771428571425</v>
      </c>
      <c r="E5837" s="79">
        <f t="shared" si="349"/>
        <v>0.26063771428571425</v>
      </c>
    </row>
    <row r="5838" spans="1:6">
      <c r="A5838" s="4">
        <v>41515</v>
      </c>
      <c r="C5838" s="77">
        <f t="shared" si="350"/>
        <v>0.25881428571428566</v>
      </c>
      <c r="E5838" s="79">
        <f t="shared" si="349"/>
        <v>0.25881428571428566</v>
      </c>
    </row>
    <row r="5839" spans="1:6">
      <c r="A5839" s="4">
        <v>41516</v>
      </c>
      <c r="C5839" s="77">
        <f t="shared" si="350"/>
        <v>0.25699085714285708</v>
      </c>
      <c r="E5839" s="79">
        <f t="shared" si="349"/>
        <v>0.25699085714285708</v>
      </c>
    </row>
    <row r="5840" spans="1:6">
      <c r="A5840" s="4">
        <v>41517</v>
      </c>
      <c r="C5840" s="77">
        <f t="shared" si="350"/>
        <v>0.25516742857142849</v>
      </c>
      <c r="E5840" s="79">
        <f t="shared" si="349"/>
        <v>0.25516742857142849</v>
      </c>
    </row>
    <row r="5841" spans="1:6">
      <c r="A5841" s="4">
        <v>41518</v>
      </c>
      <c r="B5841" s="72">
        <v>52214</v>
      </c>
      <c r="C5841" s="77">
        <v>0.25334400000000001</v>
      </c>
      <c r="E5841" s="79">
        <f t="shared" si="349"/>
        <v>0.25334400000000001</v>
      </c>
    </row>
    <row r="5842" spans="1:6">
      <c r="A5842" s="4">
        <v>41519</v>
      </c>
      <c r="B5842" s="72">
        <v>51545</v>
      </c>
      <c r="C5842" s="77">
        <v>0.23182</v>
      </c>
      <c r="E5842" s="79">
        <f t="shared" si="349"/>
        <v>0.23182</v>
      </c>
    </row>
    <row r="5843" spans="1:6">
      <c r="A5843" s="4">
        <v>41520</v>
      </c>
      <c r="B5843" s="72">
        <v>52247</v>
      </c>
      <c r="C5843" s="77">
        <v>0.29125099999999998</v>
      </c>
      <c r="E5843" s="79">
        <f t="shared" si="349"/>
        <v>0.29125099999999998</v>
      </c>
    </row>
    <row r="5844" spans="1:6">
      <c r="A5844" s="4">
        <v>41521</v>
      </c>
      <c r="B5844" s="72">
        <v>51169</v>
      </c>
      <c r="C5844" s="77">
        <v>0.227018</v>
      </c>
      <c r="E5844" s="79">
        <f t="shared" si="349"/>
        <v>0.227018</v>
      </c>
      <c r="F5844" s="5">
        <f>(C5846-C5844)/2</f>
        <v>-8.1630000000000036E-3</v>
      </c>
    </row>
    <row r="5845" spans="1:6">
      <c r="A5845" s="4">
        <v>41522</v>
      </c>
      <c r="C5845" s="80">
        <f>C5844+F$5844</f>
        <v>0.21885499999999999</v>
      </c>
      <c r="E5845" s="79">
        <f t="shared" si="349"/>
        <v>0.21885499999999999</v>
      </c>
    </row>
    <row r="5846" spans="1:6">
      <c r="A5846" s="4">
        <v>41523</v>
      </c>
      <c r="B5846" s="72">
        <v>16376</v>
      </c>
      <c r="C5846" s="77">
        <v>0.21069199999999999</v>
      </c>
      <c r="E5846" s="79">
        <f t="shared" ref="E5846:E5909" si="351">C5846</f>
        <v>0.21069199999999999</v>
      </c>
      <c r="F5846" s="5">
        <f>(C5849-C5846)/3</f>
        <v>7.1376666666666715E-3</v>
      </c>
    </row>
    <row r="5847" spans="1:6">
      <c r="A5847" s="4">
        <v>41524</v>
      </c>
      <c r="C5847" s="80">
        <f>C5846+F$5846</f>
        <v>0.21782966666666667</v>
      </c>
      <c r="E5847" s="79">
        <f t="shared" si="351"/>
        <v>0.21782966666666667</v>
      </c>
    </row>
    <row r="5848" spans="1:6">
      <c r="A5848" s="4">
        <v>41525</v>
      </c>
      <c r="C5848" s="80">
        <f>C5847+F$5846</f>
        <v>0.22496733333333335</v>
      </c>
      <c r="E5848" s="79">
        <f t="shared" si="351"/>
        <v>0.22496733333333335</v>
      </c>
    </row>
    <row r="5849" spans="1:6">
      <c r="A5849" s="4">
        <v>41526</v>
      </c>
      <c r="B5849" s="72">
        <v>51632</v>
      </c>
      <c r="C5849" s="77">
        <v>0.23210500000000001</v>
      </c>
      <c r="E5849" s="79">
        <f t="shared" si="351"/>
        <v>0.23210500000000001</v>
      </c>
      <c r="F5849" s="5">
        <f>(C5851-C5849)/2</f>
        <v>-3.6780000000000007E-3</v>
      </c>
    </row>
    <row r="5850" spans="1:6">
      <c r="A5850" s="4">
        <v>41527</v>
      </c>
      <c r="C5850" s="80">
        <f>C5849+F$5849</f>
        <v>0.22842699999999999</v>
      </c>
      <c r="E5850" s="79">
        <f t="shared" si="351"/>
        <v>0.22842699999999999</v>
      </c>
    </row>
    <row r="5851" spans="1:6">
      <c r="A5851" s="4">
        <v>41528</v>
      </c>
      <c r="B5851" s="72">
        <v>50750</v>
      </c>
      <c r="C5851" s="77">
        <v>0.224749</v>
      </c>
      <c r="E5851" s="79">
        <f t="shared" si="351"/>
        <v>0.224749</v>
      </c>
    </row>
    <row r="5852" spans="1:6">
      <c r="A5852" s="4">
        <v>41529</v>
      </c>
      <c r="B5852" s="72">
        <v>46693</v>
      </c>
      <c r="C5852" s="77">
        <v>0.26752900000000002</v>
      </c>
      <c r="E5852" s="79">
        <f t="shared" si="351"/>
        <v>0.26752900000000002</v>
      </c>
    </row>
    <row r="5853" spans="1:6">
      <c r="A5853" s="4">
        <v>41530</v>
      </c>
      <c r="B5853" s="72">
        <v>46554</v>
      </c>
      <c r="C5853" s="77">
        <v>0.205318</v>
      </c>
      <c r="E5853" s="79">
        <f t="shared" si="351"/>
        <v>0.205318</v>
      </c>
      <c r="F5853" s="5">
        <f>(C5856-C5853)/3</f>
        <v>5.7913333333333332E-3</v>
      </c>
    </row>
    <row r="5854" spans="1:6">
      <c r="A5854" s="4">
        <v>41531</v>
      </c>
      <c r="C5854" s="80">
        <f>C5853+F$5853</f>
        <v>0.21110933333333334</v>
      </c>
      <c r="E5854" s="79">
        <f t="shared" si="351"/>
        <v>0.21110933333333334</v>
      </c>
    </row>
    <row r="5855" spans="1:6">
      <c r="A5855" s="4">
        <v>41532</v>
      </c>
      <c r="C5855" s="80">
        <f>C5854+F$5853</f>
        <v>0.21690066666666669</v>
      </c>
      <c r="E5855" s="79">
        <f t="shared" si="351"/>
        <v>0.21690066666666669</v>
      </c>
    </row>
    <row r="5856" spans="1:6">
      <c r="A5856" s="4">
        <v>41533</v>
      </c>
      <c r="B5856" s="72">
        <v>39514</v>
      </c>
      <c r="C5856" s="77">
        <v>0.222692</v>
      </c>
      <c r="E5856" s="79">
        <f t="shared" si="351"/>
        <v>0.222692</v>
      </c>
    </row>
    <row r="5857" spans="1:6">
      <c r="A5857" s="4">
        <v>41534</v>
      </c>
      <c r="B5857" s="72">
        <v>22673</v>
      </c>
      <c r="C5857" s="77">
        <v>0.21426600000000001</v>
      </c>
      <c r="E5857" s="79">
        <f t="shared" si="351"/>
        <v>0.21426600000000001</v>
      </c>
      <c r="F5857" s="5">
        <f>(C5860-C5857)/3</f>
        <v>1.6253333333333304E-3</v>
      </c>
    </row>
    <row r="5858" spans="1:6">
      <c r="A5858" s="4">
        <v>41535</v>
      </c>
      <c r="C5858" s="80">
        <f>C5857+F$5857</f>
        <v>0.21589133333333335</v>
      </c>
      <c r="E5858" s="79">
        <f t="shared" si="351"/>
        <v>0.21589133333333335</v>
      </c>
    </row>
    <row r="5859" spans="1:6">
      <c r="A5859" s="4">
        <v>41536</v>
      </c>
      <c r="C5859" s="80">
        <f>C5858+F$5857</f>
        <v>0.21751666666666669</v>
      </c>
      <c r="E5859" s="79">
        <f t="shared" si="351"/>
        <v>0.21751666666666669</v>
      </c>
    </row>
    <row r="5860" spans="1:6">
      <c r="A5860" s="4">
        <v>41537</v>
      </c>
      <c r="B5860" s="72">
        <v>50500</v>
      </c>
      <c r="C5860" s="77">
        <v>0.219142</v>
      </c>
      <c r="E5860" s="79">
        <f t="shared" si="351"/>
        <v>0.219142</v>
      </c>
    </row>
    <row r="5861" spans="1:6">
      <c r="A5861" s="4">
        <v>41538</v>
      </c>
      <c r="B5861" s="72">
        <v>52112</v>
      </c>
      <c r="C5861" s="77">
        <v>0.25655099999999997</v>
      </c>
      <c r="E5861" s="79">
        <f t="shared" si="351"/>
        <v>0.25655099999999997</v>
      </c>
    </row>
    <row r="5862" spans="1:6">
      <c r="A5862" s="4">
        <v>41539</v>
      </c>
      <c r="B5862" s="72">
        <v>50726</v>
      </c>
      <c r="C5862" s="77">
        <v>0.222548</v>
      </c>
      <c r="E5862" s="79">
        <f t="shared" si="351"/>
        <v>0.222548</v>
      </c>
      <c r="F5862" s="5">
        <f>(C5865-C5862)/3</f>
        <v>-3.6686666666666625E-3</v>
      </c>
    </row>
    <row r="5863" spans="1:6">
      <c r="A5863" s="4">
        <v>41540</v>
      </c>
      <c r="C5863" s="80">
        <f>C5862+F$5862</f>
        <v>0.21887933333333334</v>
      </c>
      <c r="E5863" s="79">
        <f t="shared" si="351"/>
        <v>0.21887933333333334</v>
      </c>
    </row>
    <row r="5864" spans="1:6">
      <c r="A5864" s="4">
        <v>41541</v>
      </c>
      <c r="C5864" s="80">
        <f>C5863+F$5862</f>
        <v>0.21521066666666669</v>
      </c>
      <c r="E5864" s="79">
        <f t="shared" si="351"/>
        <v>0.21521066666666669</v>
      </c>
    </row>
    <row r="5865" spans="1:6">
      <c r="A5865" s="4">
        <v>41542</v>
      </c>
      <c r="B5865" s="72">
        <v>42411</v>
      </c>
      <c r="C5865" s="77">
        <v>0.21154200000000001</v>
      </c>
      <c r="E5865" s="79">
        <f t="shared" si="351"/>
        <v>0.21154200000000001</v>
      </c>
      <c r="F5865" s="5">
        <f>(C5902-C5865)/37</f>
        <v>1.5303783783783785E-3</v>
      </c>
    </row>
    <row r="5866" spans="1:6">
      <c r="A5866" s="4">
        <v>41543</v>
      </c>
      <c r="C5866" s="80">
        <f>C5865+F$5865</f>
        <v>0.21307237837837839</v>
      </c>
      <c r="E5866" s="79">
        <f t="shared" si="351"/>
        <v>0.21307237837837839</v>
      </c>
    </row>
    <row r="5867" spans="1:6">
      <c r="A5867" s="4">
        <v>41544</v>
      </c>
      <c r="C5867" s="80">
        <f t="shared" ref="C5867:C5901" si="352">C5866+F$5865</f>
        <v>0.21460275675675677</v>
      </c>
      <c r="E5867" s="79">
        <f t="shared" si="351"/>
        <v>0.21460275675675677</v>
      </c>
    </row>
    <row r="5868" spans="1:6">
      <c r="A5868" s="4">
        <v>41545</v>
      </c>
      <c r="C5868" s="80">
        <f t="shared" si="352"/>
        <v>0.21613313513513516</v>
      </c>
      <c r="E5868" s="79">
        <f t="shared" si="351"/>
        <v>0.21613313513513516</v>
      </c>
    </row>
    <row r="5869" spans="1:6">
      <c r="A5869" s="4">
        <v>41546</v>
      </c>
      <c r="C5869" s="80">
        <f t="shared" si="352"/>
        <v>0.21766351351351354</v>
      </c>
      <c r="E5869" s="79">
        <f t="shared" si="351"/>
        <v>0.21766351351351354</v>
      </c>
    </row>
    <row r="5870" spans="1:6">
      <c r="A5870" s="4">
        <v>41547</v>
      </c>
      <c r="C5870" s="80">
        <f t="shared" si="352"/>
        <v>0.21919389189189192</v>
      </c>
      <c r="E5870" s="79">
        <f t="shared" si="351"/>
        <v>0.21919389189189192</v>
      </c>
    </row>
    <row r="5871" spans="1:6">
      <c r="A5871" s="4">
        <v>41548</v>
      </c>
      <c r="C5871" s="80">
        <f t="shared" si="352"/>
        <v>0.22072427027027031</v>
      </c>
      <c r="E5871" s="79">
        <f t="shared" si="351"/>
        <v>0.22072427027027031</v>
      </c>
    </row>
    <row r="5872" spans="1:6">
      <c r="A5872" s="4">
        <v>41549</v>
      </c>
      <c r="C5872" s="80">
        <f t="shared" si="352"/>
        <v>0.22225464864864869</v>
      </c>
      <c r="E5872" s="79">
        <f t="shared" si="351"/>
        <v>0.22225464864864869</v>
      </c>
    </row>
    <row r="5873" spans="1:5">
      <c r="A5873" s="4">
        <v>41550</v>
      </c>
      <c r="C5873" s="80">
        <f t="shared" si="352"/>
        <v>0.22378502702702707</v>
      </c>
      <c r="E5873" s="79">
        <f t="shared" si="351"/>
        <v>0.22378502702702707</v>
      </c>
    </row>
    <row r="5874" spans="1:5">
      <c r="A5874" s="4">
        <v>41551</v>
      </c>
      <c r="C5874" s="80">
        <f t="shared" si="352"/>
        <v>0.22531540540540546</v>
      </c>
      <c r="E5874" s="79">
        <f t="shared" si="351"/>
        <v>0.22531540540540546</v>
      </c>
    </row>
    <row r="5875" spans="1:5">
      <c r="A5875" s="4">
        <v>41552</v>
      </c>
      <c r="C5875" s="80">
        <f t="shared" si="352"/>
        <v>0.22684578378378384</v>
      </c>
      <c r="E5875" s="79">
        <f t="shared" si="351"/>
        <v>0.22684578378378384</v>
      </c>
    </row>
    <row r="5876" spans="1:5">
      <c r="A5876" s="4">
        <v>41553</v>
      </c>
      <c r="C5876" s="80">
        <f t="shared" si="352"/>
        <v>0.22837616216216222</v>
      </c>
      <c r="E5876" s="79">
        <f t="shared" si="351"/>
        <v>0.22837616216216222</v>
      </c>
    </row>
    <row r="5877" spans="1:5">
      <c r="A5877" s="4">
        <v>41554</v>
      </c>
      <c r="C5877" s="80">
        <f t="shared" si="352"/>
        <v>0.2299065405405406</v>
      </c>
      <c r="E5877" s="79">
        <f t="shared" si="351"/>
        <v>0.2299065405405406</v>
      </c>
    </row>
    <row r="5878" spans="1:5">
      <c r="A5878" s="4">
        <v>41555</v>
      </c>
      <c r="C5878" s="80">
        <f t="shared" si="352"/>
        <v>0.23143691891891899</v>
      </c>
      <c r="E5878" s="79">
        <f t="shared" si="351"/>
        <v>0.23143691891891899</v>
      </c>
    </row>
    <row r="5879" spans="1:5">
      <c r="A5879" s="4">
        <v>41556</v>
      </c>
      <c r="C5879" s="80">
        <f t="shared" si="352"/>
        <v>0.23296729729729737</v>
      </c>
      <c r="E5879" s="79">
        <f t="shared" si="351"/>
        <v>0.23296729729729737</v>
      </c>
    </row>
    <row r="5880" spans="1:5">
      <c r="A5880" s="4">
        <v>41557</v>
      </c>
      <c r="C5880" s="80">
        <f t="shared" si="352"/>
        <v>0.23449767567567575</v>
      </c>
      <c r="E5880" s="79">
        <f t="shared" si="351"/>
        <v>0.23449767567567575</v>
      </c>
    </row>
    <row r="5881" spans="1:5">
      <c r="A5881" s="4">
        <v>41558</v>
      </c>
      <c r="C5881" s="80">
        <f t="shared" si="352"/>
        <v>0.23602805405405414</v>
      </c>
      <c r="E5881" s="79">
        <f t="shared" si="351"/>
        <v>0.23602805405405414</v>
      </c>
    </row>
    <row r="5882" spans="1:5">
      <c r="A5882" s="4">
        <v>41559</v>
      </c>
      <c r="C5882" s="80">
        <f t="shared" si="352"/>
        <v>0.23755843243243252</v>
      </c>
      <c r="E5882" s="79">
        <f t="shared" si="351"/>
        <v>0.23755843243243252</v>
      </c>
    </row>
    <row r="5883" spans="1:5">
      <c r="A5883" s="4">
        <v>41560</v>
      </c>
      <c r="C5883" s="80">
        <f t="shared" si="352"/>
        <v>0.2390888108108109</v>
      </c>
      <c r="E5883" s="79">
        <f t="shared" si="351"/>
        <v>0.2390888108108109</v>
      </c>
    </row>
    <row r="5884" spans="1:5">
      <c r="A5884" s="4">
        <v>41561</v>
      </c>
      <c r="C5884" s="80">
        <f t="shared" si="352"/>
        <v>0.24061918918918929</v>
      </c>
      <c r="E5884" s="79">
        <f t="shared" si="351"/>
        <v>0.24061918918918929</v>
      </c>
    </row>
    <row r="5885" spans="1:5">
      <c r="A5885" s="4">
        <v>41562</v>
      </c>
      <c r="C5885" s="80">
        <f t="shared" si="352"/>
        <v>0.24214956756756767</v>
      </c>
      <c r="E5885" s="79">
        <f t="shared" si="351"/>
        <v>0.24214956756756767</v>
      </c>
    </row>
    <row r="5886" spans="1:5">
      <c r="A5886" s="4">
        <v>41563</v>
      </c>
      <c r="C5886" s="80">
        <f t="shared" si="352"/>
        <v>0.24367994594594605</v>
      </c>
      <c r="E5886" s="79">
        <f t="shared" si="351"/>
        <v>0.24367994594594605</v>
      </c>
    </row>
    <row r="5887" spans="1:5">
      <c r="A5887" s="4">
        <v>41564</v>
      </c>
      <c r="C5887" s="80">
        <f t="shared" si="352"/>
        <v>0.24521032432432444</v>
      </c>
      <c r="E5887" s="79">
        <f t="shared" si="351"/>
        <v>0.24521032432432444</v>
      </c>
    </row>
    <row r="5888" spans="1:5">
      <c r="A5888" s="4">
        <v>41565</v>
      </c>
      <c r="C5888" s="80">
        <f t="shared" si="352"/>
        <v>0.24674070270270282</v>
      </c>
      <c r="E5888" s="79">
        <f t="shared" si="351"/>
        <v>0.24674070270270282</v>
      </c>
    </row>
    <row r="5889" spans="1:6">
      <c r="A5889" s="4">
        <v>41566</v>
      </c>
      <c r="C5889" s="80">
        <f t="shared" si="352"/>
        <v>0.2482710810810812</v>
      </c>
      <c r="E5889" s="79">
        <f t="shared" si="351"/>
        <v>0.2482710810810812</v>
      </c>
    </row>
    <row r="5890" spans="1:6">
      <c r="A5890" s="4">
        <v>41567</v>
      </c>
      <c r="C5890" s="80">
        <f t="shared" si="352"/>
        <v>0.24980145945945958</v>
      </c>
      <c r="E5890" s="79">
        <f t="shared" si="351"/>
        <v>0.24980145945945958</v>
      </c>
    </row>
    <row r="5891" spans="1:6">
      <c r="A5891" s="4">
        <v>41568</v>
      </c>
      <c r="C5891" s="80">
        <f t="shared" si="352"/>
        <v>0.25133183783783797</v>
      </c>
      <c r="E5891" s="79">
        <f t="shared" si="351"/>
        <v>0.25133183783783797</v>
      </c>
    </row>
    <row r="5892" spans="1:6">
      <c r="A5892" s="4">
        <v>41569</v>
      </c>
      <c r="C5892" s="80">
        <f t="shared" si="352"/>
        <v>0.25286221621621635</v>
      </c>
      <c r="E5892" s="79">
        <f t="shared" si="351"/>
        <v>0.25286221621621635</v>
      </c>
    </row>
    <row r="5893" spans="1:6">
      <c r="A5893" s="4">
        <v>41570</v>
      </c>
      <c r="C5893" s="80">
        <f t="shared" si="352"/>
        <v>0.25439259459459473</v>
      </c>
      <c r="E5893" s="79">
        <f t="shared" si="351"/>
        <v>0.25439259459459473</v>
      </c>
    </row>
    <row r="5894" spans="1:6">
      <c r="A5894" s="4">
        <v>41571</v>
      </c>
      <c r="C5894" s="80">
        <f t="shared" si="352"/>
        <v>0.25592297297297312</v>
      </c>
      <c r="E5894" s="79">
        <f t="shared" si="351"/>
        <v>0.25592297297297312</v>
      </c>
    </row>
    <row r="5895" spans="1:6">
      <c r="A5895" s="4">
        <v>41572</v>
      </c>
      <c r="C5895" s="80">
        <f t="shared" si="352"/>
        <v>0.2574533513513515</v>
      </c>
      <c r="E5895" s="79">
        <f t="shared" si="351"/>
        <v>0.2574533513513515</v>
      </c>
    </row>
    <row r="5896" spans="1:6">
      <c r="A5896" s="4">
        <v>41573</v>
      </c>
      <c r="C5896" s="80">
        <f t="shared" si="352"/>
        <v>0.25898372972972988</v>
      </c>
      <c r="E5896" s="79">
        <f t="shared" si="351"/>
        <v>0.25898372972972988</v>
      </c>
    </row>
    <row r="5897" spans="1:6">
      <c r="A5897" s="4">
        <v>41574</v>
      </c>
      <c r="C5897" s="80">
        <f t="shared" si="352"/>
        <v>0.26051410810810827</v>
      </c>
      <c r="E5897" s="79">
        <f t="shared" si="351"/>
        <v>0.26051410810810827</v>
      </c>
    </row>
    <row r="5898" spans="1:6">
      <c r="A5898" s="4">
        <v>41575</v>
      </c>
      <c r="C5898" s="80">
        <f t="shared" si="352"/>
        <v>0.26204448648648665</v>
      </c>
      <c r="E5898" s="79">
        <f t="shared" si="351"/>
        <v>0.26204448648648665</v>
      </c>
    </row>
    <row r="5899" spans="1:6">
      <c r="A5899" s="4">
        <v>41576</v>
      </c>
      <c r="C5899" s="80">
        <f t="shared" si="352"/>
        <v>0.26357486486486503</v>
      </c>
      <c r="E5899" s="79">
        <f t="shared" si="351"/>
        <v>0.26357486486486503</v>
      </c>
    </row>
    <row r="5900" spans="1:6">
      <c r="A5900" s="4">
        <v>41577</v>
      </c>
      <c r="C5900" s="80">
        <f t="shared" si="352"/>
        <v>0.26510524324324342</v>
      </c>
      <c r="E5900" s="79">
        <f t="shared" si="351"/>
        <v>0.26510524324324342</v>
      </c>
    </row>
    <row r="5901" spans="1:6">
      <c r="A5901" s="4">
        <v>41578</v>
      </c>
      <c r="C5901" s="80">
        <f t="shared" si="352"/>
        <v>0.2666356216216218</v>
      </c>
      <c r="E5901" s="79">
        <f t="shared" si="351"/>
        <v>0.2666356216216218</v>
      </c>
    </row>
    <row r="5902" spans="1:6">
      <c r="A5902" s="4">
        <v>41579</v>
      </c>
      <c r="B5902" s="72">
        <v>52146</v>
      </c>
      <c r="C5902" s="77">
        <v>0.26816600000000002</v>
      </c>
      <c r="E5902" s="79">
        <f t="shared" si="351"/>
        <v>0.26816600000000002</v>
      </c>
      <c r="F5902" s="5">
        <f>(C5910-C5902)/8</f>
        <v>-3.8762500000000012E-3</v>
      </c>
    </row>
    <row r="5903" spans="1:6">
      <c r="A5903" s="4">
        <v>41580</v>
      </c>
      <c r="C5903" s="80">
        <f>C5902+F$5902</f>
        <v>0.26428974999999999</v>
      </c>
      <c r="E5903" s="79">
        <f t="shared" si="351"/>
        <v>0.26428974999999999</v>
      </c>
    </row>
    <row r="5904" spans="1:6">
      <c r="A5904" s="4">
        <v>41581</v>
      </c>
      <c r="C5904" s="80">
        <f t="shared" ref="C5904:C5909" si="353">C5903+F$5902</f>
        <v>0.26041349999999996</v>
      </c>
      <c r="E5904" s="79">
        <f t="shared" si="351"/>
        <v>0.26041349999999996</v>
      </c>
    </row>
    <row r="5905" spans="1:6">
      <c r="A5905" s="4">
        <v>41582</v>
      </c>
      <c r="C5905" s="80">
        <f t="shared" si="353"/>
        <v>0.25653724999999994</v>
      </c>
      <c r="E5905" s="79">
        <f t="shared" si="351"/>
        <v>0.25653724999999994</v>
      </c>
    </row>
    <row r="5906" spans="1:6">
      <c r="A5906" s="4">
        <v>41583</v>
      </c>
      <c r="C5906" s="80">
        <f t="shared" si="353"/>
        <v>0.25266099999999991</v>
      </c>
      <c r="E5906" s="79">
        <f t="shared" si="351"/>
        <v>0.25266099999999991</v>
      </c>
    </row>
    <row r="5907" spans="1:6">
      <c r="A5907" s="4">
        <v>41584</v>
      </c>
      <c r="C5907" s="80">
        <f t="shared" si="353"/>
        <v>0.24878474999999992</v>
      </c>
      <c r="E5907" s="79">
        <f t="shared" si="351"/>
        <v>0.24878474999999992</v>
      </c>
    </row>
    <row r="5908" spans="1:6">
      <c r="A5908" s="4">
        <v>41585</v>
      </c>
      <c r="C5908" s="80">
        <f t="shared" si="353"/>
        <v>0.24490849999999992</v>
      </c>
      <c r="E5908" s="79">
        <f t="shared" si="351"/>
        <v>0.24490849999999992</v>
      </c>
    </row>
    <row r="5909" spans="1:6">
      <c r="A5909" s="4">
        <v>41586</v>
      </c>
      <c r="C5909" s="80">
        <f t="shared" si="353"/>
        <v>0.24103224999999992</v>
      </c>
      <c r="E5909" s="79">
        <f t="shared" si="351"/>
        <v>0.24103224999999992</v>
      </c>
    </row>
    <row r="5910" spans="1:6">
      <c r="A5910" s="4">
        <v>41587</v>
      </c>
      <c r="B5910" s="72">
        <v>51074</v>
      </c>
      <c r="C5910" s="77">
        <v>0.23715600000000001</v>
      </c>
      <c r="E5910" s="79">
        <f t="shared" ref="E5910:E5962" si="354">C5910</f>
        <v>0.23715600000000001</v>
      </c>
      <c r="F5910" s="5">
        <f>(C5912-C5910)/2</f>
        <v>3.3899999999999902E-3</v>
      </c>
    </row>
    <row r="5911" spans="1:6">
      <c r="A5911" s="4">
        <v>41588</v>
      </c>
      <c r="C5911" s="80">
        <f>C5910+F$5910</f>
        <v>0.24054599999999998</v>
      </c>
      <c r="E5911" s="79">
        <f t="shared" si="354"/>
        <v>0.24054599999999998</v>
      </c>
    </row>
    <row r="5912" spans="1:6">
      <c r="A5912" s="4">
        <v>41589</v>
      </c>
      <c r="B5912" s="72">
        <v>51672</v>
      </c>
      <c r="C5912" s="77">
        <v>0.24393599999999999</v>
      </c>
      <c r="E5912" s="79">
        <f t="shared" si="354"/>
        <v>0.24393599999999999</v>
      </c>
    </row>
    <row r="5913" spans="1:6">
      <c r="A5913" s="4">
        <v>41590</v>
      </c>
      <c r="B5913" s="72">
        <v>50799</v>
      </c>
      <c r="C5913" s="77">
        <v>0.23658000000000001</v>
      </c>
      <c r="E5913" s="79">
        <f t="shared" si="354"/>
        <v>0.23658000000000001</v>
      </c>
      <c r="F5913" s="5">
        <f>(C5915-C5913)/2</f>
        <v>-2.1130000000000038E-3</v>
      </c>
    </row>
    <row r="5914" spans="1:6">
      <c r="A5914" s="4">
        <v>41591</v>
      </c>
      <c r="C5914" s="80">
        <f>C5913+F$5913</f>
        <v>0.23446700000000001</v>
      </c>
      <c r="E5914" s="79">
        <f t="shared" si="354"/>
        <v>0.23446700000000001</v>
      </c>
    </row>
    <row r="5915" spans="1:6">
      <c r="A5915" s="4">
        <v>41592</v>
      </c>
      <c r="B5915" s="72">
        <v>50471</v>
      </c>
      <c r="C5915" s="77">
        <v>0.232354</v>
      </c>
      <c r="E5915" s="79">
        <f t="shared" si="354"/>
        <v>0.232354</v>
      </c>
    </row>
    <row r="5916" spans="1:6">
      <c r="A5916" s="4">
        <v>41593</v>
      </c>
      <c r="B5916" s="72">
        <v>52222</v>
      </c>
      <c r="C5916" s="77">
        <v>0.344613</v>
      </c>
      <c r="E5916" s="79">
        <f t="shared" si="354"/>
        <v>0.344613</v>
      </c>
      <c r="F5916" s="5">
        <f>(C5920-C5916)/4</f>
        <v>-2.1898500000000001E-2</v>
      </c>
    </row>
    <row r="5917" spans="1:6">
      <c r="A5917" s="4">
        <v>41594</v>
      </c>
      <c r="C5917" s="80">
        <f>C5916+F$5916</f>
        <v>0.32271450000000002</v>
      </c>
      <c r="E5917" s="79">
        <f t="shared" si="354"/>
        <v>0.32271450000000002</v>
      </c>
    </row>
    <row r="5918" spans="1:6">
      <c r="A5918" s="4">
        <v>41595</v>
      </c>
      <c r="C5918" s="80">
        <f>C5917+F$5916</f>
        <v>0.30081600000000003</v>
      </c>
      <c r="E5918" s="79">
        <f t="shared" si="354"/>
        <v>0.30081600000000003</v>
      </c>
    </row>
    <row r="5919" spans="1:6">
      <c r="A5919" s="4">
        <v>41596</v>
      </c>
      <c r="C5919" s="80">
        <f>C5918+F$5916</f>
        <v>0.27891750000000004</v>
      </c>
      <c r="E5919" s="79">
        <f t="shared" si="354"/>
        <v>0.27891750000000004</v>
      </c>
    </row>
    <row r="5920" spans="1:6">
      <c r="A5920" s="4">
        <v>41597</v>
      </c>
      <c r="B5920" s="72">
        <v>51297</v>
      </c>
      <c r="C5920" s="77">
        <v>0.257019</v>
      </c>
      <c r="E5920" s="79">
        <f t="shared" si="354"/>
        <v>0.257019</v>
      </c>
      <c r="F5920" s="5">
        <f>(C5925-C5920)/5</f>
        <v>1.3513200000000003E-2</v>
      </c>
    </row>
    <row r="5921" spans="1:6">
      <c r="A5921" s="4">
        <v>41598</v>
      </c>
      <c r="C5921" s="80">
        <f>C5920+F$5920</f>
        <v>0.2705322</v>
      </c>
      <c r="E5921" s="79">
        <f t="shared" si="354"/>
        <v>0.2705322</v>
      </c>
    </row>
    <row r="5922" spans="1:6">
      <c r="A5922" s="4">
        <v>41599</v>
      </c>
      <c r="C5922" s="80">
        <f>C5921+F$5920</f>
        <v>0.2840454</v>
      </c>
      <c r="E5922" s="79">
        <f t="shared" si="354"/>
        <v>0.2840454</v>
      </c>
    </row>
    <row r="5923" spans="1:6">
      <c r="A5923" s="4">
        <v>41600</v>
      </c>
      <c r="C5923" s="80">
        <f>C5922+F$5920</f>
        <v>0.29755860000000001</v>
      </c>
      <c r="E5923" s="79">
        <f t="shared" si="354"/>
        <v>0.29755860000000001</v>
      </c>
    </row>
    <row r="5924" spans="1:6">
      <c r="A5924" s="4">
        <v>41601</v>
      </c>
      <c r="C5924" s="80">
        <f>C5923+F$5920</f>
        <v>0.31107180000000001</v>
      </c>
      <c r="E5924" s="79">
        <f t="shared" si="354"/>
        <v>0.31107180000000001</v>
      </c>
    </row>
    <row r="5925" spans="1:6">
      <c r="A5925" s="4">
        <v>41602</v>
      </c>
      <c r="B5925" s="72">
        <v>52187</v>
      </c>
      <c r="C5925" s="77">
        <v>0.32458500000000001</v>
      </c>
      <c r="E5925" s="79">
        <f t="shared" si="354"/>
        <v>0.32458500000000001</v>
      </c>
    </row>
    <row r="5926" spans="1:6">
      <c r="A5926" s="4">
        <v>41603</v>
      </c>
      <c r="B5926" s="72">
        <v>51140</v>
      </c>
      <c r="C5926" s="77">
        <v>0.237702</v>
      </c>
      <c r="E5926" s="79">
        <f t="shared" si="354"/>
        <v>0.237702</v>
      </c>
    </row>
    <row r="5927" spans="1:6">
      <c r="A5927" s="4">
        <v>41604</v>
      </c>
      <c r="B5927" s="72">
        <v>52057</v>
      </c>
      <c r="C5927" s="77">
        <v>0.26798100000000002</v>
      </c>
      <c r="E5927" s="79">
        <f t="shared" si="354"/>
        <v>0.26798100000000002</v>
      </c>
      <c r="F5927" s="5">
        <f>(C5933-C5927)/6</f>
        <v>-6.145000000000002E-3</v>
      </c>
    </row>
    <row r="5928" spans="1:6">
      <c r="A5928" s="4">
        <v>41605</v>
      </c>
      <c r="C5928" s="80">
        <f>C5927+F$5927</f>
        <v>0.26183600000000001</v>
      </c>
      <c r="E5928" s="79">
        <f t="shared" si="354"/>
        <v>0.26183600000000001</v>
      </c>
    </row>
    <row r="5929" spans="1:6">
      <c r="A5929" s="4">
        <v>41606</v>
      </c>
      <c r="C5929" s="80">
        <f>C5928+F$5927</f>
        <v>0.255691</v>
      </c>
      <c r="E5929" s="79">
        <f t="shared" si="354"/>
        <v>0.255691</v>
      </c>
    </row>
    <row r="5930" spans="1:6">
      <c r="A5930" s="4">
        <v>41607</v>
      </c>
      <c r="C5930" s="80">
        <f>C5929+F$5927</f>
        <v>0.24954599999999999</v>
      </c>
      <c r="E5930" s="79">
        <f t="shared" si="354"/>
        <v>0.24954599999999999</v>
      </c>
    </row>
    <row r="5931" spans="1:6">
      <c r="A5931" s="4">
        <v>41608</v>
      </c>
      <c r="C5931" s="80">
        <f>C5930+F$5927</f>
        <v>0.24340099999999998</v>
      </c>
      <c r="E5931" s="79">
        <f t="shared" si="354"/>
        <v>0.24340099999999998</v>
      </c>
    </row>
    <row r="5932" spans="1:6">
      <c r="A5932" s="4">
        <v>41609</v>
      </c>
      <c r="C5932" s="80">
        <f>C5931+F$5927</f>
        <v>0.23725599999999997</v>
      </c>
      <c r="E5932" s="79">
        <f t="shared" si="354"/>
        <v>0.23725599999999997</v>
      </c>
    </row>
    <row r="5933" spans="1:6">
      <c r="A5933" s="4">
        <v>41610</v>
      </c>
      <c r="B5933" s="72">
        <v>50350</v>
      </c>
      <c r="C5933" s="77">
        <v>0.23111100000000001</v>
      </c>
      <c r="E5933" s="79">
        <f t="shared" si="354"/>
        <v>0.23111100000000001</v>
      </c>
      <c r="F5933" s="5">
        <f>(C5936-C5933)/3</f>
        <v>5.1483333333333286E-3</v>
      </c>
    </row>
    <row r="5934" spans="1:6">
      <c r="A5934" s="4">
        <v>41611</v>
      </c>
      <c r="C5934" s="80">
        <f>C5933+F$5933</f>
        <v>0.23625933333333335</v>
      </c>
      <c r="E5934" s="79">
        <f t="shared" si="354"/>
        <v>0.23625933333333335</v>
      </c>
    </row>
    <row r="5935" spans="1:6">
      <c r="A5935" s="4">
        <v>41612</v>
      </c>
      <c r="C5935" s="80">
        <f>C5934+F$5933</f>
        <v>0.24140766666666669</v>
      </c>
      <c r="E5935" s="79">
        <f t="shared" si="354"/>
        <v>0.24140766666666669</v>
      </c>
    </row>
    <row r="5936" spans="1:6">
      <c r="A5936" s="4">
        <v>41613</v>
      </c>
      <c r="B5936" s="72">
        <v>51550</v>
      </c>
      <c r="C5936" s="77">
        <v>0.246556</v>
      </c>
      <c r="E5936" s="79">
        <f t="shared" si="354"/>
        <v>0.246556</v>
      </c>
    </row>
    <row r="5937" spans="1:6">
      <c r="A5937" s="4">
        <v>41614</v>
      </c>
      <c r="B5937" s="72">
        <v>51964</v>
      </c>
      <c r="C5937" s="77">
        <v>0.249976</v>
      </c>
      <c r="E5937" s="79">
        <f t="shared" si="354"/>
        <v>0.249976</v>
      </c>
    </row>
    <row r="5938" spans="1:6">
      <c r="A5938" s="4">
        <v>41615</v>
      </c>
      <c r="B5938" s="72">
        <v>50237</v>
      </c>
      <c r="C5938" s="77">
        <v>0.231485</v>
      </c>
      <c r="E5938" s="79">
        <f t="shared" si="354"/>
        <v>0.231485</v>
      </c>
    </row>
    <row r="5939" spans="1:6">
      <c r="A5939" s="4">
        <v>41616</v>
      </c>
      <c r="B5939" s="72">
        <v>52252</v>
      </c>
      <c r="C5939" s="77">
        <v>0.411103</v>
      </c>
      <c r="E5939" s="79">
        <f t="shared" si="354"/>
        <v>0.411103</v>
      </c>
      <c r="F5939" s="5">
        <f>(C5945-C5939)/6</f>
        <v>-2.9304999999999998E-2</v>
      </c>
    </row>
    <row r="5940" spans="1:6">
      <c r="A5940" s="4">
        <v>41617</v>
      </c>
      <c r="C5940" s="80">
        <f>C5939+F$5939</f>
        <v>0.38179799999999997</v>
      </c>
      <c r="E5940" s="79">
        <f t="shared" si="354"/>
        <v>0.38179799999999997</v>
      </c>
    </row>
    <row r="5941" spans="1:6">
      <c r="A5941" s="4">
        <v>41618</v>
      </c>
      <c r="C5941" s="80">
        <f>C5940+F$5939</f>
        <v>0.35249299999999995</v>
      </c>
      <c r="E5941" s="79">
        <f t="shared" si="354"/>
        <v>0.35249299999999995</v>
      </c>
    </row>
    <row r="5942" spans="1:6">
      <c r="A5942" s="4">
        <v>41619</v>
      </c>
      <c r="C5942" s="80">
        <f>C5941+F$5939</f>
        <v>0.32318799999999992</v>
      </c>
      <c r="E5942" s="79">
        <f t="shared" si="354"/>
        <v>0.32318799999999992</v>
      </c>
    </row>
    <row r="5943" spans="1:6">
      <c r="A5943" s="4">
        <v>41620</v>
      </c>
      <c r="C5943" s="80">
        <f>C5942+F$5939</f>
        <v>0.29388299999999989</v>
      </c>
      <c r="E5943" s="79">
        <f t="shared" si="354"/>
        <v>0.29388299999999989</v>
      </c>
    </row>
    <row r="5944" spans="1:6">
      <c r="A5944" s="4">
        <v>41621</v>
      </c>
      <c r="C5944" s="80">
        <f>C5943+F$5939</f>
        <v>0.26457799999999987</v>
      </c>
      <c r="E5944" s="79">
        <f t="shared" si="354"/>
        <v>0.26457799999999987</v>
      </c>
    </row>
    <row r="5945" spans="1:6">
      <c r="A5945" s="4">
        <v>41622</v>
      </c>
      <c r="B5945" s="72">
        <v>50692</v>
      </c>
      <c r="C5945" s="77">
        <v>0.23527300000000001</v>
      </c>
      <c r="E5945" s="79">
        <f t="shared" si="354"/>
        <v>0.23527300000000001</v>
      </c>
      <c r="F5945" s="5">
        <f>(C5953-C5945)/8</f>
        <v>4.2968749999999986E-3</v>
      </c>
    </row>
    <row r="5946" spans="1:6">
      <c r="A5946" s="4">
        <v>41623</v>
      </c>
      <c r="C5946" s="80">
        <f>C5945+F$5945</f>
        <v>0.23956987500000002</v>
      </c>
      <c r="E5946" s="79">
        <f t="shared" si="354"/>
        <v>0.23956987500000002</v>
      </c>
    </row>
    <row r="5947" spans="1:6">
      <c r="A5947" s="4">
        <v>41624</v>
      </c>
      <c r="C5947" s="80">
        <f t="shared" ref="C5947:C5952" si="355">C5946+F$5945</f>
        <v>0.24386675000000002</v>
      </c>
      <c r="E5947" s="79">
        <f t="shared" si="354"/>
        <v>0.24386675000000002</v>
      </c>
    </row>
    <row r="5948" spans="1:6">
      <c r="A5948" s="4">
        <v>41625</v>
      </c>
      <c r="C5948" s="80">
        <f t="shared" si="355"/>
        <v>0.24816362500000003</v>
      </c>
      <c r="E5948" s="79">
        <f t="shared" si="354"/>
        <v>0.24816362500000003</v>
      </c>
    </row>
    <row r="5949" spans="1:6">
      <c r="A5949" s="4">
        <v>41626</v>
      </c>
      <c r="C5949" s="80">
        <f t="shared" si="355"/>
        <v>0.25246050000000003</v>
      </c>
      <c r="E5949" s="79">
        <f t="shared" si="354"/>
        <v>0.25246050000000003</v>
      </c>
    </row>
    <row r="5950" spans="1:6">
      <c r="A5950" s="4">
        <v>41627</v>
      </c>
      <c r="C5950" s="80">
        <f t="shared" si="355"/>
        <v>0.25675737500000001</v>
      </c>
      <c r="E5950" s="79">
        <f t="shared" si="354"/>
        <v>0.25675737500000001</v>
      </c>
    </row>
    <row r="5951" spans="1:6">
      <c r="A5951" s="4">
        <v>41628</v>
      </c>
      <c r="C5951" s="80">
        <f t="shared" si="355"/>
        <v>0.26105424999999999</v>
      </c>
      <c r="E5951" s="79">
        <f t="shared" si="354"/>
        <v>0.26105424999999999</v>
      </c>
    </row>
    <row r="5952" spans="1:6">
      <c r="A5952" s="4">
        <v>41629</v>
      </c>
      <c r="C5952" s="80">
        <f t="shared" si="355"/>
        <v>0.26535112499999997</v>
      </c>
      <c r="E5952" s="79">
        <f t="shared" si="354"/>
        <v>0.26535112499999997</v>
      </c>
    </row>
    <row r="5953" spans="1:6">
      <c r="A5953" s="4">
        <v>41630</v>
      </c>
      <c r="B5953" s="72">
        <v>52142</v>
      </c>
      <c r="C5953" s="77">
        <v>0.269648</v>
      </c>
      <c r="E5953" s="79">
        <f t="shared" si="354"/>
        <v>0.269648</v>
      </c>
    </row>
    <row r="5954" spans="1:6">
      <c r="A5954" s="4">
        <v>41631</v>
      </c>
      <c r="B5954" s="72">
        <v>46986</v>
      </c>
      <c r="C5954" s="77">
        <v>0.23078599999999999</v>
      </c>
      <c r="E5954" s="79">
        <f t="shared" si="354"/>
        <v>0.23078599999999999</v>
      </c>
      <c r="F5954" s="5">
        <f>(C5960-C5954)/6</f>
        <v>5.8711666666666678E-3</v>
      </c>
    </row>
    <row r="5955" spans="1:6">
      <c r="A5955" s="4">
        <v>41632</v>
      </c>
      <c r="C5955" s="80">
        <f>C5954+F$5954</f>
        <v>0.23665716666666667</v>
      </c>
      <c r="E5955" s="79">
        <f t="shared" si="354"/>
        <v>0.23665716666666667</v>
      </c>
    </row>
    <row r="5956" spans="1:6">
      <c r="A5956" s="4">
        <v>41633</v>
      </c>
      <c r="C5956" s="80">
        <f>C5955+F$5954</f>
        <v>0.24252833333333335</v>
      </c>
      <c r="E5956" s="79">
        <f t="shared" si="354"/>
        <v>0.24252833333333335</v>
      </c>
    </row>
    <row r="5957" spans="1:6">
      <c r="A5957" s="4">
        <v>41634</v>
      </c>
      <c r="C5957" s="80">
        <f>C5956+F$5954</f>
        <v>0.24839950000000002</v>
      </c>
      <c r="E5957" s="79">
        <f t="shared" si="354"/>
        <v>0.24839950000000002</v>
      </c>
    </row>
    <row r="5958" spans="1:6">
      <c r="A5958" s="4">
        <v>41635</v>
      </c>
      <c r="C5958" s="80">
        <f>C5957+F$5954</f>
        <v>0.2542706666666667</v>
      </c>
      <c r="E5958" s="79">
        <f t="shared" si="354"/>
        <v>0.2542706666666667</v>
      </c>
    </row>
    <row r="5959" spans="1:6">
      <c r="A5959" s="4">
        <v>41636</v>
      </c>
      <c r="C5959" s="80">
        <f>C5958+F$5954</f>
        <v>0.26014183333333335</v>
      </c>
      <c r="E5959" s="79">
        <f t="shared" si="354"/>
        <v>0.26014183333333335</v>
      </c>
    </row>
    <row r="5960" spans="1:6">
      <c r="A5960" s="4">
        <v>41637</v>
      </c>
      <c r="B5960" s="72">
        <v>52113</v>
      </c>
      <c r="C5960" s="77">
        <v>0.266013</v>
      </c>
      <c r="E5960" s="79">
        <f t="shared" si="354"/>
        <v>0.266013</v>
      </c>
    </row>
    <row r="5961" spans="1:6">
      <c r="A5961" s="4">
        <v>41638</v>
      </c>
      <c r="C5961" s="80">
        <f>C5960</f>
        <v>0.266013</v>
      </c>
      <c r="E5961" s="79">
        <f t="shared" si="354"/>
        <v>0.266013</v>
      </c>
    </row>
    <row r="5962" spans="1:6">
      <c r="A5962" s="4">
        <v>41639</v>
      </c>
      <c r="C5962" s="80">
        <f>C5961</f>
        <v>0.266013</v>
      </c>
      <c r="E5962" s="79">
        <f t="shared" si="354"/>
        <v>0.266013</v>
      </c>
    </row>
    <row r="5965" spans="1:6">
      <c r="A5965" s="32" t="s">
        <v>107</v>
      </c>
      <c r="B5965" t="s">
        <v>108</v>
      </c>
    </row>
  </sheetData>
  <phoneticPr fontId="0" type="noConversion"/>
  <pageMargins left="0.75" right="0.75" top="1" bottom="1" header="0" footer="0"/>
  <pageSetup paperSize="9" orientation="portrait" horizontalDpi="4294967292" vertic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Índice de Vegetación Condiciona</vt:lpstr>
      <vt:lpstr>IVA_diario</vt:lpstr>
    </vt:vector>
  </TitlesOfParts>
  <Company>C.M.A.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dc:creator>
  <cp:lastModifiedBy>mmmartinez</cp:lastModifiedBy>
  <cp:lastPrinted>2012-05-14T10:30:43Z</cp:lastPrinted>
  <dcterms:created xsi:type="dcterms:W3CDTF">2000-02-09T11:28:17Z</dcterms:created>
  <dcterms:modified xsi:type="dcterms:W3CDTF">2015-11-24T15:55:08Z</dcterms:modified>
</cp:coreProperties>
</file>