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90" yWindow="90" windowWidth="13275" windowHeight="11370" tabRatio="541" activeTab="3"/>
  </bookViews>
  <sheets>
    <sheet name="pH" sheetId="6" r:id="rId1"/>
    <sheet name="Cloruros" sheetId="5" r:id="rId2"/>
    <sheet name="Conductividad" sheetId="4" r:id="rId3"/>
    <sheet name="Nitratos" sheetId="3" r:id="rId4"/>
  </sheets>
  <calcPr calcId="125725"/>
</workbook>
</file>

<file path=xl/calcChain.xml><?xml version="1.0" encoding="utf-8"?>
<calcChain xmlns="http://schemas.openxmlformats.org/spreadsheetml/2006/main">
  <c r="D37" i="6"/>
  <c r="D4"/>
  <c r="B37"/>
  <c r="B4"/>
  <c r="H36"/>
  <c r="H37"/>
  <c r="H4"/>
  <c r="G36"/>
  <c r="G37"/>
  <c r="G4"/>
  <c r="F36"/>
  <c r="F37"/>
  <c r="F4"/>
  <c r="E36"/>
  <c r="E37"/>
  <c r="E4"/>
  <c r="D36"/>
  <c r="C36"/>
  <c r="C37"/>
  <c r="C4"/>
  <c r="B36"/>
  <c r="H34"/>
  <c r="G34"/>
  <c r="F34"/>
  <c r="E34"/>
  <c r="D34"/>
  <c r="C34"/>
  <c r="B34"/>
  <c r="G37" i="5"/>
  <c r="H36"/>
  <c r="H37"/>
  <c r="H4"/>
  <c r="G36"/>
  <c r="B36"/>
  <c r="B37"/>
  <c r="B4"/>
  <c r="H34"/>
  <c r="G34"/>
  <c r="D34"/>
  <c r="B34"/>
  <c r="F31"/>
  <c r="F36"/>
  <c r="F37"/>
  <c r="F4"/>
  <c r="E31"/>
  <c r="E36"/>
  <c r="E37"/>
  <c r="E4"/>
  <c r="D31"/>
  <c r="D36"/>
  <c r="D37"/>
  <c r="D4"/>
  <c r="C31"/>
  <c r="C34"/>
  <c r="G4"/>
  <c r="H36" i="4"/>
  <c r="H37"/>
  <c r="H4"/>
  <c r="G36"/>
  <c r="G37"/>
  <c r="G4"/>
  <c r="F36"/>
  <c r="F37"/>
  <c r="F4"/>
  <c r="E36"/>
  <c r="E37"/>
  <c r="E4"/>
  <c r="D36"/>
  <c r="D37"/>
  <c r="D4"/>
  <c r="C36"/>
  <c r="C37"/>
  <c r="C4"/>
  <c r="B36"/>
  <c r="B37"/>
  <c r="B4"/>
  <c r="H34"/>
  <c r="G34"/>
  <c r="F34"/>
  <c r="E34"/>
  <c r="D34"/>
  <c r="C34"/>
  <c r="B34"/>
  <c r="C37" i="3"/>
  <c r="D37"/>
  <c r="E37"/>
  <c r="F37"/>
  <c r="G37"/>
  <c r="H37"/>
  <c r="B37"/>
  <c r="B38"/>
  <c r="B4"/>
  <c r="H35"/>
  <c r="C35"/>
  <c r="D35"/>
  <c r="E35"/>
  <c r="F35"/>
  <c r="G35"/>
  <c r="B35"/>
  <c r="H38"/>
  <c r="H4"/>
  <c r="G38"/>
  <c r="G4"/>
  <c r="F38"/>
  <c r="F4"/>
  <c r="E38"/>
  <c r="E4"/>
  <c r="D38"/>
  <c r="D4"/>
  <c r="C38"/>
  <c r="C4"/>
  <c r="E34" i="5"/>
  <c r="F34"/>
  <c r="C36"/>
  <c r="C37"/>
  <c r="C4"/>
</calcChain>
</file>

<file path=xl/sharedStrings.xml><?xml version="1.0" encoding="utf-8"?>
<sst xmlns="http://schemas.openxmlformats.org/spreadsheetml/2006/main" count="65" uniqueCount="23">
  <si>
    <t>Nº de estaciones</t>
  </si>
  <si>
    <t>Suma</t>
  </si>
  <si>
    <t>Media</t>
  </si>
  <si>
    <t>Valor entero</t>
  </si>
  <si>
    <t>D.H. Cuencas Mediterráneas</t>
  </si>
  <si>
    <t>D.H. Guadalete-Barbate</t>
  </si>
  <si>
    <t>D.H. Segura</t>
  </si>
  <si>
    <t>D.H. Tinto-Odiel-Piedras</t>
  </si>
  <si>
    <t>D.H. Guadiana</t>
  </si>
  <si>
    <t>D.H. Guadalquivir</t>
  </si>
  <si>
    <t>C. Atlántica Andaluza</t>
  </si>
  <si>
    <t>Nitratos (mg/L)</t>
  </si>
  <si>
    <t>Nota: No se dispone de medidas en 2011 y 2012 en la D.H. Guadalquivir.</t>
  </si>
  <si>
    <t>Conductividad eléctrica a 20 ºC</t>
  </si>
  <si>
    <t>µS/cm</t>
  </si>
  <si>
    <t>Cloruros (mg/L)</t>
  </si>
  <si>
    <t>udpH</t>
  </si>
  <si>
    <t>Nitratos en aguas subterráneas en las demarcaciones hidrográficas intracomunitarias de Andalucía, 2000-2012.</t>
  </si>
  <si>
    <t xml:space="preserve">Entre paréntesis se indica el número de estaciones de muestreo. Hasta 2009 se incluyen los datos de la antigua Cuenca Atlántica Andaluza, constituida por los denominados actualmente como Distrito Guadalete-Barbate y Distrito Tinto-Odiel_Piedras. A partir de 2009 los datos se corresponden con los actuales Distritos Hidrográficos. </t>
  </si>
  <si>
    <t>pH en aguas subterráneas en las demarcaciones hidrográficas intracomunitarias de Andalucía, 2000-2012.</t>
  </si>
  <si>
    <t>Cloruros en aguas subterráneas en las demarcaciones hidrográficas intracomunitarias de Andalucía, 2000-2012.</t>
  </si>
  <si>
    <t>Fuente: Red de Información Ambiental de Andalucía. Consejería Medio Ambiente y Ordenación del Territorio, 2013.</t>
  </si>
  <si>
    <t>Conductividad en aguas subterráneas en las demarcaciones hidrográficas intracomunitarias de Andalucía, 2000-2012.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</si>
</sst>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8">
    <xf numFmtId="0" fontId="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2">
    <xf numFmtId="0" fontId="0" fillId="0" borderId="0" xfId="0"/>
    <xf numFmtId="2" fontId="0" fillId="0" borderId="0" xfId="0" applyNumberFormat="1"/>
    <xf numFmtId="0" fontId="2" fillId="0" borderId="2" xfId="3" applyFont="1" applyFill="1" applyBorder="1" applyAlignment="1">
      <alignment wrapText="1"/>
    </xf>
    <xf numFmtId="0" fontId="0" fillId="0" borderId="2" xfId="0" applyBorder="1"/>
    <xf numFmtId="2" fontId="0" fillId="0" borderId="2" xfId="0" applyNumberFormat="1" applyBorder="1"/>
    <xf numFmtId="0" fontId="2" fillId="0" borderId="2" xfId="3" applyFont="1" applyFill="1" applyBorder="1" applyAlignment="1">
      <alignment horizontal="right" wrapText="1"/>
    </xf>
    <xf numFmtId="0" fontId="3" fillId="0" borderId="1" xfId="7" applyFont="1" applyFill="1" applyBorder="1" applyAlignment="1">
      <alignment wrapText="1"/>
    </xf>
    <xf numFmtId="2" fontId="3" fillId="0" borderId="1" xfId="7" applyNumberFormat="1" applyFont="1" applyFill="1" applyBorder="1" applyAlignment="1">
      <alignment horizontal="right" wrapText="1"/>
    </xf>
    <xf numFmtId="0" fontId="3" fillId="0" borderId="1" xfId="7" applyFont="1" applyFill="1" applyBorder="1" applyAlignment="1">
      <alignment horizontal="right" wrapText="1"/>
    </xf>
    <xf numFmtId="0" fontId="2" fillId="0" borderId="3" xfId="3" applyFont="1" applyFill="1" applyBorder="1" applyAlignment="1">
      <alignment wrapText="1"/>
    </xf>
    <xf numFmtId="0" fontId="2" fillId="0" borderId="4" xfId="5" applyFont="1" applyFill="1" applyBorder="1" applyAlignment="1">
      <alignment wrapText="1"/>
    </xf>
    <xf numFmtId="0" fontId="2" fillId="0" borderId="1" xfId="5" applyFont="1" applyFill="1" applyBorder="1" applyAlignment="1">
      <alignment wrapText="1"/>
    </xf>
    <xf numFmtId="0" fontId="2" fillId="0" borderId="2" xfId="5" applyFont="1" applyFill="1" applyBorder="1" applyAlignment="1">
      <alignment horizontal="right" wrapText="1"/>
    </xf>
    <xf numFmtId="2" fontId="2" fillId="0" borderId="2" xfId="5" applyNumberFormat="1" applyFont="1" applyFill="1" applyBorder="1" applyAlignment="1">
      <alignment horizontal="right" wrapText="1"/>
    </xf>
    <xf numFmtId="0" fontId="2" fillId="0" borderId="1" xfId="5" applyFont="1" applyFill="1" applyBorder="1" applyAlignment="1">
      <alignment horizontal="right" wrapText="1"/>
    </xf>
    <xf numFmtId="2" fontId="2" fillId="0" borderId="2" xfId="5" applyNumberFormat="1" applyFont="1" applyFill="1" applyBorder="1" applyAlignment="1">
      <alignment wrapText="1"/>
    </xf>
    <xf numFmtId="2" fontId="2" fillId="0" borderId="1" xfId="5" applyNumberFormat="1" applyFont="1" applyFill="1" applyBorder="1" applyAlignment="1">
      <alignment horizontal="right" wrapText="1"/>
    </xf>
    <xf numFmtId="0" fontId="2" fillId="0" borderId="1" xfId="3" applyFont="1" applyFill="1" applyBorder="1" applyAlignment="1"/>
    <xf numFmtId="0" fontId="0" fillId="2" borderId="2" xfId="0" applyFill="1" applyBorder="1"/>
    <xf numFmtId="2" fontId="0" fillId="2" borderId="2" xfId="0" applyNumberFormat="1" applyFill="1" applyBorder="1"/>
    <xf numFmtId="1" fontId="0" fillId="2" borderId="2" xfId="0" applyNumberFormat="1" applyFill="1" applyBorder="1"/>
    <xf numFmtId="0" fontId="0" fillId="2" borderId="0" xfId="0" applyFill="1"/>
    <xf numFmtId="0" fontId="0" fillId="0" borderId="3" xfId="0" applyBorder="1"/>
    <xf numFmtId="2" fontId="0" fillId="0" borderId="3" xfId="0" applyNumberFormat="1" applyBorder="1"/>
    <xf numFmtId="2" fontId="2" fillId="0" borderId="3" xfId="5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0" fontId="2" fillId="0" borderId="4" xfId="4" applyFont="1" applyFill="1" applyBorder="1" applyAlignment="1">
      <alignment wrapText="1"/>
    </xf>
    <xf numFmtId="0" fontId="2" fillId="0" borderId="1" xfId="4" applyFont="1" applyFill="1" applyBorder="1" applyAlignment="1">
      <alignment wrapText="1"/>
    </xf>
    <xf numFmtId="0" fontId="2" fillId="0" borderId="2" xfId="4" applyFont="1" applyFill="1" applyBorder="1" applyAlignment="1">
      <alignment horizontal="right" wrapText="1"/>
    </xf>
    <xf numFmtId="4" fontId="0" fillId="0" borderId="2" xfId="0" applyNumberFormat="1" applyBorder="1"/>
    <xf numFmtId="4" fontId="2" fillId="0" borderId="2" xfId="4" applyNumberFormat="1" applyFont="1" applyFill="1" applyBorder="1" applyAlignment="1">
      <alignment horizontal="right" wrapText="1"/>
    </xf>
    <xf numFmtId="4" fontId="0" fillId="0" borderId="5" xfId="0" applyNumberFormat="1" applyBorder="1"/>
    <xf numFmtId="0" fontId="2" fillId="0" borderId="1" xfId="4" applyFont="1" applyFill="1" applyBorder="1" applyAlignment="1">
      <alignment horizontal="right" wrapText="1"/>
    </xf>
    <xf numFmtId="4" fontId="2" fillId="0" borderId="2" xfId="4" applyNumberFormat="1" applyFont="1" applyFill="1" applyBorder="1" applyAlignment="1">
      <alignment wrapText="1"/>
    </xf>
    <xf numFmtId="4" fontId="0" fillId="0" borderId="2" xfId="0" applyNumberFormat="1" applyFill="1" applyBorder="1"/>
    <xf numFmtId="4" fontId="0" fillId="0" borderId="3" xfId="0" applyNumberFormat="1" applyFill="1" applyBorder="1"/>
    <xf numFmtId="4" fontId="2" fillId="0" borderId="3" xfId="4" applyNumberFormat="1" applyFont="1" applyFill="1" applyBorder="1" applyAlignment="1">
      <alignment horizontal="right"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2" xfId="3" applyNumberFormat="1" applyFont="1" applyFill="1" applyBorder="1" applyAlignment="1">
      <alignment horizontal="right" wrapText="1"/>
    </xf>
    <xf numFmtId="0" fontId="0" fillId="0" borderId="5" xfId="0" applyBorder="1"/>
    <xf numFmtId="2" fontId="2" fillId="0" borderId="3" xfId="3" applyNumberFormat="1" applyFont="1" applyFill="1" applyBorder="1" applyAlignment="1">
      <alignment horizontal="right" wrapText="1"/>
    </xf>
    <xf numFmtId="0" fontId="1" fillId="0" borderId="0" xfId="7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0" fontId="0" fillId="2" borderId="6" xfId="0" applyFill="1" applyBorder="1"/>
    <xf numFmtId="0" fontId="0" fillId="2" borderId="0" xfId="0" applyFill="1" applyBorder="1"/>
    <xf numFmtId="2" fontId="0" fillId="2" borderId="6" xfId="0" applyNumberFormat="1" applyFill="1" applyBorder="1"/>
    <xf numFmtId="1" fontId="0" fillId="2" borderId="6" xfId="0" applyNumberFormat="1" applyFont="1" applyFill="1" applyBorder="1"/>
    <xf numFmtId="0" fontId="2" fillId="0" borderId="1" xfId="3" applyFont="1" applyFill="1" applyBorder="1" applyAlignment="1">
      <alignment wrapText="1"/>
    </xf>
    <xf numFmtId="0" fontId="2" fillId="0" borderId="1" xfId="3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0" fontId="1" fillId="0" borderId="1" xfId="7" applyFont="1" applyFill="1" applyBorder="1" applyAlignment="1">
      <alignment wrapText="1"/>
    </xf>
    <xf numFmtId="0" fontId="1" fillId="0" borderId="1" xfId="7" applyFont="1" applyFill="1" applyBorder="1" applyAlignment="1">
      <alignment horizontal="right" wrapText="1"/>
    </xf>
    <xf numFmtId="2" fontId="1" fillId="0" borderId="1" xfId="7" applyNumberFormat="1" applyFont="1" applyFill="1" applyBorder="1" applyAlignment="1">
      <alignment horizontal="right" wrapText="1"/>
    </xf>
    <xf numFmtId="0" fontId="2" fillId="0" borderId="4" xfId="6" applyFont="1" applyFill="1" applyBorder="1" applyAlignment="1">
      <alignment wrapText="1"/>
    </xf>
    <xf numFmtId="0" fontId="2" fillId="0" borderId="2" xfId="6" applyFont="1" applyFill="1" applyBorder="1" applyAlignment="1">
      <alignment horizontal="right" wrapText="1"/>
    </xf>
    <xf numFmtId="2" fontId="2" fillId="0" borderId="2" xfId="6" applyNumberFormat="1" applyFont="1" applyFill="1" applyBorder="1" applyAlignment="1">
      <alignment horizontal="right" wrapText="1"/>
    </xf>
    <xf numFmtId="0" fontId="2" fillId="0" borderId="2" xfId="6" applyFont="1" applyFill="1" applyBorder="1" applyAlignment="1">
      <alignment wrapText="1"/>
    </xf>
    <xf numFmtId="0" fontId="2" fillId="0" borderId="7" xfId="6" applyFont="1" applyFill="1" applyBorder="1" applyAlignment="1">
      <alignment horizontal="right" wrapText="1"/>
    </xf>
    <xf numFmtId="0" fontId="2" fillId="0" borderId="7" xfId="6" applyFont="1" applyFill="1" applyBorder="1" applyAlignment="1">
      <alignment wrapText="1"/>
    </xf>
    <xf numFmtId="2" fontId="2" fillId="0" borderId="7" xfId="6" applyNumberFormat="1" applyFont="1" applyFill="1" applyBorder="1" applyAlignment="1">
      <alignment horizontal="right" wrapText="1"/>
    </xf>
    <xf numFmtId="0" fontId="2" fillId="0" borderId="1" xfId="6" applyFont="1" applyFill="1" applyBorder="1" applyAlignment="1">
      <alignment horizontal="right" wrapText="1"/>
    </xf>
    <xf numFmtId="0" fontId="2" fillId="0" borderId="1" xfId="6" applyFont="1" applyFill="1" applyBorder="1" applyAlignment="1">
      <alignment wrapText="1"/>
    </xf>
    <xf numFmtId="2" fontId="2" fillId="0" borderId="1" xfId="6" applyNumberFormat="1" applyFont="1" applyFill="1" applyBorder="1" applyAlignment="1">
      <alignment horizontal="right" wrapText="1"/>
    </xf>
    <xf numFmtId="0" fontId="2" fillId="0" borderId="5" xfId="3" applyFont="1" applyFill="1" applyBorder="1" applyAlignment="1">
      <alignment wrapText="1"/>
    </xf>
    <xf numFmtId="0" fontId="2" fillId="0" borderId="8" xfId="3" applyFont="1" applyFill="1" applyBorder="1" applyAlignment="1">
      <alignment wrapText="1"/>
    </xf>
    <xf numFmtId="0" fontId="0" fillId="0" borderId="9" xfId="0" applyBorder="1"/>
    <xf numFmtId="0" fontId="0" fillId="0" borderId="10" xfId="0" applyBorder="1"/>
    <xf numFmtId="0" fontId="2" fillId="0" borderId="11" xfId="6" applyFont="1" applyFill="1" applyBorder="1" applyAlignment="1">
      <alignment horizontal="right" wrapText="1"/>
    </xf>
    <xf numFmtId="0" fontId="2" fillId="0" borderId="3" xfId="6" applyFont="1" applyFill="1" applyBorder="1" applyAlignment="1">
      <alignment horizontal="right" wrapText="1"/>
    </xf>
    <xf numFmtId="0" fontId="4" fillId="0" borderId="12" xfId="0" applyFont="1" applyBorder="1"/>
    <xf numFmtId="0" fontId="4" fillId="0" borderId="0" xfId="1" applyFont="1" applyFill="1" applyBorder="1"/>
    <xf numFmtId="0" fontId="2" fillId="0" borderId="11" xfId="5" applyFont="1" applyFill="1" applyBorder="1" applyAlignment="1">
      <alignment horizontal="right" wrapText="1"/>
    </xf>
    <xf numFmtId="0" fontId="2" fillId="0" borderId="3" xfId="5" applyFont="1" applyFill="1" applyBorder="1" applyAlignment="1">
      <alignment horizontal="right" wrapText="1"/>
    </xf>
    <xf numFmtId="0" fontId="2" fillId="0" borderId="13" xfId="3" applyFont="1" applyFill="1" applyBorder="1" applyAlignment="1">
      <alignment wrapText="1"/>
    </xf>
    <xf numFmtId="0" fontId="2" fillId="0" borderId="11" xfId="3" applyFont="1" applyFill="1" applyBorder="1" applyAlignment="1">
      <alignment horizontal="right" wrapText="1"/>
    </xf>
    <xf numFmtId="0" fontId="2" fillId="0" borderId="3" xfId="3" applyFont="1" applyFill="1" applyBorder="1" applyAlignment="1">
      <alignment horizontal="right" wrapText="1"/>
    </xf>
    <xf numFmtId="0" fontId="2" fillId="0" borderId="11" xfId="4" applyFont="1" applyFill="1" applyBorder="1" applyAlignment="1">
      <alignment horizontal="right" wrapText="1"/>
    </xf>
    <xf numFmtId="0" fontId="2" fillId="0" borderId="3" xfId="4" applyFont="1" applyFill="1" applyBorder="1" applyAlignment="1">
      <alignment horizontal="right" wrapText="1"/>
    </xf>
    <xf numFmtId="0" fontId="2" fillId="0" borderId="14" xfId="4" applyFont="1" applyFill="1" applyBorder="1" applyAlignment="1">
      <alignment wrapText="1"/>
    </xf>
    <xf numFmtId="0" fontId="0" fillId="0" borderId="0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</cellXfs>
  <cellStyles count="8">
    <cellStyle name="Normal" xfId="0" builtinId="0"/>
    <cellStyle name="Normal 2" xfId="1"/>
    <cellStyle name="Normal_Consulta GDB" xfId="2"/>
    <cellStyle name="Normal_Grafico CLORUROS" xfId="3"/>
    <cellStyle name="Normal_Grafico CONDUCTIVIDAD" xfId="4"/>
    <cellStyle name="Normal_Grafico NITRATOS" xfId="5"/>
    <cellStyle name="Normal_Grafico pH" xfId="6"/>
    <cellStyle name="Normal_Hoja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9841598654168945E-2"/>
          <c:y val="3.1830238726790465E-2"/>
          <c:w val="0.85736991860167311"/>
          <c:h val="0.66489832007073391"/>
        </c:manualLayout>
      </c:layout>
      <c:lineChart>
        <c:grouping val="standard"/>
        <c:ser>
          <c:idx val="0"/>
          <c:order val="0"/>
          <c:tx>
            <c:strRef>
              <c:f>pH!$B$4</c:f>
              <c:strCache>
                <c:ptCount val="1"/>
                <c:pt idx="0">
                  <c:v>C. Atlántica Andaluza (103)</c:v>
                </c:pt>
              </c:strCache>
            </c:strRef>
          </c:tx>
          <c:cat>
            <c:numRef>
              <c:f>pH!$A$5:$A$17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pH!$B$5:$B$17</c:f>
              <c:numCache>
                <c:formatCode>General</c:formatCode>
                <c:ptCount val="13"/>
                <c:pt idx="5" formatCode="0.00">
                  <c:v>7.1588235294117633</c:v>
                </c:pt>
                <c:pt idx="6" formatCode="0.00">
                  <c:v>6.6152564093597928</c:v>
                </c:pt>
                <c:pt idx="7" formatCode="0.00">
                  <c:v>7.4854415366191738</c:v>
                </c:pt>
              </c:numCache>
            </c:numRef>
          </c:val>
        </c:ser>
        <c:ser>
          <c:idx val="1"/>
          <c:order val="1"/>
          <c:tx>
            <c:strRef>
              <c:f>pH!$C$4</c:f>
              <c:strCache>
                <c:ptCount val="1"/>
                <c:pt idx="0">
                  <c:v>D.H. Guadalquivir (284)</c:v>
                </c:pt>
              </c:strCache>
            </c:strRef>
          </c:tx>
          <c:cat>
            <c:numRef>
              <c:f>pH!$A$5:$A$17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pH!$C$5:$C$17</c:f>
              <c:numCache>
                <c:formatCode>General</c:formatCode>
                <c:ptCount val="13"/>
                <c:pt idx="5" formatCode="0.00">
                  <c:v>7.2582159624413123</c:v>
                </c:pt>
                <c:pt idx="6" formatCode="0.00">
                  <c:v>7.319375</c:v>
                </c:pt>
                <c:pt idx="7" formatCode="0.00">
                  <c:v>7.4578616352201257</c:v>
                </c:pt>
              </c:numCache>
            </c:numRef>
          </c:val>
        </c:ser>
        <c:ser>
          <c:idx val="2"/>
          <c:order val="2"/>
          <c:tx>
            <c:strRef>
              <c:f>pH!$D$4</c:f>
              <c:strCache>
                <c:ptCount val="1"/>
                <c:pt idx="0">
                  <c:v>D.H. Cuencas Mediterráneas (179)</c:v>
                </c:pt>
              </c:strCache>
            </c:strRef>
          </c:tx>
          <c:cat>
            <c:numRef>
              <c:f>pH!$A$5:$A$17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pH!$D$5:$D$17</c:f>
              <c:numCache>
                <c:formatCode>General</c:formatCode>
                <c:ptCount val="13"/>
                <c:pt idx="2" formatCode="0.00">
                  <c:v>7.1863247675773421</c:v>
                </c:pt>
                <c:pt idx="3" formatCode="0.00">
                  <c:v>7.4413333341810439</c:v>
                </c:pt>
                <c:pt idx="4" formatCode="0.00">
                  <c:v>7.5135135178093435</c:v>
                </c:pt>
                <c:pt idx="7" formatCode="0.00">
                  <c:v>7.1430962295213005</c:v>
                </c:pt>
                <c:pt idx="9">
                  <c:v>7.53</c:v>
                </c:pt>
              </c:numCache>
            </c:numRef>
          </c:val>
        </c:ser>
        <c:ser>
          <c:idx val="3"/>
          <c:order val="3"/>
          <c:tx>
            <c:strRef>
              <c:f>pH!$E$4</c:f>
              <c:strCache>
                <c:ptCount val="1"/>
                <c:pt idx="0">
                  <c:v>D.H. Segura (9)</c:v>
                </c:pt>
              </c:strCache>
            </c:strRef>
          </c:tx>
          <c:cat>
            <c:numRef>
              <c:f>pH!$A$5:$A$17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pH!$E$5:$E$17</c:f>
              <c:numCache>
                <c:formatCode>0.00</c:formatCode>
                <c:ptCount val="13"/>
                <c:pt idx="0">
                  <c:v>7.5785714898790628</c:v>
                </c:pt>
                <c:pt idx="1">
                  <c:v>7.7000000211927624</c:v>
                </c:pt>
                <c:pt idx="2">
                  <c:v>7.7666667302449541</c:v>
                </c:pt>
                <c:pt idx="7">
                  <c:v>7.4671428544180731</c:v>
                </c:pt>
                <c:pt idx="9" formatCode="General">
                  <c:v>7.35</c:v>
                </c:pt>
              </c:numCache>
            </c:numRef>
          </c:val>
        </c:ser>
        <c:ser>
          <c:idx val="4"/>
          <c:order val="4"/>
          <c:tx>
            <c:strRef>
              <c:f>pH!$F$4</c:f>
              <c:strCache>
                <c:ptCount val="1"/>
                <c:pt idx="0">
                  <c:v>D.H. Guadalete-Barbate (61)</c:v>
                </c:pt>
              </c:strCache>
            </c:strRef>
          </c:tx>
          <c:cat>
            <c:numRef>
              <c:f>pH!$A$5:$A$17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pH!$F$5:$F$17</c:f>
              <c:numCache>
                <c:formatCode>General</c:formatCode>
                <c:ptCount val="13"/>
                <c:pt idx="9">
                  <c:v>7.55</c:v>
                </c:pt>
                <c:pt idx="10" formatCode="0.00">
                  <c:v>7.5621794871794901</c:v>
                </c:pt>
                <c:pt idx="11" formatCode="0.00">
                  <c:v>7.4970370370370398</c:v>
                </c:pt>
              </c:numCache>
            </c:numRef>
          </c:val>
        </c:ser>
        <c:ser>
          <c:idx val="5"/>
          <c:order val="5"/>
          <c:tx>
            <c:strRef>
              <c:f>pH!$G$4</c:f>
              <c:strCache>
                <c:ptCount val="1"/>
                <c:pt idx="0">
                  <c:v>D.H. Tinto-Odiel-Piedras (60)</c:v>
                </c:pt>
              </c:strCache>
            </c:strRef>
          </c:tx>
          <c:cat>
            <c:numRef>
              <c:f>pH!$A$5:$A$17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pH!$G$5:$G$17</c:f>
              <c:numCache>
                <c:formatCode>General</c:formatCode>
                <c:ptCount val="13"/>
                <c:pt idx="9" formatCode="0.00">
                  <c:v>7.6861261261261262</c:v>
                </c:pt>
                <c:pt idx="10" formatCode="0.00">
                  <c:v>7.5765454545454549</c:v>
                </c:pt>
                <c:pt idx="11" formatCode="0.00">
                  <c:v>7.5078571428571399</c:v>
                </c:pt>
              </c:numCache>
            </c:numRef>
          </c:val>
        </c:ser>
        <c:ser>
          <c:idx val="6"/>
          <c:order val="6"/>
          <c:tx>
            <c:strRef>
              <c:f>pH!$H$4</c:f>
              <c:strCache>
                <c:ptCount val="1"/>
                <c:pt idx="0">
                  <c:v>D.H. Guadiana (19)</c:v>
                </c:pt>
              </c:strCache>
            </c:strRef>
          </c:tx>
          <c:spPr>
            <a:ln>
              <a:solidFill>
                <a:srgbClr val="E329A5"/>
              </a:solidFill>
            </a:ln>
          </c:spPr>
          <c:marker>
            <c:spPr>
              <a:ln>
                <a:solidFill>
                  <a:srgbClr val="E329A5"/>
                </a:solidFill>
              </a:ln>
            </c:spPr>
          </c:marker>
          <c:cat>
            <c:numRef>
              <c:f>pH!$A$5:$A$17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pH!$H$5:$H$17</c:f>
              <c:numCache>
                <c:formatCode>General</c:formatCode>
                <c:ptCount val="13"/>
                <c:pt idx="9" formatCode="0.00">
                  <c:v>7.6310714285714285</c:v>
                </c:pt>
                <c:pt idx="10" formatCode="0.00">
                  <c:v>7.7321428571428585</c:v>
                </c:pt>
                <c:pt idx="11" formatCode="0.00">
                  <c:v>7.3533333333333299</c:v>
                </c:pt>
                <c:pt idx="12" formatCode="0.00">
                  <c:v>7.3055555555555598</c:v>
                </c:pt>
              </c:numCache>
            </c:numRef>
          </c:val>
        </c:ser>
        <c:marker val="1"/>
        <c:axId val="94736384"/>
        <c:axId val="94738304"/>
      </c:lineChart>
      <c:catAx>
        <c:axId val="9473638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4738304"/>
        <c:crosses val="autoZero"/>
        <c:auto val="1"/>
        <c:lblAlgn val="ctr"/>
        <c:lblOffset val="100"/>
      </c:catAx>
      <c:valAx>
        <c:axId val="947383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Unidad de pH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473638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1.9957655847694159E-2"/>
          <c:y val="0.82327060576313904"/>
          <c:w val="0.94529318541996832"/>
          <c:h val="0.15550923508566739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8984771573604066E-2"/>
          <c:y val="5.3121235677466336E-2"/>
          <c:w val="0.86675126903553323"/>
          <c:h val="0.68719827105724884"/>
        </c:manualLayout>
      </c:layout>
      <c:lineChart>
        <c:grouping val="standard"/>
        <c:ser>
          <c:idx val="0"/>
          <c:order val="0"/>
          <c:tx>
            <c:strRef>
              <c:f>Cloruros!$B$4</c:f>
              <c:strCache>
                <c:ptCount val="1"/>
                <c:pt idx="0">
                  <c:v>C. Atlántica Andaluza (101)</c:v>
                </c:pt>
              </c:strCache>
            </c:strRef>
          </c:tx>
          <c:cat>
            <c:numRef>
              <c:f>Cloruros!$A$5:$A$17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Cloruros!$B$5:$B$17</c:f>
              <c:numCache>
                <c:formatCode>General</c:formatCode>
                <c:ptCount val="13"/>
                <c:pt idx="5" formatCode="0.00">
                  <c:v>212.73333333333301</c:v>
                </c:pt>
                <c:pt idx="6" formatCode="0.00">
                  <c:v>120.45153755204301</c:v>
                </c:pt>
                <c:pt idx="7" formatCode="0.00">
                  <c:v>124.59033103020801</c:v>
                </c:pt>
              </c:numCache>
            </c:numRef>
          </c:val>
        </c:ser>
        <c:ser>
          <c:idx val="1"/>
          <c:order val="1"/>
          <c:tx>
            <c:strRef>
              <c:f>Cloruros!$C$4</c:f>
              <c:strCache>
                <c:ptCount val="1"/>
                <c:pt idx="0">
                  <c:v>D.H. Guadalquivir (174)</c:v>
                </c:pt>
              </c:strCache>
            </c:strRef>
          </c:tx>
          <c:cat>
            <c:numRef>
              <c:f>Cloruros!$A$5:$A$17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Cloruros!$C$5:$C$17</c:f>
              <c:numCache>
                <c:formatCode>General</c:formatCode>
                <c:ptCount val="13"/>
                <c:pt idx="5" formatCode="0.00">
                  <c:v>110.25641025641001</c:v>
                </c:pt>
                <c:pt idx="6" formatCode="0.00">
                  <c:v>120.818181818182</c:v>
                </c:pt>
                <c:pt idx="7" formatCode="0.00">
                  <c:v>126.772727272727</c:v>
                </c:pt>
                <c:pt idx="9" formatCode="0.00">
                  <c:v>140.002717391304</c:v>
                </c:pt>
                <c:pt idx="10" formatCode="0.00">
                  <c:v>129.23081081081099</c:v>
                </c:pt>
              </c:numCache>
            </c:numRef>
          </c:val>
        </c:ser>
        <c:ser>
          <c:idx val="2"/>
          <c:order val="2"/>
          <c:tx>
            <c:strRef>
              <c:f>Cloruros!$D$4</c:f>
              <c:strCache>
                <c:ptCount val="1"/>
                <c:pt idx="0">
                  <c:v>D.H. Cuencas Mediterráneas (190)</c:v>
                </c:pt>
              </c:strCache>
            </c:strRef>
          </c:tx>
          <c:cat>
            <c:numRef>
              <c:f>Cloruros!$A$5:$A$17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Cloruros!$D$5:$D$17</c:f>
              <c:numCache>
                <c:formatCode>0.00</c:formatCode>
                <c:ptCount val="13"/>
                <c:pt idx="2">
                  <c:v>202.74563968283499</c:v>
                </c:pt>
                <c:pt idx="3">
                  <c:v>206.38363565762799</c:v>
                </c:pt>
                <c:pt idx="4">
                  <c:v>188.76396361986801</c:v>
                </c:pt>
                <c:pt idx="7">
                  <c:v>243.81757321816599</c:v>
                </c:pt>
                <c:pt idx="9">
                  <c:v>200.601915852665</c:v>
                </c:pt>
                <c:pt idx="10">
                  <c:v>176.731279620853</c:v>
                </c:pt>
                <c:pt idx="11">
                  <c:v>184.55896593674001</c:v>
                </c:pt>
                <c:pt idx="12">
                  <c:v>189.18134905660401</c:v>
                </c:pt>
              </c:numCache>
            </c:numRef>
          </c:val>
        </c:ser>
        <c:ser>
          <c:idx val="3"/>
          <c:order val="3"/>
          <c:tx>
            <c:strRef>
              <c:f>Cloruros!$E$4</c:f>
              <c:strCache>
                <c:ptCount val="1"/>
                <c:pt idx="0">
                  <c:v>D.H. Segura (13)</c:v>
                </c:pt>
              </c:strCache>
            </c:strRef>
          </c:tx>
          <c:cat>
            <c:numRef>
              <c:f>Cloruros!$A$5:$A$17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Cloruros!$E$5:$E$17</c:f>
              <c:numCache>
                <c:formatCode>0.00</c:formatCode>
                <c:ptCount val="13"/>
                <c:pt idx="0">
                  <c:v>422</c:v>
                </c:pt>
                <c:pt idx="1">
                  <c:v>756.11111111111097</c:v>
                </c:pt>
                <c:pt idx="2">
                  <c:v>2.5437499955296499</c:v>
                </c:pt>
                <c:pt idx="3">
                  <c:v>3.3450000047683699</c:v>
                </c:pt>
                <c:pt idx="5">
                  <c:v>14.2533329327901</c:v>
                </c:pt>
                <c:pt idx="6">
                  <c:v>141.85363530028999</c:v>
                </c:pt>
                <c:pt idx="7">
                  <c:v>172.73899783350299</c:v>
                </c:pt>
                <c:pt idx="8">
                  <c:v>1100.6999816894499</c:v>
                </c:pt>
                <c:pt idx="9">
                  <c:v>232.44</c:v>
                </c:pt>
                <c:pt idx="10">
                  <c:v>216.60729166666701</c:v>
                </c:pt>
                <c:pt idx="11">
                  <c:v>131.03128571428601</c:v>
                </c:pt>
                <c:pt idx="12">
                  <c:v>117.647501497269</c:v>
                </c:pt>
              </c:numCache>
            </c:numRef>
          </c:val>
        </c:ser>
        <c:ser>
          <c:idx val="4"/>
          <c:order val="4"/>
          <c:tx>
            <c:strRef>
              <c:f>Cloruros!$F$4</c:f>
              <c:strCache>
                <c:ptCount val="1"/>
                <c:pt idx="0">
                  <c:v>D.H. Guadalete-Barbate (51)</c:v>
                </c:pt>
              </c:strCache>
            </c:strRef>
          </c:tx>
          <c:cat>
            <c:numRef>
              <c:f>Cloruros!$A$5:$A$17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Cloruros!$F$5:$F$17</c:f>
              <c:numCache>
                <c:formatCode>General</c:formatCode>
                <c:ptCount val="13"/>
                <c:pt idx="9" formatCode="0.00">
                  <c:v>219.74493041085199</c:v>
                </c:pt>
                <c:pt idx="10" formatCode="0.00">
                  <c:v>196.13621794871801</c:v>
                </c:pt>
                <c:pt idx="11" formatCode="0.00">
                  <c:v>744.67037037037005</c:v>
                </c:pt>
                <c:pt idx="12" formatCode="0.00">
                  <c:v>180.7603125</c:v>
                </c:pt>
              </c:numCache>
            </c:numRef>
          </c:val>
        </c:ser>
        <c:ser>
          <c:idx val="5"/>
          <c:order val="5"/>
          <c:tx>
            <c:strRef>
              <c:f>Cloruros!$G$4</c:f>
              <c:strCache>
                <c:ptCount val="1"/>
                <c:pt idx="0">
                  <c:v>D.H. Tinto-Odiel-Piedras (60)</c:v>
                </c:pt>
              </c:strCache>
            </c:strRef>
          </c:tx>
          <c:cat>
            <c:numRef>
              <c:f>Cloruros!$A$5:$A$17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Cloruros!$G$5:$G$17</c:f>
              <c:numCache>
                <c:formatCode>General</c:formatCode>
                <c:ptCount val="13"/>
                <c:pt idx="9" formatCode="0.00">
                  <c:v>78.901171351351394</c:v>
                </c:pt>
                <c:pt idx="10" formatCode="0.00">
                  <c:v>69.393818181818204</c:v>
                </c:pt>
                <c:pt idx="11" formatCode="0.00">
                  <c:v>47.5764285714286</c:v>
                </c:pt>
                <c:pt idx="12" formatCode="0.00">
                  <c:v>82.915233333333305</c:v>
                </c:pt>
              </c:numCache>
            </c:numRef>
          </c:val>
        </c:ser>
        <c:ser>
          <c:idx val="6"/>
          <c:order val="6"/>
          <c:tx>
            <c:strRef>
              <c:f>Cloruros!$H$4</c:f>
              <c:strCache>
                <c:ptCount val="1"/>
                <c:pt idx="0">
                  <c:v>D.H. Guadiana (19)</c:v>
                </c:pt>
              </c:strCache>
            </c:strRef>
          </c:tx>
          <c:spPr>
            <a:ln>
              <a:solidFill>
                <a:srgbClr val="E329A5"/>
              </a:solidFill>
            </a:ln>
          </c:spPr>
          <c:marker>
            <c:spPr>
              <a:ln>
                <a:solidFill>
                  <a:srgbClr val="E329A5"/>
                </a:solidFill>
              </a:ln>
            </c:spPr>
          </c:marker>
          <c:cat>
            <c:numRef>
              <c:f>Cloruros!$A$5:$A$17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Cloruros!$H$5:$H$17</c:f>
              <c:numCache>
                <c:formatCode>General</c:formatCode>
                <c:ptCount val="13"/>
                <c:pt idx="9" formatCode="0.00">
                  <c:v>103.042499285714</c:v>
                </c:pt>
                <c:pt idx="10" formatCode="0.00">
                  <c:v>97.564999999999998</c:v>
                </c:pt>
                <c:pt idx="11" formatCode="0.00">
                  <c:v>128.17333333333301</c:v>
                </c:pt>
                <c:pt idx="12" formatCode="0.00">
                  <c:v>125.33994736842099</c:v>
                </c:pt>
              </c:numCache>
            </c:numRef>
          </c:val>
        </c:ser>
        <c:marker val="1"/>
        <c:axId val="93574656"/>
        <c:axId val="93576576"/>
      </c:lineChart>
      <c:catAx>
        <c:axId val="9357465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3576576"/>
        <c:crosses val="autoZero"/>
        <c:auto val="1"/>
        <c:lblAlgn val="ctr"/>
        <c:lblOffset val="100"/>
      </c:catAx>
      <c:valAx>
        <c:axId val="93576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mg/l</a:t>
                </a:r>
              </a:p>
            </c:rich>
          </c:tx>
          <c:layout>
            <c:manualLayout>
              <c:xMode val="edge"/>
              <c:yMode val="edge"/>
              <c:x val="1.6468417336157854E-2"/>
              <c:y val="0.4046067476189622"/>
            </c:manualLayout>
          </c:layout>
        </c:title>
        <c:numFmt formatCode="#,##0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3574656"/>
        <c:crosses val="autoZero"/>
        <c:crossBetween val="midCat"/>
      </c:valAx>
    </c:plotArea>
    <c:legend>
      <c:legendPos val="b"/>
      <c:layout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343291848830933"/>
          <c:y val="3.0379746835443047E-2"/>
          <c:w val="0.84477673505767192"/>
          <c:h val="0.70886075949367111"/>
        </c:manualLayout>
      </c:layout>
      <c:lineChart>
        <c:grouping val="standard"/>
        <c:ser>
          <c:idx val="0"/>
          <c:order val="0"/>
          <c:tx>
            <c:strRef>
              <c:f>Conductividad!$B$4</c:f>
              <c:strCache>
                <c:ptCount val="1"/>
                <c:pt idx="0">
                  <c:v>C. Atlántica Andaluza (113)</c:v>
                </c:pt>
              </c:strCache>
            </c:strRef>
          </c:tx>
          <c:cat>
            <c:numRef>
              <c:f>Conductividad!$A$5:$A$17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Conductividad!$B$5:$B$17</c:f>
              <c:numCache>
                <c:formatCode>#,##0.00</c:formatCode>
                <c:ptCount val="13"/>
                <c:pt idx="5">
                  <c:v>1618.2058823529412</c:v>
                </c:pt>
                <c:pt idx="6">
                  <c:v>707.07905982905982</c:v>
                </c:pt>
                <c:pt idx="7">
                  <c:v>1089.3152173913043</c:v>
                </c:pt>
              </c:numCache>
            </c:numRef>
          </c:val>
        </c:ser>
        <c:ser>
          <c:idx val="1"/>
          <c:order val="1"/>
          <c:tx>
            <c:strRef>
              <c:f>Conductividad!$C$4</c:f>
              <c:strCache>
                <c:ptCount val="1"/>
                <c:pt idx="0">
                  <c:v>D.H. Guadalquivir (244)</c:v>
                </c:pt>
              </c:strCache>
            </c:strRef>
          </c:tx>
          <c:cat>
            <c:numRef>
              <c:f>Conductividad!$A$5:$A$17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Conductividad!$C$5:$C$17</c:f>
              <c:numCache>
                <c:formatCode>#,##0.00</c:formatCode>
                <c:ptCount val="13"/>
                <c:pt idx="5">
                  <c:v>1191.0093896713615</c:v>
                </c:pt>
                <c:pt idx="6">
                  <c:v>1179.159375</c:v>
                </c:pt>
                <c:pt idx="7">
                  <c:v>1136.0094339622642</c:v>
                </c:pt>
                <c:pt idx="9">
                  <c:v>1181.7146739130435</c:v>
                </c:pt>
                <c:pt idx="10">
                  <c:v>1166.76470588235</c:v>
                </c:pt>
              </c:numCache>
            </c:numRef>
          </c:val>
        </c:ser>
        <c:ser>
          <c:idx val="2"/>
          <c:order val="2"/>
          <c:tx>
            <c:strRef>
              <c:f>Conductividad!$D$4</c:f>
              <c:strCache>
                <c:ptCount val="1"/>
                <c:pt idx="0">
                  <c:v>D.H. Cuencas Mediterráneas (216)</c:v>
                </c:pt>
              </c:strCache>
            </c:strRef>
          </c:tx>
          <c:cat>
            <c:numRef>
              <c:f>Conductividad!$A$5:$A$17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Conductividad!$D$5:$D$17</c:f>
              <c:numCache>
                <c:formatCode>#,##0.00</c:formatCode>
                <c:ptCount val="13"/>
                <c:pt idx="2">
                  <c:v>1564.4358974358975</c:v>
                </c:pt>
                <c:pt idx="3">
                  <c:v>1463.5377777777778</c:v>
                </c:pt>
                <c:pt idx="4">
                  <c:v>1520.2162162162163</c:v>
                </c:pt>
                <c:pt idx="7">
                  <c:v>1433.5481171548117</c:v>
                </c:pt>
                <c:pt idx="9">
                  <c:v>1426.1913983739835</c:v>
                </c:pt>
                <c:pt idx="10">
                  <c:v>1346.28104265403</c:v>
                </c:pt>
                <c:pt idx="11">
                  <c:v>1288.9452554744501</c:v>
                </c:pt>
                <c:pt idx="12">
                  <c:v>1463.72946859903</c:v>
                </c:pt>
              </c:numCache>
            </c:numRef>
          </c:val>
        </c:ser>
        <c:ser>
          <c:idx val="3"/>
          <c:order val="3"/>
          <c:tx>
            <c:strRef>
              <c:f>Conductividad!$E$4</c:f>
              <c:strCache>
                <c:ptCount val="1"/>
                <c:pt idx="0">
                  <c:v>D.H. Segura (15)</c:v>
                </c:pt>
              </c:strCache>
            </c:strRef>
          </c:tx>
          <c:cat>
            <c:numRef>
              <c:f>Conductividad!$A$5:$A$17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Conductividad!$E$5:$E$17</c:f>
              <c:numCache>
                <c:formatCode>#,##0.00</c:formatCode>
                <c:ptCount val="13"/>
                <c:pt idx="0">
                  <c:v>3398.125</c:v>
                </c:pt>
                <c:pt idx="1">
                  <c:v>4536.666666666667</c:v>
                </c:pt>
                <c:pt idx="2">
                  <c:v>379.06666666666666</c:v>
                </c:pt>
                <c:pt idx="3">
                  <c:v>344.3</c:v>
                </c:pt>
                <c:pt idx="5">
                  <c:v>524</c:v>
                </c:pt>
                <c:pt idx="6">
                  <c:v>1571.5454545454545</c:v>
                </c:pt>
                <c:pt idx="7">
                  <c:v>2722</c:v>
                </c:pt>
                <c:pt idx="8">
                  <c:v>7770</c:v>
                </c:pt>
                <c:pt idx="9">
                  <c:v>2077.8000000000002</c:v>
                </c:pt>
                <c:pt idx="10">
                  <c:v>1454.89202898551</c:v>
                </c:pt>
                <c:pt idx="11">
                  <c:v>1867.1875</c:v>
                </c:pt>
                <c:pt idx="12">
                  <c:v>1269.675</c:v>
                </c:pt>
              </c:numCache>
            </c:numRef>
          </c:val>
        </c:ser>
        <c:ser>
          <c:idx val="4"/>
          <c:order val="4"/>
          <c:tx>
            <c:strRef>
              <c:f>Conductividad!$F$4</c:f>
              <c:strCache>
                <c:ptCount val="1"/>
                <c:pt idx="0">
                  <c:v>D.H. Guadalete-Barbate (95)</c:v>
                </c:pt>
              </c:strCache>
            </c:strRef>
          </c:tx>
          <c:cat>
            <c:numRef>
              <c:f>Conductividad!$A$5:$A$17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Conductividad!$F$5:$F$17</c:f>
              <c:numCache>
                <c:formatCode>#,##0.00</c:formatCode>
                <c:ptCount val="13"/>
                <c:pt idx="9">
                  <c:v>1334.9469942094984</c:v>
                </c:pt>
                <c:pt idx="10">
                  <c:v>1278.87788461538</c:v>
                </c:pt>
                <c:pt idx="11">
                  <c:v>744.67037037037005</c:v>
                </c:pt>
                <c:pt idx="12">
                  <c:v>1418.61797752809</c:v>
                </c:pt>
              </c:numCache>
            </c:numRef>
          </c:val>
        </c:ser>
        <c:ser>
          <c:idx val="5"/>
          <c:order val="5"/>
          <c:tx>
            <c:strRef>
              <c:f>Conductividad!$G$4</c:f>
              <c:strCache>
                <c:ptCount val="1"/>
                <c:pt idx="0">
                  <c:v>D.H. Tinto-Odiel-Piedras (101)</c:v>
                </c:pt>
              </c:strCache>
            </c:strRef>
          </c:tx>
          <c:cat>
            <c:numRef>
              <c:f>Conductividad!$A$5:$A$17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Conductividad!$G$5:$G$17</c:f>
              <c:numCache>
                <c:formatCode>#,##0.00</c:formatCode>
                <c:ptCount val="13"/>
                <c:pt idx="9">
                  <c:v>693.14511627906995</c:v>
                </c:pt>
                <c:pt idx="10">
                  <c:v>719.57636363636357</c:v>
                </c:pt>
                <c:pt idx="11">
                  <c:v>517.20000000000005</c:v>
                </c:pt>
                <c:pt idx="12">
                  <c:v>843.22352941176496</c:v>
                </c:pt>
              </c:numCache>
            </c:numRef>
          </c:val>
        </c:ser>
        <c:ser>
          <c:idx val="6"/>
          <c:order val="6"/>
          <c:tx>
            <c:strRef>
              <c:f>Conductividad!$H$4</c:f>
              <c:strCache>
                <c:ptCount val="1"/>
                <c:pt idx="0">
                  <c:v>D.H. Guadiana (38)</c:v>
                </c:pt>
              </c:strCache>
            </c:strRef>
          </c:tx>
          <c:spPr>
            <a:ln>
              <a:solidFill>
                <a:srgbClr val="E329A5"/>
              </a:solidFill>
            </a:ln>
          </c:spPr>
          <c:marker>
            <c:spPr>
              <a:ln>
                <a:solidFill>
                  <a:srgbClr val="E329A5"/>
                </a:solidFill>
              </a:ln>
            </c:spPr>
          </c:marker>
          <c:cat>
            <c:numRef>
              <c:f>Conductividad!$A$5:$A$17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Conductividad!$H$5:$H$17</c:f>
              <c:numCache>
                <c:formatCode>#,##0.00</c:formatCode>
                <c:ptCount val="13"/>
                <c:pt idx="9">
                  <c:v>806.73214285714289</c:v>
                </c:pt>
                <c:pt idx="10">
                  <c:v>801.75</c:v>
                </c:pt>
                <c:pt idx="11">
                  <c:v>947.56666666666695</c:v>
                </c:pt>
                <c:pt idx="12">
                  <c:v>957.43243243243205</c:v>
                </c:pt>
              </c:numCache>
            </c:numRef>
          </c:val>
        </c:ser>
        <c:marker val="1"/>
        <c:axId val="94488064"/>
        <c:axId val="94489984"/>
      </c:lineChart>
      <c:catAx>
        <c:axId val="9448806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4489984"/>
        <c:crosses val="autoZero"/>
        <c:auto val="1"/>
        <c:lblAlgn val="ctr"/>
        <c:lblOffset val="100"/>
      </c:catAx>
      <c:valAx>
        <c:axId val="944899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µS/cm</a:t>
                </a:r>
              </a:p>
            </c:rich>
          </c:tx>
          <c:layout/>
        </c:title>
        <c:numFmt formatCode="#,##0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44880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4.3283582089552242E-2"/>
          <c:y val="0.8177215189873418"/>
          <c:w val="0.90746331335448738"/>
          <c:h val="0.16708860759493671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7383720930232565E-2"/>
          <c:y val="2.8503562945368172E-2"/>
          <c:w val="0.86191860465116277"/>
          <c:h val="0.72684085510688834"/>
        </c:manualLayout>
      </c:layout>
      <c:lineChart>
        <c:grouping val="standard"/>
        <c:ser>
          <c:idx val="0"/>
          <c:order val="0"/>
          <c:tx>
            <c:strRef>
              <c:f>Nitratos!$B$4</c:f>
              <c:strCache>
                <c:ptCount val="1"/>
                <c:pt idx="0">
                  <c:v>C. Atlántica Andaluza (102)</c:v>
                </c:pt>
              </c:strCache>
            </c:strRef>
          </c:tx>
          <c:cat>
            <c:numRef>
              <c:f>Nitratos!$A$5:$A$17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Nitratos!$B$5:$B$17</c:f>
              <c:numCache>
                <c:formatCode>General</c:formatCode>
                <c:ptCount val="13"/>
                <c:pt idx="5" formatCode="0.00">
                  <c:v>47.235294117647058</c:v>
                </c:pt>
                <c:pt idx="6" formatCode="0.00">
                  <c:v>33.946358870579587</c:v>
                </c:pt>
                <c:pt idx="7" formatCode="0.00">
                  <c:v>29.883417178081064</c:v>
                </c:pt>
              </c:numCache>
            </c:numRef>
          </c:val>
        </c:ser>
        <c:ser>
          <c:idx val="1"/>
          <c:order val="1"/>
          <c:tx>
            <c:strRef>
              <c:f>Nitratos!$C$4</c:f>
              <c:strCache>
                <c:ptCount val="1"/>
                <c:pt idx="0">
                  <c:v>D.H. Guadalquivir (244)</c:v>
                </c:pt>
              </c:strCache>
            </c:strRef>
          </c:tx>
          <c:cat>
            <c:numRef>
              <c:f>Nitratos!$A$5:$A$17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Nitratos!$C$5:$C$17</c:f>
              <c:numCache>
                <c:formatCode>General</c:formatCode>
                <c:ptCount val="13"/>
                <c:pt idx="5" formatCode="0.00">
                  <c:v>52.629107981220656</c:v>
                </c:pt>
                <c:pt idx="6" formatCode="0.00">
                  <c:v>48.946874999999999</c:v>
                </c:pt>
                <c:pt idx="7" formatCode="0.00">
                  <c:v>48.79874213836478</c:v>
                </c:pt>
                <c:pt idx="9" formatCode="0.00">
                  <c:v>48.964673913043477</c:v>
                </c:pt>
                <c:pt idx="10" formatCode="0.00">
                  <c:v>53.8319786096257</c:v>
                </c:pt>
              </c:numCache>
            </c:numRef>
          </c:val>
        </c:ser>
        <c:ser>
          <c:idx val="2"/>
          <c:order val="2"/>
          <c:tx>
            <c:strRef>
              <c:f>Nitratos!$D$4</c:f>
              <c:strCache>
                <c:ptCount val="1"/>
                <c:pt idx="0">
                  <c:v>D.H. Cuencas Mediterráneas (216)</c:v>
                </c:pt>
              </c:strCache>
            </c:strRef>
          </c:tx>
          <c:cat>
            <c:numRef>
              <c:f>Nitratos!$A$5:$A$17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Nitratos!$D$5:$D$17</c:f>
              <c:numCache>
                <c:formatCode>General</c:formatCode>
                <c:ptCount val="13"/>
                <c:pt idx="2" formatCode="0.00">
                  <c:v>28.584615699246399</c:v>
                </c:pt>
                <c:pt idx="3" formatCode="0.00">
                  <c:v>31.682666468090481</c:v>
                </c:pt>
                <c:pt idx="4" formatCode="0.00">
                  <c:v>30.082882692684997</c:v>
                </c:pt>
                <c:pt idx="7" formatCode="0.00">
                  <c:v>21.944979072365303</c:v>
                </c:pt>
                <c:pt idx="9" formatCode="0.00">
                  <c:v>20.460788398558407</c:v>
                </c:pt>
                <c:pt idx="10" formatCode="0.00">
                  <c:v>23.787464454976298</c:v>
                </c:pt>
                <c:pt idx="11" formatCode="0.00">
                  <c:v>21.188296836983</c:v>
                </c:pt>
                <c:pt idx="12" formatCode="0.00">
                  <c:v>18.0244597156398</c:v>
                </c:pt>
              </c:numCache>
            </c:numRef>
          </c:val>
        </c:ser>
        <c:ser>
          <c:idx val="3"/>
          <c:order val="3"/>
          <c:tx>
            <c:strRef>
              <c:f>Nitratos!$E$4</c:f>
              <c:strCache>
                <c:ptCount val="1"/>
                <c:pt idx="0">
                  <c:v>D.H. Segura (15)</c:v>
                </c:pt>
              </c:strCache>
            </c:strRef>
          </c:tx>
          <c:cat>
            <c:numRef>
              <c:f>Nitratos!$A$5:$A$17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Nitratos!$E$5:$E$17</c:f>
              <c:numCache>
                <c:formatCode>0.00</c:formatCode>
                <c:ptCount val="13"/>
                <c:pt idx="0">
                  <c:v>31.5</c:v>
                </c:pt>
                <c:pt idx="1">
                  <c:v>19.444444444444443</c:v>
                </c:pt>
                <c:pt idx="2">
                  <c:v>5.6687500029802322</c:v>
                </c:pt>
                <c:pt idx="3">
                  <c:v>5.579999947547913</c:v>
                </c:pt>
                <c:pt idx="5">
                  <c:v>14.06666628519694</c:v>
                </c:pt>
                <c:pt idx="6">
                  <c:v>5.4181817661632188</c:v>
                </c:pt>
                <c:pt idx="7">
                  <c:v>19.966666459605289</c:v>
                </c:pt>
                <c:pt idx="8">
                  <c:v>96.899997711181641</c:v>
                </c:pt>
                <c:pt idx="9">
                  <c:v>27.972999999999999</c:v>
                </c:pt>
                <c:pt idx="10">
                  <c:v>21.622149122806999</c:v>
                </c:pt>
                <c:pt idx="11">
                  <c:v>15.804500000000001</c:v>
                </c:pt>
                <c:pt idx="12">
                  <c:v>24.895000271916398</c:v>
                </c:pt>
              </c:numCache>
            </c:numRef>
          </c:val>
        </c:ser>
        <c:ser>
          <c:idx val="4"/>
          <c:order val="4"/>
          <c:tx>
            <c:strRef>
              <c:f>Nitratos!$F$4</c:f>
              <c:strCache>
                <c:ptCount val="1"/>
                <c:pt idx="0">
                  <c:v>D.H. Guadalete-Barbate (70)</c:v>
                </c:pt>
              </c:strCache>
            </c:strRef>
          </c:tx>
          <c:cat>
            <c:numRef>
              <c:f>Nitratos!$A$5:$A$17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Nitratos!$F$5:$F$17</c:f>
              <c:numCache>
                <c:formatCode>General</c:formatCode>
                <c:ptCount val="13"/>
                <c:pt idx="9" formatCode="0.00">
                  <c:v>65.613810039524296</c:v>
                </c:pt>
                <c:pt idx="10" formatCode="0.00">
                  <c:v>64.864764957264995</c:v>
                </c:pt>
                <c:pt idx="11" formatCode="0.00">
                  <c:v>26.0066666666667</c:v>
                </c:pt>
                <c:pt idx="12" formatCode="0.00">
                  <c:v>39.297208333333302</c:v>
                </c:pt>
              </c:numCache>
            </c:numRef>
          </c:val>
        </c:ser>
        <c:ser>
          <c:idx val="5"/>
          <c:order val="5"/>
          <c:tx>
            <c:strRef>
              <c:f>Nitratos!$G$4</c:f>
              <c:strCache>
                <c:ptCount val="1"/>
                <c:pt idx="0">
                  <c:v>D.H. Tinto-Odiel-Piedras (60)</c:v>
                </c:pt>
              </c:strCache>
            </c:strRef>
          </c:tx>
          <c:cat>
            <c:numRef>
              <c:f>Nitratos!$A$5:$A$17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Nitratos!$G$5:$G$17</c:f>
              <c:numCache>
                <c:formatCode>General</c:formatCode>
                <c:ptCount val="13"/>
                <c:pt idx="9" formatCode="0.00">
                  <c:v>26.933545000000009</c:v>
                </c:pt>
                <c:pt idx="10" formatCode="0.00">
                  <c:v>24.481090909090906</c:v>
                </c:pt>
                <c:pt idx="11" formatCode="0.00">
                  <c:v>36.382142857142902</c:v>
                </c:pt>
                <c:pt idx="12" formatCode="0.00">
                  <c:v>27.864216666666699</c:v>
                </c:pt>
              </c:numCache>
            </c:numRef>
          </c:val>
        </c:ser>
        <c:ser>
          <c:idx val="6"/>
          <c:order val="6"/>
          <c:tx>
            <c:strRef>
              <c:f>Nitratos!$H$4</c:f>
              <c:strCache>
                <c:ptCount val="1"/>
                <c:pt idx="0">
                  <c:v>D.H. Guadiana (19)</c:v>
                </c:pt>
              </c:strCache>
            </c:strRef>
          </c:tx>
          <c:spPr>
            <a:ln>
              <a:solidFill>
                <a:srgbClr val="E329A5"/>
              </a:solidFill>
            </a:ln>
          </c:spPr>
          <c:marker>
            <c:spPr>
              <a:ln>
                <a:solidFill>
                  <a:srgbClr val="E329A5"/>
                </a:solidFill>
              </a:ln>
            </c:spPr>
          </c:marker>
          <c:cat>
            <c:numRef>
              <c:f>Nitratos!$A$5:$A$17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Nitratos!$H$5:$H$17</c:f>
              <c:numCache>
                <c:formatCode>General</c:formatCode>
                <c:ptCount val="13"/>
                <c:pt idx="9" formatCode="0.00">
                  <c:v>50.203214642857141</c:v>
                </c:pt>
                <c:pt idx="10" formatCode="0.00">
                  <c:v>51.169285714285721</c:v>
                </c:pt>
                <c:pt idx="11" formatCode="0.00">
                  <c:v>85.993333333333297</c:v>
                </c:pt>
                <c:pt idx="12" formatCode="0.00">
                  <c:v>114.24215789473701</c:v>
                </c:pt>
              </c:numCache>
            </c:numRef>
          </c:val>
        </c:ser>
        <c:marker val="1"/>
        <c:axId val="94679424"/>
        <c:axId val="94681344"/>
      </c:lineChart>
      <c:catAx>
        <c:axId val="946794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4681344"/>
        <c:crosses val="autoZero"/>
        <c:auto val="1"/>
        <c:lblAlgn val="ctr"/>
        <c:lblOffset val="100"/>
      </c:catAx>
      <c:valAx>
        <c:axId val="946813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mg/l</a:t>
                </a:r>
              </a:p>
            </c:rich>
          </c:tx>
          <c:layout/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946794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6686046511627904E-2"/>
          <c:y val="0.82897961982780655"/>
          <c:w val="0.88372154062137576"/>
          <c:h val="0.15676984557452878"/>
        </c:manualLayout>
      </c:layout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3</xdr:row>
      <xdr:rowOff>323850</xdr:rowOff>
    </xdr:from>
    <xdr:to>
      <xdr:col>19</xdr:col>
      <xdr:colOff>323850</xdr:colOff>
      <xdr:row>20</xdr:row>
      <xdr:rowOff>28575</xdr:rowOff>
    </xdr:to>
    <xdr:graphicFrame macro="">
      <xdr:nvGraphicFramePr>
        <xdr:cNvPr id="2765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190500</xdr:rowOff>
    </xdr:from>
    <xdr:to>
      <xdr:col>4</xdr:col>
      <xdr:colOff>304800</xdr:colOff>
      <xdr:row>0</xdr:row>
      <xdr:rowOff>1095375</xdr:rowOff>
    </xdr:to>
    <xdr:pic>
      <xdr:nvPicPr>
        <xdr:cNvPr id="27659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4300" y="190500"/>
          <a:ext cx="29908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3</xdr:row>
      <xdr:rowOff>304800</xdr:rowOff>
    </xdr:from>
    <xdr:to>
      <xdr:col>18</xdr:col>
      <xdr:colOff>552450</xdr:colOff>
      <xdr:row>26</xdr:row>
      <xdr:rowOff>85725</xdr:rowOff>
    </xdr:to>
    <xdr:graphicFrame macro="">
      <xdr:nvGraphicFramePr>
        <xdr:cNvPr id="2970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209550</xdr:rowOff>
    </xdr:from>
    <xdr:to>
      <xdr:col>3</xdr:col>
      <xdr:colOff>590550</xdr:colOff>
      <xdr:row>0</xdr:row>
      <xdr:rowOff>1114425</xdr:rowOff>
    </xdr:to>
    <xdr:pic>
      <xdr:nvPicPr>
        <xdr:cNvPr id="29707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" y="209550"/>
          <a:ext cx="29908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3</xdr:row>
      <xdr:rowOff>295275</xdr:rowOff>
    </xdr:from>
    <xdr:to>
      <xdr:col>19</xdr:col>
      <xdr:colOff>542925</xdr:colOff>
      <xdr:row>22</xdr:row>
      <xdr:rowOff>9525</xdr:rowOff>
    </xdr:to>
    <xdr:graphicFrame macro="">
      <xdr:nvGraphicFramePr>
        <xdr:cNvPr id="3175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133350</xdr:rowOff>
    </xdr:from>
    <xdr:to>
      <xdr:col>3</xdr:col>
      <xdr:colOff>257175</xdr:colOff>
      <xdr:row>0</xdr:row>
      <xdr:rowOff>1038225</xdr:rowOff>
    </xdr:to>
    <xdr:pic>
      <xdr:nvPicPr>
        <xdr:cNvPr id="31755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" y="133350"/>
          <a:ext cx="29908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3</xdr:row>
      <xdr:rowOff>552450</xdr:rowOff>
    </xdr:from>
    <xdr:to>
      <xdr:col>20</xdr:col>
      <xdr:colOff>219075</xdr:colOff>
      <xdr:row>25</xdr:row>
      <xdr:rowOff>47625</xdr:rowOff>
    </xdr:to>
    <xdr:graphicFrame macro="">
      <xdr:nvGraphicFramePr>
        <xdr:cNvPr id="513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85725</xdr:rowOff>
    </xdr:from>
    <xdr:to>
      <xdr:col>4</xdr:col>
      <xdr:colOff>476250</xdr:colOff>
      <xdr:row>0</xdr:row>
      <xdr:rowOff>990600</xdr:rowOff>
    </xdr:to>
    <xdr:pic>
      <xdr:nvPicPr>
        <xdr:cNvPr id="5139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85725"/>
          <a:ext cx="29908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44"/>
  <sheetViews>
    <sheetView workbookViewId="0">
      <selection activeCell="A37" sqref="A37"/>
    </sheetView>
  </sheetViews>
  <sheetFormatPr baseColWidth="10" defaultColWidth="9.140625" defaultRowHeight="12.75"/>
  <cols>
    <col min="1" max="1" width="14.5703125" customWidth="1"/>
  </cols>
  <sheetData>
    <row r="1" spans="1:8" ht="105" customHeight="1"/>
    <row r="2" spans="1:8" ht="12.75" customHeight="1">
      <c r="A2" s="71" t="s">
        <v>19</v>
      </c>
    </row>
    <row r="3" spans="1:8">
      <c r="A3" s="54" t="s">
        <v>16</v>
      </c>
    </row>
    <row r="4" spans="1:8" ht="63.75">
      <c r="A4" s="3"/>
      <c r="B4" s="2" t="str">
        <f t="shared" ref="B4:G4" si="0">B20&amp;" ("&amp;INT(B37)&amp;")"</f>
        <v>C. Atlántica Andaluza (103)</v>
      </c>
      <c r="C4" s="2" t="str">
        <f t="shared" si="0"/>
        <v>D.H. Guadalquivir (284)</v>
      </c>
      <c r="D4" s="2" t="str">
        <f t="shared" si="0"/>
        <v>D.H. Cuencas Mediterráneas (179)</v>
      </c>
      <c r="E4" s="2" t="str">
        <f t="shared" si="0"/>
        <v>D.H. Segura (9)</v>
      </c>
      <c r="F4" s="2" t="str">
        <f t="shared" si="0"/>
        <v>D.H. Guadalete-Barbate (61)</v>
      </c>
      <c r="G4" s="2" t="str">
        <f t="shared" si="0"/>
        <v>D.H. Tinto-Odiel-Piedras (60)</v>
      </c>
      <c r="H4" s="2" t="str">
        <f>H20&amp;" ("&amp;H37&amp;")"</f>
        <v>D.H. Guadiana (19)</v>
      </c>
    </row>
    <row r="5" spans="1:8">
      <c r="A5" s="55">
        <v>2000</v>
      </c>
      <c r="B5" s="3"/>
      <c r="C5" s="3"/>
      <c r="D5" s="3"/>
      <c r="E5" s="56">
        <v>7.5785714898790628</v>
      </c>
      <c r="F5" s="57"/>
      <c r="G5" s="3"/>
      <c r="H5" s="3"/>
    </row>
    <row r="6" spans="1:8">
      <c r="A6" s="55">
        <v>2001</v>
      </c>
      <c r="B6" s="3"/>
      <c r="C6" s="3"/>
      <c r="D6" s="3"/>
      <c r="E6" s="56">
        <v>7.7000000211927624</v>
      </c>
      <c r="F6" s="57"/>
      <c r="G6" s="3"/>
      <c r="H6" s="3"/>
    </row>
    <row r="7" spans="1:8">
      <c r="A7" s="55">
        <v>2002</v>
      </c>
      <c r="B7" s="3"/>
      <c r="C7" s="3"/>
      <c r="D7" s="56">
        <v>7.1863247675773421</v>
      </c>
      <c r="E7" s="56">
        <v>7.7666667302449541</v>
      </c>
      <c r="F7" s="57"/>
      <c r="G7" s="3"/>
      <c r="H7" s="3"/>
    </row>
    <row r="8" spans="1:8">
      <c r="A8" s="55">
        <v>2003</v>
      </c>
      <c r="B8" s="3"/>
      <c r="C8" s="3"/>
      <c r="D8" s="56">
        <v>7.4413333341810439</v>
      </c>
      <c r="E8" s="3"/>
      <c r="F8" s="3"/>
      <c r="G8" s="3"/>
      <c r="H8" s="3"/>
    </row>
    <row r="9" spans="1:8">
      <c r="A9" s="55">
        <v>2004</v>
      </c>
      <c r="B9" s="3"/>
      <c r="C9" s="3"/>
      <c r="D9" s="56">
        <v>7.5135135178093435</v>
      </c>
      <c r="E9" s="3"/>
      <c r="F9" s="57"/>
      <c r="G9" s="3"/>
      <c r="H9" s="3"/>
    </row>
    <row r="10" spans="1:8">
      <c r="A10" s="55">
        <v>2005</v>
      </c>
      <c r="B10" s="56">
        <v>7.1588235294117633</v>
      </c>
      <c r="C10" s="56">
        <v>7.2582159624413123</v>
      </c>
      <c r="D10" s="3"/>
      <c r="E10" s="3"/>
      <c r="F10" s="3"/>
      <c r="G10" s="3"/>
      <c r="H10" s="3"/>
    </row>
    <row r="11" spans="1:8">
      <c r="A11" s="55">
        <v>2006</v>
      </c>
      <c r="B11" s="56">
        <v>6.6152564093597928</v>
      </c>
      <c r="C11" s="56">
        <v>7.319375</v>
      </c>
      <c r="D11" s="3"/>
      <c r="E11" s="3"/>
      <c r="F11" s="57"/>
      <c r="G11" s="3"/>
      <c r="H11" s="3"/>
    </row>
    <row r="12" spans="1:8">
      <c r="A12" s="55">
        <v>2007</v>
      </c>
      <c r="B12" s="56">
        <v>7.4854415366191738</v>
      </c>
      <c r="C12" s="56">
        <v>7.4578616352201257</v>
      </c>
      <c r="D12" s="56">
        <v>7.1430962295213005</v>
      </c>
      <c r="E12" s="56">
        <v>7.4671428544180731</v>
      </c>
      <c r="F12" s="57"/>
      <c r="G12" s="3"/>
      <c r="H12" s="3"/>
    </row>
    <row r="13" spans="1:8">
      <c r="A13" s="55">
        <v>2008</v>
      </c>
      <c r="B13" s="3"/>
      <c r="C13" s="3"/>
      <c r="D13" s="3"/>
      <c r="E13" s="3"/>
      <c r="F13" s="3"/>
      <c r="G13" s="3"/>
      <c r="H13" s="3"/>
    </row>
    <row r="14" spans="1:8">
      <c r="A14" s="55">
        <v>2009</v>
      </c>
      <c r="B14" s="3"/>
      <c r="C14" s="3"/>
      <c r="D14" s="3">
        <v>7.53</v>
      </c>
      <c r="E14" s="3">
        <v>7.35</v>
      </c>
      <c r="F14" s="3">
        <v>7.55</v>
      </c>
      <c r="G14" s="4">
        <v>7.6861261261261262</v>
      </c>
      <c r="H14" s="4">
        <v>7.6310714285714285</v>
      </c>
    </row>
    <row r="15" spans="1:8">
      <c r="A15" s="55">
        <v>2010</v>
      </c>
      <c r="B15" s="4"/>
      <c r="C15" s="4"/>
      <c r="D15" s="4"/>
      <c r="E15" s="4"/>
      <c r="F15" s="4">
        <v>7.5621794871794901</v>
      </c>
      <c r="G15" s="4">
        <v>7.5765454545454549</v>
      </c>
      <c r="H15" s="4">
        <v>7.7321428571428585</v>
      </c>
    </row>
    <row r="16" spans="1:8">
      <c r="A16" s="68">
        <v>2011</v>
      </c>
      <c r="B16" s="4"/>
      <c r="C16" s="4"/>
      <c r="D16" s="4"/>
      <c r="E16" s="4"/>
      <c r="F16" s="4">
        <v>7.4970370370370398</v>
      </c>
      <c r="G16" s="4">
        <v>7.5078571428571399</v>
      </c>
      <c r="H16" s="4">
        <v>7.3533333333333299</v>
      </c>
    </row>
    <row r="17" spans="1:8">
      <c r="A17" s="69">
        <v>2012</v>
      </c>
      <c r="B17" s="23"/>
      <c r="C17" s="23"/>
      <c r="D17" s="23"/>
      <c r="E17" s="23"/>
      <c r="F17" s="23"/>
      <c r="G17" s="23"/>
      <c r="H17" s="23">
        <v>7.3055555555555598</v>
      </c>
    </row>
    <row r="19" spans="1:8">
      <c r="A19" s="70" t="s">
        <v>0</v>
      </c>
      <c r="B19" s="66"/>
      <c r="C19" s="66"/>
      <c r="D19" s="66"/>
      <c r="E19" s="66"/>
      <c r="F19" s="66"/>
      <c r="G19" s="66"/>
      <c r="H19" s="67"/>
    </row>
    <row r="20" spans="1:8" ht="51">
      <c r="A20" s="40"/>
      <c r="B20" s="64" t="s">
        <v>10</v>
      </c>
      <c r="C20" s="64" t="s">
        <v>9</v>
      </c>
      <c r="D20" s="64" t="s">
        <v>4</v>
      </c>
      <c r="E20" s="64" t="s">
        <v>6</v>
      </c>
      <c r="F20" s="64" t="s">
        <v>5</v>
      </c>
      <c r="G20" s="64" t="s">
        <v>7</v>
      </c>
      <c r="H20" s="65" t="s">
        <v>8</v>
      </c>
    </row>
    <row r="21" spans="1:8">
      <c r="A21" s="55">
        <v>2000</v>
      </c>
      <c r="B21" s="3"/>
      <c r="C21" s="3"/>
      <c r="D21" s="3"/>
      <c r="E21" s="55">
        <v>14</v>
      </c>
      <c r="F21" s="3"/>
      <c r="G21" s="3"/>
      <c r="H21" s="3"/>
    </row>
    <row r="22" spans="1:8">
      <c r="A22" s="55">
        <v>2001</v>
      </c>
      <c r="B22" s="3"/>
      <c r="C22" s="3"/>
      <c r="D22" s="3"/>
      <c r="E22" s="55">
        <v>9</v>
      </c>
      <c r="F22" s="3"/>
      <c r="G22" s="3"/>
      <c r="H22" s="3"/>
    </row>
    <row r="23" spans="1:8">
      <c r="A23" s="55">
        <v>2002</v>
      </c>
      <c r="B23" s="3"/>
      <c r="C23" s="3"/>
      <c r="D23" s="55">
        <v>117</v>
      </c>
      <c r="E23" s="55">
        <v>6</v>
      </c>
      <c r="F23" s="3"/>
      <c r="G23" s="3"/>
      <c r="H23" s="3"/>
    </row>
    <row r="24" spans="1:8">
      <c r="A24" s="55">
        <v>2003</v>
      </c>
      <c r="B24" s="3"/>
      <c r="C24" s="3"/>
      <c r="D24" s="55">
        <v>225</v>
      </c>
      <c r="E24" s="3"/>
      <c r="F24" s="3"/>
      <c r="G24" s="3"/>
      <c r="H24" s="3"/>
    </row>
    <row r="25" spans="1:8">
      <c r="A25" s="55">
        <v>2004</v>
      </c>
      <c r="B25" s="3"/>
      <c r="C25" s="3"/>
      <c r="D25" s="55">
        <v>111</v>
      </c>
      <c r="E25" s="3"/>
      <c r="F25" s="3"/>
      <c r="G25" s="3"/>
      <c r="H25" s="3"/>
    </row>
    <row r="26" spans="1:8">
      <c r="A26" s="55">
        <v>2005</v>
      </c>
      <c r="B26" s="55">
        <v>34</v>
      </c>
      <c r="C26" s="55">
        <v>213</v>
      </c>
      <c r="D26" s="3"/>
      <c r="E26" s="3"/>
      <c r="F26" s="3"/>
      <c r="G26" s="3"/>
      <c r="H26" s="3"/>
    </row>
    <row r="27" spans="1:8">
      <c r="A27" s="55">
        <v>2006</v>
      </c>
      <c r="B27" s="55">
        <v>119</v>
      </c>
      <c r="C27" s="55">
        <v>320</v>
      </c>
      <c r="D27" s="3"/>
      <c r="E27" s="3"/>
      <c r="F27" s="3"/>
      <c r="G27" s="3"/>
      <c r="H27" s="3"/>
    </row>
    <row r="28" spans="1:8">
      <c r="A28" s="55">
        <v>2007</v>
      </c>
      <c r="B28" s="55">
        <v>155</v>
      </c>
      <c r="C28" s="55">
        <v>318</v>
      </c>
      <c r="D28" s="55">
        <v>239</v>
      </c>
      <c r="E28" s="55">
        <v>7</v>
      </c>
      <c r="F28" s="3"/>
      <c r="G28" s="3"/>
      <c r="H28" s="3"/>
    </row>
    <row r="29" spans="1:8">
      <c r="A29" s="55">
        <v>2008</v>
      </c>
      <c r="B29" s="3"/>
      <c r="C29" s="3"/>
      <c r="D29" s="3"/>
      <c r="E29" s="3"/>
      <c r="F29" s="3"/>
      <c r="G29" s="3"/>
      <c r="H29" s="3"/>
    </row>
    <row r="30" spans="1:8">
      <c r="A30" s="55">
        <v>2009</v>
      </c>
      <c r="B30" s="3"/>
      <c r="C30" s="3"/>
      <c r="D30" s="3">
        <v>204</v>
      </c>
      <c r="E30" s="3">
        <v>10</v>
      </c>
      <c r="F30" s="3">
        <v>79</v>
      </c>
      <c r="G30" s="3">
        <v>111</v>
      </c>
      <c r="H30" s="3">
        <v>28</v>
      </c>
    </row>
    <row r="31" spans="1:8">
      <c r="A31" s="55">
        <v>2010</v>
      </c>
      <c r="B31" s="3"/>
      <c r="C31" s="3"/>
      <c r="D31" s="3"/>
      <c r="E31" s="3"/>
      <c r="F31" s="3">
        <v>78</v>
      </c>
      <c r="G31" s="3">
        <v>55</v>
      </c>
      <c r="H31" s="3">
        <v>14</v>
      </c>
    </row>
    <row r="32" spans="1:8">
      <c r="A32" s="55">
        <v>2011</v>
      </c>
      <c r="B32" s="3"/>
      <c r="C32" s="3"/>
      <c r="D32" s="3"/>
      <c r="E32" s="3"/>
      <c r="F32" s="3">
        <v>27</v>
      </c>
      <c r="G32" s="3">
        <v>14</v>
      </c>
      <c r="H32" s="3">
        <v>15</v>
      </c>
    </row>
    <row r="33" spans="1:14">
      <c r="A33" s="55">
        <v>2012</v>
      </c>
      <c r="B33" s="3"/>
      <c r="C33" s="3"/>
      <c r="D33" s="3"/>
      <c r="E33" s="3"/>
      <c r="F33" s="3"/>
      <c r="G33" s="3"/>
      <c r="H33" s="3">
        <v>18</v>
      </c>
    </row>
    <row r="34" spans="1:14">
      <c r="A34" s="18" t="s">
        <v>1</v>
      </c>
      <c r="B34" s="18">
        <f>SUM(B21:B33)</f>
        <v>308</v>
      </c>
      <c r="C34" s="18">
        <f t="shared" ref="C34:H34" si="1">SUM(C21:C33)</f>
        <v>851</v>
      </c>
      <c r="D34" s="18">
        <f t="shared" si="1"/>
        <v>896</v>
      </c>
      <c r="E34" s="18">
        <f t="shared" si="1"/>
        <v>46</v>
      </c>
      <c r="F34" s="18">
        <f t="shared" si="1"/>
        <v>184</v>
      </c>
      <c r="G34" s="18">
        <f t="shared" si="1"/>
        <v>180</v>
      </c>
      <c r="H34" s="18">
        <f t="shared" si="1"/>
        <v>75</v>
      </c>
    </row>
    <row r="35" spans="1:14">
      <c r="A35" s="18"/>
      <c r="B35" s="18"/>
      <c r="C35" s="18"/>
      <c r="D35" s="18"/>
      <c r="E35" s="18"/>
      <c r="F35" s="18"/>
      <c r="G35" s="18"/>
      <c r="H35" s="45"/>
    </row>
    <row r="36" spans="1:14">
      <c r="A36" s="18" t="s">
        <v>2</v>
      </c>
      <c r="B36" s="19">
        <f>AVERAGE(B21:B33)</f>
        <v>102.66666666666667</v>
      </c>
      <c r="C36" s="19">
        <f t="shared" ref="C36:H36" si="2">AVERAGE(C21:C33)</f>
        <v>283.66666666666669</v>
      </c>
      <c r="D36" s="19">
        <f t="shared" si="2"/>
        <v>179.2</v>
      </c>
      <c r="E36" s="19">
        <f t="shared" si="2"/>
        <v>9.1999999999999993</v>
      </c>
      <c r="F36" s="19">
        <f t="shared" si="2"/>
        <v>61.333333333333336</v>
      </c>
      <c r="G36" s="19">
        <f t="shared" si="2"/>
        <v>60</v>
      </c>
      <c r="H36" s="19">
        <f t="shared" si="2"/>
        <v>18.75</v>
      </c>
    </row>
    <row r="37" spans="1:14">
      <c r="A37" s="18" t="s">
        <v>3</v>
      </c>
      <c r="B37" s="18">
        <f t="shared" ref="B37:H37" si="3">ROUND(B36,0)</f>
        <v>103</v>
      </c>
      <c r="C37" s="18">
        <f t="shared" si="3"/>
        <v>284</v>
      </c>
      <c r="D37" s="18">
        <f t="shared" si="3"/>
        <v>179</v>
      </c>
      <c r="E37" s="18">
        <f t="shared" si="3"/>
        <v>9</v>
      </c>
      <c r="F37" s="18">
        <f t="shared" si="3"/>
        <v>61</v>
      </c>
      <c r="G37" s="18">
        <f t="shared" si="3"/>
        <v>60</v>
      </c>
      <c r="H37" s="18">
        <f t="shared" si="3"/>
        <v>19</v>
      </c>
    </row>
    <row r="38" spans="1:14">
      <c r="A38" s="58"/>
      <c r="B38" s="59"/>
      <c r="C38" s="60"/>
      <c r="D38" s="59"/>
      <c r="E38" s="58"/>
    </row>
    <row r="39" spans="1:14">
      <c r="A39" s="61"/>
      <c r="B39" s="62"/>
      <c r="C39" s="63"/>
      <c r="D39" s="62"/>
      <c r="E39" s="61"/>
    </row>
    <row r="40" spans="1:14">
      <c r="A40" s="17" t="s">
        <v>12</v>
      </c>
      <c r="B40" s="62"/>
      <c r="C40" s="63"/>
      <c r="D40" s="62"/>
      <c r="E40" s="61"/>
    </row>
    <row r="41" spans="1:14">
      <c r="A41" s="61"/>
      <c r="B41" s="62"/>
      <c r="C41" s="63"/>
      <c r="D41" s="62"/>
      <c r="E41" s="61"/>
    </row>
    <row r="42" spans="1:14" ht="15">
      <c r="A42" s="17" t="s">
        <v>21</v>
      </c>
      <c r="J42" s="51"/>
      <c r="K42" s="51"/>
      <c r="L42" s="52"/>
      <c r="M42" s="53"/>
      <c r="N42" s="52"/>
    </row>
    <row r="43" spans="1:14" ht="15">
      <c r="J43" s="51"/>
      <c r="K43" s="51"/>
      <c r="L43" s="52"/>
      <c r="M43" s="53"/>
      <c r="N43" s="52"/>
    </row>
    <row r="44" spans="1:14" ht="59.25" customHeight="1">
      <c r="A44" s="80" t="s">
        <v>18</v>
      </c>
      <c r="B44" s="81"/>
      <c r="C44" s="81"/>
      <c r="D44" s="81"/>
      <c r="E44" s="81"/>
      <c r="F44" s="81"/>
      <c r="G44" s="81"/>
      <c r="H44" s="81"/>
      <c r="I44" s="81"/>
      <c r="J44" s="81"/>
    </row>
  </sheetData>
  <mergeCells count="1">
    <mergeCell ref="A44:J4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N51"/>
  <sheetViews>
    <sheetView zoomScale="85" zoomScaleNormal="85" workbookViewId="0">
      <selection activeCell="A2" sqref="A2"/>
    </sheetView>
  </sheetViews>
  <sheetFormatPr baseColWidth="10" defaultRowHeight="12.75"/>
  <cols>
    <col min="1" max="1" width="13.28515625" customWidth="1"/>
    <col min="2" max="2" width="13.5703125" customWidth="1"/>
    <col min="4" max="4" width="14.42578125" style="1" customWidth="1"/>
    <col min="8" max="8" width="10.42578125" customWidth="1"/>
  </cols>
  <sheetData>
    <row r="1" spans="1:8" ht="116.45" customHeight="1"/>
    <row r="2" spans="1:8" ht="18" customHeight="1">
      <c r="A2" s="71" t="s">
        <v>20</v>
      </c>
    </row>
    <row r="3" spans="1:8" ht="25.5">
      <c r="A3" s="9" t="s">
        <v>15</v>
      </c>
      <c r="B3" s="22"/>
      <c r="C3" s="22"/>
      <c r="D3" s="22"/>
      <c r="E3" s="22"/>
      <c r="F3" s="22"/>
      <c r="G3" s="22"/>
      <c r="H3" s="22"/>
    </row>
    <row r="4" spans="1:8" ht="38.25">
      <c r="A4" s="40"/>
      <c r="B4" s="64" t="str">
        <f>B20&amp;" ("&amp;B37&amp;")"</f>
        <v>C. Atlántica Andaluza (101)</v>
      </c>
      <c r="C4" s="64" t="str">
        <f t="shared" ref="C4:H4" si="0">C20&amp;" ("&amp;C37&amp;")"</f>
        <v>D.H. Guadalquivir (174)</v>
      </c>
      <c r="D4" s="64" t="str">
        <f t="shared" si="0"/>
        <v>D.H. Cuencas Mediterráneas (190)</v>
      </c>
      <c r="E4" s="64" t="str">
        <f t="shared" si="0"/>
        <v>D.H. Segura (13)</v>
      </c>
      <c r="F4" s="64" t="str">
        <f t="shared" si="0"/>
        <v>D.H. Guadalete-Barbate (51)</v>
      </c>
      <c r="G4" s="74" t="str">
        <f t="shared" si="0"/>
        <v>D.H. Tinto-Odiel-Piedras (60)</v>
      </c>
      <c r="H4" s="65" t="str">
        <f t="shared" si="0"/>
        <v>D.H. Guadiana (19)</v>
      </c>
    </row>
    <row r="5" spans="1:8">
      <c r="A5" s="5">
        <v>2000</v>
      </c>
      <c r="B5" s="3"/>
      <c r="C5" s="3"/>
      <c r="D5" s="4"/>
      <c r="E5" s="39">
        <v>422</v>
      </c>
      <c r="F5" s="3"/>
      <c r="G5" s="3"/>
      <c r="H5" s="40"/>
    </row>
    <row r="6" spans="1:8">
      <c r="A6" s="5">
        <v>2001</v>
      </c>
      <c r="B6" s="3"/>
      <c r="C6" s="3"/>
      <c r="D6" s="4"/>
      <c r="E6" s="39">
        <v>756.11111111111097</v>
      </c>
      <c r="F6" s="3"/>
      <c r="G6" s="3"/>
      <c r="H6" s="3"/>
    </row>
    <row r="7" spans="1:8">
      <c r="A7" s="5">
        <v>2002</v>
      </c>
      <c r="B7" s="3"/>
      <c r="C7" s="3"/>
      <c r="D7" s="39">
        <v>202.74563968283499</v>
      </c>
      <c r="E7" s="39">
        <v>2.5437499955296499</v>
      </c>
      <c r="F7" s="2"/>
      <c r="G7" s="3"/>
      <c r="H7" s="3"/>
    </row>
    <row r="8" spans="1:8">
      <c r="A8" s="5">
        <v>2003</v>
      </c>
      <c r="B8" s="3"/>
      <c r="C8" s="3"/>
      <c r="D8" s="39">
        <v>206.38363565762799</v>
      </c>
      <c r="E8" s="39">
        <v>3.3450000047683699</v>
      </c>
      <c r="F8" s="2"/>
      <c r="G8" s="3"/>
      <c r="H8" s="3"/>
    </row>
    <row r="9" spans="1:8">
      <c r="A9" s="5">
        <v>2004</v>
      </c>
      <c r="B9" s="3"/>
      <c r="C9" s="3"/>
      <c r="D9" s="39">
        <v>188.76396361986801</v>
      </c>
      <c r="E9" s="3"/>
      <c r="F9" s="2"/>
      <c r="G9" s="3"/>
      <c r="H9" s="3"/>
    </row>
    <row r="10" spans="1:8">
      <c r="A10" s="5">
        <v>2005</v>
      </c>
      <c r="B10" s="39">
        <v>212.73333333333301</v>
      </c>
      <c r="C10" s="39">
        <v>110.25641025641001</v>
      </c>
      <c r="D10" s="3"/>
      <c r="E10" s="39">
        <v>14.2533329327901</v>
      </c>
      <c r="F10" s="3"/>
      <c r="G10" s="3"/>
      <c r="H10" s="3"/>
    </row>
    <row r="11" spans="1:8">
      <c r="A11" s="5">
        <v>2006</v>
      </c>
      <c r="B11" s="39">
        <v>120.45153755204301</v>
      </c>
      <c r="C11" s="39">
        <v>120.818181818182</v>
      </c>
      <c r="D11" s="3"/>
      <c r="E11" s="39">
        <v>141.85363530028999</v>
      </c>
      <c r="F11" s="2"/>
      <c r="G11" s="3"/>
      <c r="H11" s="3"/>
    </row>
    <row r="12" spans="1:8">
      <c r="A12" s="5">
        <v>2007</v>
      </c>
      <c r="B12" s="39">
        <v>124.59033103020801</v>
      </c>
      <c r="C12" s="39">
        <v>126.772727272727</v>
      </c>
      <c r="D12" s="39">
        <v>243.81757321816599</v>
      </c>
      <c r="E12" s="39">
        <v>172.73899783350299</v>
      </c>
      <c r="F12" s="2"/>
      <c r="G12" s="3"/>
      <c r="H12" s="3"/>
    </row>
    <row r="13" spans="1:8">
      <c r="A13" s="5">
        <v>2008</v>
      </c>
      <c r="B13" s="3"/>
      <c r="C13" s="3"/>
      <c r="D13" s="4"/>
      <c r="E13" s="39">
        <v>1100.6999816894499</v>
      </c>
      <c r="F13" s="3"/>
      <c r="G13" s="3"/>
      <c r="H13" s="3"/>
    </row>
    <row r="14" spans="1:8">
      <c r="A14" s="5">
        <v>2009</v>
      </c>
      <c r="B14" s="3"/>
      <c r="C14" s="39">
        <v>140.002717391304</v>
      </c>
      <c r="D14" s="39">
        <v>200.601915852665</v>
      </c>
      <c r="E14" s="39">
        <v>232.44</v>
      </c>
      <c r="F14" s="39">
        <v>219.74493041085199</v>
      </c>
      <c r="G14" s="39">
        <v>78.901171351351394</v>
      </c>
      <c r="H14" s="39">
        <v>103.042499285714</v>
      </c>
    </row>
    <row r="15" spans="1:8">
      <c r="A15" s="5">
        <v>2010</v>
      </c>
      <c r="B15" s="3"/>
      <c r="C15" s="39">
        <v>129.23081081081099</v>
      </c>
      <c r="D15" s="39">
        <v>176.731279620853</v>
      </c>
      <c r="E15" s="39">
        <v>216.60729166666701</v>
      </c>
      <c r="F15" s="39">
        <v>196.13621794871801</v>
      </c>
      <c r="G15" s="39">
        <v>69.393818181818204</v>
      </c>
      <c r="H15" s="39">
        <v>97.564999999999998</v>
      </c>
    </row>
    <row r="16" spans="1:8">
      <c r="A16" s="75">
        <v>2011</v>
      </c>
      <c r="B16" s="3"/>
      <c r="C16" s="39"/>
      <c r="D16" s="39">
        <v>184.55896593674001</v>
      </c>
      <c r="E16" s="39">
        <v>131.03128571428601</v>
      </c>
      <c r="F16" s="39">
        <v>744.67037037037005</v>
      </c>
      <c r="G16" s="39">
        <v>47.5764285714286</v>
      </c>
      <c r="H16" s="39">
        <v>128.17333333333301</v>
      </c>
    </row>
    <row r="17" spans="1:9" ht="15">
      <c r="A17" s="76">
        <v>2012</v>
      </c>
      <c r="B17" s="22"/>
      <c r="C17" s="41"/>
      <c r="D17" s="41">
        <v>189.18134905660401</v>
      </c>
      <c r="E17" s="41">
        <v>117.647501497269</v>
      </c>
      <c r="F17" s="41">
        <v>180.7603125</v>
      </c>
      <c r="G17" s="41">
        <v>82.915233333333305</v>
      </c>
      <c r="H17" s="41">
        <v>125.33994736842099</v>
      </c>
      <c r="I17" s="42"/>
    </row>
    <row r="18" spans="1:9">
      <c r="G18" s="1"/>
      <c r="H18" s="1"/>
    </row>
    <row r="19" spans="1:9">
      <c r="A19" s="70" t="s">
        <v>0</v>
      </c>
      <c r="B19" s="66"/>
      <c r="C19" s="66"/>
      <c r="D19" s="66"/>
      <c r="E19" s="66"/>
      <c r="F19" s="66"/>
      <c r="G19" s="66"/>
      <c r="H19" s="67"/>
      <c r="I19" s="43"/>
    </row>
    <row r="20" spans="1:9" ht="38.25">
      <c r="A20" s="40"/>
      <c r="B20" s="64" t="s">
        <v>10</v>
      </c>
      <c r="C20" s="64" t="s">
        <v>9</v>
      </c>
      <c r="D20" s="64" t="s">
        <v>4</v>
      </c>
      <c r="E20" s="64" t="s">
        <v>6</v>
      </c>
      <c r="F20" s="64" t="s">
        <v>5</v>
      </c>
      <c r="G20" s="64" t="s">
        <v>7</v>
      </c>
      <c r="H20" s="65" t="s">
        <v>8</v>
      </c>
      <c r="I20" s="43"/>
    </row>
    <row r="21" spans="1:9">
      <c r="A21" s="5">
        <v>2000</v>
      </c>
      <c r="B21" s="3"/>
      <c r="C21" s="3"/>
      <c r="D21" s="3"/>
      <c r="E21" s="5">
        <v>14</v>
      </c>
      <c r="F21" s="3"/>
      <c r="G21" s="3"/>
      <c r="H21" s="3"/>
      <c r="I21" s="43"/>
    </row>
    <row r="22" spans="1:9">
      <c r="A22" s="5">
        <v>2001</v>
      </c>
      <c r="B22" s="3"/>
      <c r="C22" s="3"/>
      <c r="D22" s="3"/>
      <c r="E22" s="5">
        <v>9</v>
      </c>
      <c r="F22" s="3"/>
      <c r="G22" s="3"/>
      <c r="H22" s="3"/>
      <c r="I22" s="43"/>
    </row>
    <row r="23" spans="1:9">
      <c r="A23" s="5">
        <v>2002</v>
      </c>
      <c r="B23" s="3"/>
      <c r="C23" s="3"/>
      <c r="D23" s="5">
        <v>117</v>
      </c>
      <c r="E23" s="5">
        <v>16</v>
      </c>
      <c r="F23" s="3"/>
      <c r="G23" s="3"/>
      <c r="H23" s="3"/>
      <c r="I23" s="43"/>
    </row>
    <row r="24" spans="1:9">
      <c r="A24" s="5">
        <v>2003</v>
      </c>
      <c r="B24" s="3"/>
      <c r="C24" s="3"/>
      <c r="D24" s="5">
        <v>225</v>
      </c>
      <c r="E24" s="5">
        <v>10</v>
      </c>
      <c r="F24" s="3"/>
      <c r="G24" s="3"/>
      <c r="H24" s="3"/>
      <c r="I24" s="43"/>
    </row>
    <row r="25" spans="1:9">
      <c r="A25" s="5">
        <v>2004</v>
      </c>
      <c r="B25" s="3"/>
      <c r="C25" s="3"/>
      <c r="D25" s="5">
        <v>111</v>
      </c>
      <c r="E25" s="3"/>
      <c r="F25" s="3"/>
      <c r="G25" s="3"/>
      <c r="H25" s="3"/>
      <c r="I25" s="43"/>
    </row>
    <row r="26" spans="1:9">
      <c r="A26" s="5">
        <v>2005</v>
      </c>
      <c r="B26" s="5">
        <v>30</v>
      </c>
      <c r="C26" s="5">
        <v>156</v>
      </c>
      <c r="D26" s="3"/>
      <c r="E26" s="5">
        <v>3</v>
      </c>
      <c r="F26" s="3"/>
      <c r="G26" s="3"/>
      <c r="H26" s="3"/>
      <c r="I26" s="43"/>
    </row>
    <row r="27" spans="1:9">
      <c r="A27" s="5">
        <v>2006</v>
      </c>
      <c r="B27" s="5">
        <v>119</v>
      </c>
      <c r="C27" s="5">
        <v>264</v>
      </c>
      <c r="D27" s="3"/>
      <c r="E27" s="5">
        <v>11</v>
      </c>
      <c r="F27" s="3"/>
      <c r="G27" s="3"/>
      <c r="H27" s="3"/>
    </row>
    <row r="28" spans="1:9">
      <c r="A28" s="5">
        <v>2007</v>
      </c>
      <c r="B28" s="5">
        <v>153</v>
      </c>
      <c r="C28" s="5">
        <v>264</v>
      </c>
      <c r="D28" s="5">
        <v>239</v>
      </c>
      <c r="E28" s="5">
        <v>30</v>
      </c>
      <c r="F28" s="3"/>
      <c r="G28" s="3"/>
      <c r="H28" s="3"/>
    </row>
    <row r="29" spans="1:9">
      <c r="A29" s="5">
        <v>2008</v>
      </c>
      <c r="B29" s="3"/>
      <c r="C29" s="3"/>
      <c r="D29" s="3"/>
      <c r="E29" s="5">
        <v>2</v>
      </c>
      <c r="F29" s="3"/>
      <c r="G29" s="3"/>
      <c r="H29" s="3"/>
    </row>
    <row r="30" spans="1:9">
      <c r="A30" s="5">
        <v>2009</v>
      </c>
      <c r="B30" s="3"/>
      <c r="C30" s="3">
        <v>184</v>
      </c>
      <c r="D30" s="3">
        <v>204</v>
      </c>
      <c r="E30" s="5">
        <v>10</v>
      </c>
      <c r="F30" s="3">
        <v>79</v>
      </c>
      <c r="G30" s="3">
        <v>111</v>
      </c>
      <c r="H30" s="3">
        <v>28</v>
      </c>
    </row>
    <row r="31" spans="1:9">
      <c r="A31" s="5">
        <v>2010</v>
      </c>
      <c r="B31" s="3"/>
      <c r="C31" s="3">
        <f>+E46</f>
        <v>0</v>
      </c>
      <c r="D31" s="3">
        <f>+E47</f>
        <v>0</v>
      </c>
      <c r="E31" s="5">
        <f>+E44</f>
        <v>0</v>
      </c>
      <c r="F31" s="3">
        <f>+E45</f>
        <v>0</v>
      </c>
      <c r="G31" s="3">
        <v>55</v>
      </c>
      <c r="H31" s="3">
        <v>14</v>
      </c>
    </row>
    <row r="32" spans="1:9">
      <c r="A32" s="5">
        <v>2011</v>
      </c>
      <c r="B32" s="3"/>
      <c r="C32" s="3"/>
      <c r="D32" s="3">
        <v>411</v>
      </c>
      <c r="E32" s="5">
        <v>14</v>
      </c>
      <c r="F32" s="3">
        <v>27</v>
      </c>
      <c r="G32" s="3">
        <v>14</v>
      </c>
      <c r="H32" s="3">
        <v>15</v>
      </c>
    </row>
    <row r="33" spans="1:14">
      <c r="A33" s="5">
        <v>2012</v>
      </c>
      <c r="B33" s="3"/>
      <c r="C33" s="3"/>
      <c r="D33" s="3">
        <v>212</v>
      </c>
      <c r="E33" s="5">
        <v>40</v>
      </c>
      <c r="F33" s="3">
        <v>96</v>
      </c>
      <c r="G33" s="3">
        <v>60</v>
      </c>
      <c r="H33" s="3">
        <v>19</v>
      </c>
    </row>
    <row r="34" spans="1:14">
      <c r="A34" s="18" t="s">
        <v>1</v>
      </c>
      <c r="B34" s="18">
        <f>SUM(B21:B33)</f>
        <v>302</v>
      </c>
      <c r="C34" s="18">
        <f t="shared" ref="C34:H34" si="1">SUM(C21:C33)</f>
        <v>868</v>
      </c>
      <c r="D34" s="18">
        <f t="shared" si="1"/>
        <v>1519</v>
      </c>
      <c r="E34" s="18">
        <f t="shared" si="1"/>
        <v>159</v>
      </c>
      <c r="F34" s="18">
        <f t="shared" si="1"/>
        <v>202</v>
      </c>
      <c r="G34" s="18">
        <f t="shared" si="1"/>
        <v>240</v>
      </c>
      <c r="H34" s="18">
        <f t="shared" si="1"/>
        <v>76</v>
      </c>
    </row>
    <row r="35" spans="1:14">
      <c r="A35" s="44"/>
      <c r="B35" s="44"/>
      <c r="C35" s="44"/>
      <c r="D35" s="44"/>
      <c r="E35" s="44"/>
      <c r="F35" s="44"/>
      <c r="G35" s="18"/>
      <c r="H35" s="45"/>
    </row>
    <row r="36" spans="1:14">
      <c r="A36" s="44" t="s">
        <v>2</v>
      </c>
      <c r="B36" s="46">
        <f>AVERAGE(B21:B33)</f>
        <v>100.66666666666667</v>
      </c>
      <c r="C36" s="46">
        <f t="shared" ref="C36:H36" si="2">AVERAGE(C21:C33)</f>
        <v>173.6</v>
      </c>
      <c r="D36" s="46">
        <f t="shared" si="2"/>
        <v>189.875</v>
      </c>
      <c r="E36" s="46">
        <f t="shared" si="2"/>
        <v>13.25</v>
      </c>
      <c r="F36" s="46">
        <f t="shared" si="2"/>
        <v>50.5</v>
      </c>
      <c r="G36" s="46">
        <f t="shared" si="2"/>
        <v>60</v>
      </c>
      <c r="H36" s="46">
        <f t="shared" si="2"/>
        <v>19</v>
      </c>
    </row>
    <row r="37" spans="1:14">
      <c r="A37" s="47" t="s">
        <v>3</v>
      </c>
      <c r="B37" s="47">
        <f t="shared" ref="B37:H37" si="3">ROUND(B36,0)</f>
        <v>101</v>
      </c>
      <c r="C37" s="47">
        <f t="shared" si="3"/>
        <v>174</v>
      </c>
      <c r="D37" s="47">
        <f t="shared" si="3"/>
        <v>190</v>
      </c>
      <c r="E37" s="47">
        <f t="shared" si="3"/>
        <v>13</v>
      </c>
      <c r="F37" s="47">
        <f t="shared" si="3"/>
        <v>51</v>
      </c>
      <c r="G37" s="20">
        <f>ROUND(G36,0)</f>
        <v>60</v>
      </c>
      <c r="H37" s="20">
        <f t="shared" si="3"/>
        <v>19</v>
      </c>
    </row>
    <row r="38" spans="1:14">
      <c r="A38" s="48"/>
      <c r="B38" s="49"/>
      <c r="C38" s="48"/>
      <c r="D38" s="50"/>
      <c r="E38" s="48"/>
    </row>
    <row r="39" spans="1:14">
      <c r="A39" s="48"/>
      <c r="B39" s="49"/>
      <c r="C39" s="48"/>
      <c r="D39" s="50"/>
      <c r="E39" s="48"/>
    </row>
    <row r="40" spans="1:14">
      <c r="A40" s="17" t="s">
        <v>12</v>
      </c>
      <c r="B40" s="49"/>
      <c r="C40" s="48"/>
      <c r="D40" s="50"/>
      <c r="E40" s="48"/>
    </row>
    <row r="41" spans="1:14">
      <c r="B41" s="49"/>
      <c r="C41" s="48"/>
      <c r="D41" s="50"/>
      <c r="E41" s="48"/>
    </row>
    <row r="42" spans="1:14">
      <c r="A42" s="17" t="s">
        <v>21</v>
      </c>
      <c r="B42" s="49"/>
      <c r="C42" s="48"/>
      <c r="D42" s="50"/>
      <c r="E42" s="48"/>
    </row>
    <row r="43" spans="1:14" ht="15">
      <c r="D43"/>
      <c r="I43" s="51"/>
      <c r="J43" s="51"/>
      <c r="K43" s="52"/>
      <c r="L43" s="53"/>
      <c r="M43" s="52"/>
      <c r="N43" s="51"/>
    </row>
    <row r="44" spans="1:14" ht="41.25" customHeight="1">
      <c r="A44" s="80" t="s">
        <v>18</v>
      </c>
      <c r="B44" s="81"/>
      <c r="C44" s="81"/>
      <c r="D44" s="81"/>
      <c r="E44" s="81"/>
      <c r="F44" s="81"/>
      <c r="G44" s="81"/>
      <c r="H44" s="81"/>
      <c r="I44" s="81"/>
      <c r="J44" s="81"/>
      <c r="K44" s="52"/>
      <c r="L44" s="53"/>
      <c r="M44" s="52"/>
      <c r="N44" s="51"/>
    </row>
    <row r="45" spans="1:14" ht="15">
      <c r="D45"/>
      <c r="I45" s="51"/>
      <c r="J45" s="51"/>
      <c r="K45" s="52"/>
      <c r="L45" s="53"/>
      <c r="M45" s="52"/>
      <c r="N45" s="51"/>
    </row>
    <row r="46" spans="1:14" ht="15">
      <c r="D46"/>
      <c r="I46" s="51"/>
      <c r="J46" s="51"/>
      <c r="K46" s="52"/>
      <c r="L46" s="53"/>
      <c r="M46" s="52"/>
      <c r="N46" s="51"/>
    </row>
    <row r="47" spans="1:14" ht="15">
      <c r="D47"/>
      <c r="I47" s="51"/>
      <c r="J47" s="51"/>
      <c r="K47" s="52"/>
      <c r="L47" s="53"/>
      <c r="M47" s="52"/>
      <c r="N47" s="51"/>
    </row>
    <row r="48" spans="1:14" ht="15">
      <c r="D48"/>
      <c r="N48" s="51"/>
    </row>
    <row r="49" spans="4:4">
      <c r="D49"/>
    </row>
    <row r="50" spans="4:4">
      <c r="D50"/>
    </row>
    <row r="51" spans="4:4">
      <c r="D51"/>
    </row>
  </sheetData>
  <sheetProtection selectLockedCells="1" selectUnlockedCells="1"/>
  <mergeCells count="1">
    <mergeCell ref="A44:J44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P44"/>
  <sheetViews>
    <sheetView zoomScaleNormal="100" workbookViewId="0">
      <selection activeCell="B5" sqref="B5"/>
    </sheetView>
  </sheetViews>
  <sheetFormatPr baseColWidth="10" defaultColWidth="9.140625" defaultRowHeight="12.75"/>
  <cols>
    <col min="1" max="1" width="17.28515625" customWidth="1"/>
    <col min="2" max="2" width="15.140625" customWidth="1"/>
    <col min="3" max="3" width="10.85546875" customWidth="1"/>
    <col min="4" max="4" width="10.7109375" customWidth="1"/>
    <col min="5" max="5" width="13" customWidth="1"/>
    <col min="6" max="6" width="12.42578125" customWidth="1"/>
    <col min="7" max="7" width="10.7109375" customWidth="1"/>
    <col min="8" max="8" width="11.7109375" customWidth="1"/>
  </cols>
  <sheetData>
    <row r="1" spans="1:16" ht="108.6" customHeight="1"/>
    <row r="2" spans="1:16" ht="18.75" customHeight="1">
      <c r="A2" s="71" t="s">
        <v>22</v>
      </c>
    </row>
    <row r="3" spans="1:16" ht="25.5">
      <c r="A3" s="27" t="s">
        <v>13</v>
      </c>
      <c r="B3" s="27" t="s">
        <v>14</v>
      </c>
    </row>
    <row r="4" spans="1:16" ht="51">
      <c r="A4" s="3"/>
      <c r="B4" s="2" t="str">
        <f>B20&amp;" ("&amp;B37&amp;")"</f>
        <v>C. Atlántica Andaluza (113)</v>
      </c>
      <c r="C4" s="2" t="str">
        <f>C20&amp;" ("&amp;INT(C37)&amp;")"</f>
        <v>D.H. Guadalquivir (244)</v>
      </c>
      <c r="D4" s="2" t="str">
        <f>D20&amp;" ("&amp;INT(D37)&amp;")"</f>
        <v>D.H. Cuencas Mediterráneas (216)</v>
      </c>
      <c r="E4" s="2" t="str">
        <f>E20&amp;" ("&amp;INT(E37)&amp;")"</f>
        <v>D.H. Segura (15)</v>
      </c>
      <c r="F4" s="2" t="str">
        <f>F20&amp;" ("&amp;INT(F37)&amp;")"</f>
        <v>D.H. Guadalete-Barbate (95)</v>
      </c>
      <c r="G4" s="2" t="str">
        <f>G20&amp;" ("&amp;INT(G37)&amp;")"</f>
        <v>D.H. Tinto-Odiel-Piedras (101)</v>
      </c>
      <c r="H4" s="2" t="str">
        <f>H20&amp;" ("&amp;H37&amp;")"</f>
        <v>D.H. Guadiana (38)</v>
      </c>
      <c r="M4" s="28"/>
      <c r="N4" s="28"/>
      <c r="O4" s="28"/>
      <c r="P4" s="28"/>
    </row>
    <row r="5" spans="1:16">
      <c r="A5" s="29">
        <v>2000</v>
      </c>
      <c r="B5" s="30"/>
      <c r="C5" s="30"/>
      <c r="D5" s="30"/>
      <c r="E5" s="31">
        <v>3398.125</v>
      </c>
      <c r="F5" s="31"/>
      <c r="G5" s="30"/>
      <c r="H5" s="32"/>
      <c r="L5" s="33"/>
      <c r="P5" s="33"/>
    </row>
    <row r="6" spans="1:16">
      <c r="A6" s="29">
        <v>2001</v>
      </c>
      <c r="B6" s="30"/>
      <c r="C6" s="30"/>
      <c r="D6" s="30"/>
      <c r="E6" s="31">
        <v>4536.666666666667</v>
      </c>
      <c r="F6" s="31"/>
      <c r="G6" s="30"/>
      <c r="H6" s="30"/>
      <c r="L6" s="33"/>
      <c r="P6" s="33"/>
    </row>
    <row r="7" spans="1:16">
      <c r="A7" s="29">
        <v>2002</v>
      </c>
      <c r="B7" s="30"/>
      <c r="C7" s="30"/>
      <c r="D7" s="31">
        <v>1564.4358974358975</v>
      </c>
      <c r="E7" s="31">
        <v>379.06666666666666</v>
      </c>
      <c r="F7" s="31"/>
      <c r="G7" s="30"/>
      <c r="H7" s="30"/>
      <c r="L7" s="33"/>
      <c r="O7" s="33"/>
      <c r="P7" s="33"/>
    </row>
    <row r="8" spans="1:16">
      <c r="A8" s="29">
        <v>2003</v>
      </c>
      <c r="B8" s="30"/>
      <c r="C8" s="30"/>
      <c r="D8" s="31">
        <v>1463.5377777777778</v>
      </c>
      <c r="E8" s="31">
        <v>344.3</v>
      </c>
      <c r="F8" s="31"/>
      <c r="G8" s="30"/>
      <c r="H8" s="30"/>
      <c r="L8" s="33"/>
      <c r="O8" s="33"/>
      <c r="P8" s="33"/>
    </row>
    <row r="9" spans="1:16">
      <c r="A9" s="29">
        <v>2004</v>
      </c>
      <c r="B9" s="30"/>
      <c r="C9" s="30"/>
      <c r="D9" s="31">
        <v>1520.2162162162163</v>
      </c>
      <c r="E9" s="31"/>
      <c r="F9" s="31"/>
      <c r="G9" s="30"/>
      <c r="H9" s="30"/>
      <c r="L9" s="33"/>
      <c r="O9" s="33"/>
      <c r="P9" s="33"/>
    </row>
    <row r="10" spans="1:16">
      <c r="A10" s="29">
        <v>2005</v>
      </c>
      <c r="B10" s="31">
        <v>1618.2058823529412</v>
      </c>
      <c r="C10" s="31">
        <v>1191.0093896713615</v>
      </c>
      <c r="D10" s="34"/>
      <c r="E10" s="31">
        <v>524</v>
      </c>
      <c r="F10" s="31"/>
      <c r="G10" s="30"/>
      <c r="H10" s="30"/>
      <c r="L10" s="33"/>
      <c r="M10" s="33"/>
      <c r="N10" s="33"/>
      <c r="P10" s="33"/>
    </row>
    <row r="11" spans="1:16">
      <c r="A11" s="29">
        <v>2006</v>
      </c>
      <c r="B11" s="31">
        <v>707.07905982905982</v>
      </c>
      <c r="C11" s="31">
        <v>1179.159375</v>
      </c>
      <c r="D11" s="34"/>
      <c r="E11" s="31">
        <v>1571.5454545454545</v>
      </c>
      <c r="F11" s="31"/>
      <c r="G11" s="30"/>
      <c r="H11" s="30"/>
      <c r="L11" s="33"/>
      <c r="M11" s="33"/>
      <c r="N11" s="33"/>
      <c r="P11" s="33"/>
    </row>
    <row r="12" spans="1:16">
      <c r="A12" s="29">
        <v>2007</v>
      </c>
      <c r="B12" s="31">
        <v>1089.3152173913043</v>
      </c>
      <c r="C12" s="31">
        <v>1136.0094339622642</v>
      </c>
      <c r="D12" s="31">
        <v>1433.5481171548117</v>
      </c>
      <c r="E12" s="31">
        <v>2722</v>
      </c>
      <c r="F12" s="31"/>
      <c r="G12" s="30"/>
      <c r="H12" s="30"/>
      <c r="L12" s="33"/>
      <c r="M12" s="33"/>
      <c r="N12" s="33"/>
      <c r="O12" s="33"/>
      <c r="P12" s="33"/>
    </row>
    <row r="13" spans="1:16">
      <c r="A13" s="29">
        <v>2008</v>
      </c>
      <c r="B13" s="30"/>
      <c r="C13" s="30"/>
      <c r="D13" s="30"/>
      <c r="E13" s="31">
        <v>7770</v>
      </c>
      <c r="F13" s="31"/>
      <c r="G13" s="30"/>
      <c r="H13" s="30"/>
      <c r="L13" s="33"/>
      <c r="P13" s="33"/>
    </row>
    <row r="14" spans="1:16">
      <c r="A14" s="29">
        <v>2009</v>
      </c>
      <c r="B14" s="30"/>
      <c r="C14" s="31">
        <v>1181.7146739130435</v>
      </c>
      <c r="D14" s="31">
        <v>1426.1913983739835</v>
      </c>
      <c r="E14" s="31">
        <v>2077.8000000000002</v>
      </c>
      <c r="F14" s="31">
        <v>1334.9469942094984</v>
      </c>
      <c r="G14" s="31">
        <v>693.14511627906995</v>
      </c>
      <c r="H14" s="31">
        <v>806.73214285714289</v>
      </c>
    </row>
    <row r="15" spans="1:16">
      <c r="A15" s="29">
        <v>2010</v>
      </c>
      <c r="B15" s="35"/>
      <c r="C15" s="31">
        <v>1166.76470588235</v>
      </c>
      <c r="D15" s="31">
        <v>1346.28104265403</v>
      </c>
      <c r="E15" s="31">
        <v>1454.89202898551</v>
      </c>
      <c r="F15" s="31">
        <v>1278.87788461538</v>
      </c>
      <c r="G15" s="31">
        <v>719.57636363636357</v>
      </c>
      <c r="H15" s="31">
        <v>801.75</v>
      </c>
    </row>
    <row r="16" spans="1:16">
      <c r="A16" s="77">
        <v>2011</v>
      </c>
      <c r="B16" s="35"/>
      <c r="C16" s="31"/>
      <c r="D16" s="31">
        <v>1288.9452554744501</v>
      </c>
      <c r="E16" s="31">
        <v>1867.1875</v>
      </c>
      <c r="F16" s="31">
        <v>744.67037037037005</v>
      </c>
      <c r="G16" s="31">
        <v>517.20000000000005</v>
      </c>
      <c r="H16" s="31">
        <v>947.56666666666695</v>
      </c>
    </row>
    <row r="17" spans="1:8">
      <c r="A17" s="78">
        <v>2012</v>
      </c>
      <c r="B17" s="36"/>
      <c r="C17" s="37"/>
      <c r="D17" s="37">
        <v>1463.72946859903</v>
      </c>
      <c r="E17" s="37">
        <v>1269.675</v>
      </c>
      <c r="F17" s="37">
        <v>1418.61797752809</v>
      </c>
      <c r="G17" s="37">
        <v>843.22352941176496</v>
      </c>
      <c r="H17" s="37">
        <v>957.43243243243205</v>
      </c>
    </row>
    <row r="18" spans="1:8">
      <c r="F18" s="79"/>
    </row>
    <row r="19" spans="1:8">
      <c r="A19" s="70" t="s">
        <v>0</v>
      </c>
      <c r="B19" s="66"/>
      <c r="C19" s="66"/>
      <c r="D19" s="66"/>
      <c r="E19" s="66"/>
      <c r="F19" s="66"/>
      <c r="G19" s="66"/>
      <c r="H19" s="67"/>
    </row>
    <row r="20" spans="1:8" ht="51">
      <c r="A20" s="40"/>
      <c r="B20" s="64" t="s">
        <v>10</v>
      </c>
      <c r="C20" s="64" t="s">
        <v>9</v>
      </c>
      <c r="D20" s="64" t="s">
        <v>4</v>
      </c>
      <c r="E20" s="64" t="s">
        <v>6</v>
      </c>
      <c r="F20" s="64" t="s">
        <v>5</v>
      </c>
      <c r="G20" s="64" t="s">
        <v>7</v>
      </c>
      <c r="H20" s="65" t="s">
        <v>8</v>
      </c>
    </row>
    <row r="21" spans="1:8">
      <c r="A21" s="5">
        <v>2000</v>
      </c>
      <c r="B21" s="3"/>
      <c r="C21" s="3"/>
      <c r="D21" s="3"/>
      <c r="E21" s="5">
        <v>16</v>
      </c>
      <c r="F21" s="3"/>
      <c r="G21" s="3"/>
      <c r="H21" s="3"/>
    </row>
    <row r="22" spans="1:8">
      <c r="A22" s="5">
        <v>2001</v>
      </c>
      <c r="B22" s="3"/>
      <c r="C22" s="3"/>
      <c r="D22" s="3"/>
      <c r="E22" s="5">
        <v>9</v>
      </c>
      <c r="F22" s="3"/>
      <c r="G22" s="3"/>
      <c r="H22" s="3"/>
    </row>
    <row r="23" spans="1:8">
      <c r="A23" s="5">
        <v>2002</v>
      </c>
      <c r="B23" s="3"/>
      <c r="C23" s="3"/>
      <c r="D23" s="5">
        <v>117</v>
      </c>
      <c r="E23" s="5">
        <v>16</v>
      </c>
      <c r="F23" s="3"/>
      <c r="G23" s="3"/>
      <c r="H23" s="3"/>
    </row>
    <row r="24" spans="1:8">
      <c r="A24" s="5">
        <v>2003</v>
      </c>
      <c r="B24" s="3"/>
      <c r="C24" s="3"/>
      <c r="D24" s="5">
        <v>225</v>
      </c>
      <c r="E24" s="5">
        <v>10</v>
      </c>
      <c r="F24" s="3"/>
      <c r="G24" s="3"/>
      <c r="H24" s="3"/>
    </row>
    <row r="25" spans="1:8">
      <c r="A25" s="5">
        <v>2004</v>
      </c>
      <c r="B25" s="3"/>
      <c r="C25" s="3"/>
      <c r="D25" s="5">
        <v>111</v>
      </c>
      <c r="E25" s="3"/>
      <c r="F25" s="3"/>
      <c r="G25" s="3"/>
      <c r="H25" s="3"/>
    </row>
    <row r="26" spans="1:8">
      <c r="A26" s="5">
        <v>2005</v>
      </c>
      <c r="B26" s="5">
        <v>34</v>
      </c>
      <c r="C26" s="5">
        <v>213</v>
      </c>
      <c r="D26" s="3"/>
      <c r="E26" s="5">
        <v>3</v>
      </c>
      <c r="F26" s="3"/>
      <c r="G26" s="3"/>
      <c r="H26" s="3"/>
    </row>
    <row r="27" spans="1:8">
      <c r="A27" s="5">
        <v>2006</v>
      </c>
      <c r="B27" s="5">
        <v>119</v>
      </c>
      <c r="C27" s="5">
        <v>320</v>
      </c>
      <c r="D27" s="3"/>
      <c r="E27" s="5">
        <v>11</v>
      </c>
      <c r="F27" s="3"/>
      <c r="G27" s="3"/>
      <c r="H27" s="3"/>
    </row>
    <row r="28" spans="1:8">
      <c r="A28" s="5">
        <v>2007</v>
      </c>
      <c r="B28" s="5">
        <v>187</v>
      </c>
      <c r="C28" s="5">
        <v>318</v>
      </c>
      <c r="D28" s="5">
        <v>239</v>
      </c>
      <c r="E28" s="5">
        <v>10</v>
      </c>
      <c r="F28" s="3"/>
      <c r="G28" s="3"/>
      <c r="H28" s="3"/>
    </row>
    <row r="29" spans="1:8">
      <c r="A29" s="5">
        <v>2008</v>
      </c>
      <c r="B29" s="3"/>
      <c r="C29" s="3"/>
      <c r="D29" s="3"/>
      <c r="E29" s="5"/>
      <c r="F29" s="3"/>
      <c r="G29" s="3"/>
      <c r="H29" s="3"/>
    </row>
    <row r="30" spans="1:8">
      <c r="A30" s="5">
        <v>2009</v>
      </c>
      <c r="B30" s="3"/>
      <c r="C30" s="3">
        <v>184</v>
      </c>
      <c r="D30" s="3">
        <v>205</v>
      </c>
      <c r="E30" s="5">
        <v>10</v>
      </c>
      <c r="F30" s="3">
        <v>158</v>
      </c>
      <c r="G30" s="3">
        <v>215</v>
      </c>
      <c r="H30" s="3">
        <v>56</v>
      </c>
    </row>
    <row r="31" spans="1:8">
      <c r="A31" s="5">
        <v>2010</v>
      </c>
      <c r="B31" s="3"/>
      <c r="C31" s="3">
        <v>187</v>
      </c>
      <c r="D31" s="3">
        <v>211</v>
      </c>
      <c r="E31" s="5">
        <v>23</v>
      </c>
      <c r="F31" s="3">
        <v>78</v>
      </c>
      <c r="G31" s="3">
        <v>110</v>
      </c>
      <c r="H31" s="3">
        <v>28</v>
      </c>
    </row>
    <row r="32" spans="1:8">
      <c r="A32" s="5">
        <v>2011</v>
      </c>
      <c r="B32" s="3"/>
      <c r="C32" s="3"/>
      <c r="D32" s="3">
        <v>411</v>
      </c>
      <c r="E32" s="5">
        <v>16</v>
      </c>
      <c r="F32" s="3">
        <v>54</v>
      </c>
      <c r="G32" s="3">
        <v>29</v>
      </c>
      <c r="H32" s="3">
        <v>30</v>
      </c>
    </row>
    <row r="33" spans="1:10">
      <c r="A33" s="5">
        <v>2012</v>
      </c>
      <c r="B33" s="3"/>
      <c r="C33" s="3"/>
      <c r="D33" s="3">
        <v>207</v>
      </c>
      <c r="E33" s="5">
        <v>40</v>
      </c>
      <c r="F33" s="3">
        <v>89</v>
      </c>
      <c r="G33" s="3">
        <v>51</v>
      </c>
      <c r="H33" s="3">
        <v>37</v>
      </c>
    </row>
    <row r="34" spans="1:10">
      <c r="A34" s="18" t="s">
        <v>1</v>
      </c>
      <c r="B34" s="18">
        <f>SUM(B21:B33)</f>
        <v>340</v>
      </c>
      <c r="C34" s="18">
        <f t="shared" ref="C34:H34" si="0">SUM(C21:C33)</f>
        <v>1222</v>
      </c>
      <c r="D34" s="18">
        <f t="shared" si="0"/>
        <v>1726</v>
      </c>
      <c r="E34" s="18">
        <f t="shared" si="0"/>
        <v>164</v>
      </c>
      <c r="F34" s="18">
        <f t="shared" si="0"/>
        <v>379</v>
      </c>
      <c r="G34" s="18">
        <f t="shared" si="0"/>
        <v>405</v>
      </c>
      <c r="H34" s="18">
        <f t="shared" si="0"/>
        <v>151</v>
      </c>
    </row>
    <row r="35" spans="1:10">
      <c r="A35" s="18"/>
      <c r="B35" s="18"/>
      <c r="C35" s="18"/>
      <c r="D35" s="18"/>
      <c r="E35" s="18"/>
      <c r="F35" s="18"/>
      <c r="G35" s="18"/>
      <c r="H35" s="21"/>
    </row>
    <row r="36" spans="1:10">
      <c r="A36" s="18" t="s">
        <v>2</v>
      </c>
      <c r="B36" s="19">
        <f>AVERAGE(B21:B33)</f>
        <v>113.33333333333333</v>
      </c>
      <c r="C36" s="19">
        <f t="shared" ref="C36:H36" si="1">AVERAGE(C21:C33)</f>
        <v>244.4</v>
      </c>
      <c r="D36" s="19">
        <f t="shared" si="1"/>
        <v>215.75</v>
      </c>
      <c r="E36" s="19">
        <f t="shared" si="1"/>
        <v>14.909090909090908</v>
      </c>
      <c r="F36" s="19">
        <f t="shared" si="1"/>
        <v>94.75</v>
      </c>
      <c r="G36" s="19">
        <f t="shared" si="1"/>
        <v>101.25</v>
      </c>
      <c r="H36" s="19">
        <f t="shared" si="1"/>
        <v>37.75</v>
      </c>
    </row>
    <row r="37" spans="1:10">
      <c r="A37" s="18" t="s">
        <v>3</v>
      </c>
      <c r="B37" s="20">
        <f t="shared" ref="B37:H37" si="2">ROUND(B36,0)</f>
        <v>113</v>
      </c>
      <c r="C37" s="20">
        <f t="shared" si="2"/>
        <v>244</v>
      </c>
      <c r="D37" s="20">
        <f t="shared" si="2"/>
        <v>216</v>
      </c>
      <c r="E37" s="20">
        <f t="shared" si="2"/>
        <v>15</v>
      </c>
      <c r="F37" s="20">
        <f t="shared" si="2"/>
        <v>95</v>
      </c>
      <c r="G37" s="20">
        <f t="shared" si="2"/>
        <v>101</v>
      </c>
      <c r="H37" s="20">
        <f t="shared" si="2"/>
        <v>38</v>
      </c>
    </row>
    <row r="40" spans="1:10">
      <c r="A40" s="17" t="s">
        <v>12</v>
      </c>
    </row>
    <row r="41" spans="1:10">
      <c r="A41" s="28"/>
      <c r="B41" s="33"/>
      <c r="C41" s="28"/>
      <c r="D41" s="38"/>
      <c r="E41" s="28"/>
      <c r="F41" s="33"/>
    </row>
    <row r="42" spans="1:10">
      <c r="A42" t="s">
        <v>21</v>
      </c>
    </row>
    <row r="44" spans="1:10" ht="44.25" customHeight="1">
      <c r="A44" s="80" t="s">
        <v>18</v>
      </c>
      <c r="B44" s="81"/>
      <c r="C44" s="81"/>
      <c r="D44" s="81"/>
      <c r="E44" s="81"/>
      <c r="F44" s="81"/>
      <c r="G44" s="81"/>
      <c r="H44" s="81"/>
      <c r="I44" s="81"/>
      <c r="J44" s="81"/>
    </row>
  </sheetData>
  <mergeCells count="1">
    <mergeCell ref="A44:J4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E329A5"/>
  </sheetPr>
  <dimension ref="A1:L55"/>
  <sheetViews>
    <sheetView tabSelected="1" workbookViewId="0">
      <selection activeCell="K42" sqref="K42"/>
    </sheetView>
  </sheetViews>
  <sheetFormatPr baseColWidth="10" defaultColWidth="9.140625" defaultRowHeight="12.75"/>
  <cols>
    <col min="1" max="1" width="12.5703125" customWidth="1"/>
    <col min="4" max="4" width="9.7109375" customWidth="1"/>
    <col min="5" max="5" width="10" customWidth="1"/>
    <col min="6" max="7" width="10.42578125" customWidth="1"/>
  </cols>
  <sheetData>
    <row r="1" spans="1:12" ht="107.45" customHeight="1"/>
    <row r="2" spans="1:12" ht="17.25" customHeight="1">
      <c r="A2" s="71" t="s">
        <v>17</v>
      </c>
    </row>
    <row r="3" spans="1:12" ht="25.5">
      <c r="A3" s="10" t="s">
        <v>11</v>
      </c>
    </row>
    <row r="4" spans="1:12" ht="51">
      <c r="A4" s="3"/>
      <c r="B4" s="2" t="str">
        <f t="shared" ref="B4:G4" si="0">B20&amp;" ("&amp;INT(B38)&amp;")"</f>
        <v>C. Atlántica Andaluza (102)</v>
      </c>
      <c r="C4" s="2" t="str">
        <f t="shared" si="0"/>
        <v>D.H. Guadalquivir (244)</v>
      </c>
      <c r="D4" s="2" t="str">
        <f t="shared" si="0"/>
        <v>D.H. Cuencas Mediterráneas (216)</v>
      </c>
      <c r="E4" s="2" t="str">
        <f t="shared" si="0"/>
        <v>D.H. Segura (15)</v>
      </c>
      <c r="F4" s="2" t="str">
        <f t="shared" si="0"/>
        <v>D.H. Guadalete-Barbate (70)</v>
      </c>
      <c r="G4" s="2" t="str">
        <f t="shared" si="0"/>
        <v>D.H. Tinto-Odiel-Piedras (60)</v>
      </c>
      <c r="H4" s="2" t="str">
        <f>H20&amp;" ("&amp;H38&amp;")"</f>
        <v>D.H. Guadiana (19)</v>
      </c>
      <c r="I4" s="11"/>
      <c r="J4" s="11"/>
      <c r="K4" s="11"/>
      <c r="L4" s="11"/>
    </row>
    <row r="5" spans="1:12">
      <c r="A5" s="12">
        <v>2000</v>
      </c>
      <c r="B5" s="3"/>
      <c r="C5" s="3"/>
      <c r="D5" s="3"/>
      <c r="E5" s="13">
        <v>31.5</v>
      </c>
      <c r="F5" s="12"/>
      <c r="G5" s="3"/>
      <c r="H5" s="3"/>
      <c r="J5" s="1"/>
      <c r="L5" s="14"/>
    </row>
    <row r="6" spans="1:12">
      <c r="A6" s="12">
        <v>2001</v>
      </c>
      <c r="B6" s="3"/>
      <c r="C6" s="3"/>
      <c r="D6" s="3"/>
      <c r="E6" s="13">
        <v>19.444444444444443</v>
      </c>
      <c r="F6" s="12"/>
      <c r="G6" s="3"/>
      <c r="H6" s="3"/>
      <c r="L6" s="14"/>
    </row>
    <row r="7" spans="1:12">
      <c r="A7" s="12">
        <v>2002</v>
      </c>
      <c r="B7" s="3"/>
      <c r="C7" s="3"/>
      <c r="D7" s="13">
        <v>28.584615699246399</v>
      </c>
      <c r="E7" s="13">
        <v>5.6687500029802322</v>
      </c>
      <c r="F7" s="12"/>
      <c r="G7" s="3"/>
      <c r="H7" s="3"/>
      <c r="K7" s="14"/>
      <c r="L7" s="14"/>
    </row>
    <row r="8" spans="1:12">
      <c r="A8" s="12">
        <v>2003</v>
      </c>
      <c r="B8" s="3"/>
      <c r="C8" s="3"/>
      <c r="D8" s="13">
        <v>31.682666468090481</v>
      </c>
      <c r="E8" s="13">
        <v>5.579999947547913</v>
      </c>
      <c r="F8" s="12"/>
      <c r="G8" s="3"/>
      <c r="H8" s="3"/>
      <c r="K8" s="14"/>
      <c r="L8" s="14"/>
    </row>
    <row r="9" spans="1:12">
      <c r="A9" s="12">
        <v>2004</v>
      </c>
      <c r="B9" s="3"/>
      <c r="C9" s="3"/>
      <c r="D9" s="13">
        <v>30.082882692684997</v>
      </c>
      <c r="E9" s="3"/>
      <c r="F9" s="3"/>
      <c r="G9" s="3"/>
      <c r="H9" s="3"/>
      <c r="K9" s="14"/>
    </row>
    <row r="10" spans="1:12">
      <c r="A10" s="12">
        <v>2005</v>
      </c>
      <c r="B10" s="13">
        <v>47.235294117647058</v>
      </c>
      <c r="C10" s="13">
        <v>52.629107981220656</v>
      </c>
      <c r="D10" s="3"/>
      <c r="E10" s="13">
        <v>14.06666628519694</v>
      </c>
      <c r="F10" s="12"/>
      <c r="G10" s="3"/>
      <c r="H10" s="3"/>
      <c r="I10" s="14"/>
      <c r="J10" s="14"/>
      <c r="L10" s="14"/>
    </row>
    <row r="11" spans="1:12">
      <c r="A11" s="12">
        <v>2006</v>
      </c>
      <c r="B11" s="13">
        <v>33.946358870579587</v>
      </c>
      <c r="C11" s="13">
        <v>48.946874999999999</v>
      </c>
      <c r="D11" s="3"/>
      <c r="E11" s="13">
        <v>5.4181817661632188</v>
      </c>
      <c r="F11" s="12"/>
      <c r="G11" s="3"/>
      <c r="H11" s="3"/>
      <c r="I11" s="14"/>
      <c r="J11" s="14"/>
      <c r="L11" s="14"/>
    </row>
    <row r="12" spans="1:12">
      <c r="A12" s="12">
        <v>2007</v>
      </c>
      <c r="B12" s="13">
        <v>29.883417178081064</v>
      </c>
      <c r="C12" s="13">
        <v>48.79874213836478</v>
      </c>
      <c r="D12" s="13">
        <v>21.944979072365303</v>
      </c>
      <c r="E12" s="13">
        <v>19.966666459605289</v>
      </c>
      <c r="F12" s="12"/>
      <c r="G12" s="3"/>
      <c r="H12" s="3"/>
      <c r="I12" s="14"/>
      <c r="J12" s="14"/>
      <c r="K12" s="14"/>
      <c r="L12" s="14"/>
    </row>
    <row r="13" spans="1:12">
      <c r="A13" s="12">
        <v>2008</v>
      </c>
      <c r="B13" s="3"/>
      <c r="C13" s="3"/>
      <c r="D13" s="3"/>
      <c r="E13" s="13">
        <v>96.899997711181641</v>
      </c>
      <c r="F13" s="12"/>
      <c r="G13" s="3"/>
      <c r="H13" s="3"/>
      <c r="L13" s="14"/>
    </row>
    <row r="14" spans="1:12">
      <c r="A14" s="12">
        <v>2009</v>
      </c>
      <c r="B14" s="3"/>
      <c r="C14" s="4">
        <v>48.964673913043477</v>
      </c>
      <c r="D14" s="4">
        <v>20.460788398558407</v>
      </c>
      <c r="E14" s="13">
        <v>27.972999999999999</v>
      </c>
      <c r="F14" s="15">
        <v>65.613810039524296</v>
      </c>
      <c r="G14" s="15">
        <v>26.933545000000009</v>
      </c>
      <c r="H14" s="4">
        <v>50.203214642857141</v>
      </c>
    </row>
    <row r="15" spans="1:12" ht="12" customHeight="1">
      <c r="A15" s="12">
        <v>2010</v>
      </c>
      <c r="B15" s="3"/>
      <c r="C15" s="4">
        <v>53.8319786096257</v>
      </c>
      <c r="D15" s="4">
        <v>23.787464454976298</v>
      </c>
      <c r="E15" s="13">
        <v>21.622149122806999</v>
      </c>
      <c r="F15" s="15">
        <v>64.864764957264995</v>
      </c>
      <c r="G15" s="15">
        <v>24.481090909090906</v>
      </c>
      <c r="H15" s="4">
        <v>51.169285714285721</v>
      </c>
    </row>
    <row r="16" spans="1:12" ht="12" customHeight="1">
      <c r="A16" s="72">
        <v>2011</v>
      </c>
      <c r="B16" s="3"/>
      <c r="C16" s="4"/>
      <c r="D16" s="4">
        <v>21.188296836983</v>
      </c>
      <c r="E16" s="13">
        <v>15.804500000000001</v>
      </c>
      <c r="F16" s="15">
        <v>26.0066666666667</v>
      </c>
      <c r="G16" s="15">
        <v>36.382142857142902</v>
      </c>
      <c r="H16" s="4">
        <v>85.993333333333297</v>
      </c>
    </row>
    <row r="17" spans="1:8">
      <c r="A17" s="73">
        <v>2012</v>
      </c>
      <c r="B17" s="22"/>
      <c r="C17" s="23"/>
      <c r="D17" s="23">
        <v>18.0244597156398</v>
      </c>
      <c r="E17" s="24">
        <v>24.895000271916398</v>
      </c>
      <c r="F17" s="25">
        <v>39.297208333333302</v>
      </c>
      <c r="G17" s="25">
        <v>27.864216666666699</v>
      </c>
      <c r="H17" s="23">
        <v>114.24215789473701</v>
      </c>
    </row>
    <row r="19" spans="1:8">
      <c r="A19" s="70" t="s">
        <v>0</v>
      </c>
      <c r="B19" s="66"/>
      <c r="C19" s="66"/>
      <c r="D19" s="66"/>
      <c r="E19" s="66"/>
      <c r="F19" s="66"/>
      <c r="G19" s="66"/>
      <c r="H19" s="67"/>
    </row>
    <row r="20" spans="1:8" ht="51">
      <c r="A20" s="40"/>
      <c r="B20" s="64" t="s">
        <v>10</v>
      </c>
      <c r="C20" s="64" t="s">
        <v>9</v>
      </c>
      <c r="D20" s="64" t="s">
        <v>4</v>
      </c>
      <c r="E20" s="64" t="s">
        <v>6</v>
      </c>
      <c r="F20" s="64" t="s">
        <v>5</v>
      </c>
      <c r="G20" s="64" t="s">
        <v>7</v>
      </c>
      <c r="H20" s="65" t="s">
        <v>8</v>
      </c>
    </row>
    <row r="21" spans="1:8">
      <c r="A21" s="5">
        <v>2000</v>
      </c>
      <c r="B21" s="3"/>
      <c r="C21" s="3"/>
      <c r="D21" s="3"/>
      <c r="E21" s="5">
        <v>14</v>
      </c>
      <c r="F21" s="3"/>
      <c r="G21" s="3"/>
      <c r="H21" s="3"/>
    </row>
    <row r="22" spans="1:8">
      <c r="A22" s="5">
        <v>2001</v>
      </c>
      <c r="B22" s="3"/>
      <c r="C22" s="3"/>
      <c r="D22" s="3"/>
      <c r="E22" s="5">
        <v>9</v>
      </c>
      <c r="F22" s="3"/>
      <c r="G22" s="3"/>
      <c r="H22" s="3"/>
    </row>
    <row r="23" spans="1:8">
      <c r="A23" s="5">
        <v>2002</v>
      </c>
      <c r="B23" s="3"/>
      <c r="C23" s="3"/>
      <c r="D23" s="5">
        <v>117</v>
      </c>
      <c r="E23" s="5">
        <v>16</v>
      </c>
      <c r="F23" s="3"/>
      <c r="G23" s="3"/>
      <c r="H23" s="3"/>
    </row>
    <row r="24" spans="1:8">
      <c r="A24" s="5">
        <v>2003</v>
      </c>
      <c r="B24" s="3"/>
      <c r="C24" s="3"/>
      <c r="D24" s="5">
        <v>225</v>
      </c>
      <c r="E24" s="5">
        <v>10</v>
      </c>
      <c r="F24" s="3"/>
      <c r="G24" s="3"/>
      <c r="H24" s="3"/>
    </row>
    <row r="25" spans="1:8">
      <c r="A25" s="5">
        <v>2004</v>
      </c>
      <c r="B25" s="3"/>
      <c r="C25" s="3"/>
      <c r="D25" s="5">
        <v>111</v>
      </c>
      <c r="E25" s="3"/>
      <c r="F25" s="3"/>
      <c r="G25" s="3"/>
      <c r="H25" s="3"/>
    </row>
    <row r="26" spans="1:8">
      <c r="A26" s="5">
        <v>2005</v>
      </c>
      <c r="B26" s="5">
        <v>34</v>
      </c>
      <c r="C26" s="5">
        <v>213</v>
      </c>
      <c r="D26" s="3"/>
      <c r="E26" s="5">
        <v>3</v>
      </c>
      <c r="F26" s="3"/>
      <c r="G26" s="3"/>
      <c r="H26" s="3"/>
    </row>
    <row r="27" spans="1:8">
      <c r="A27" s="5">
        <v>2006</v>
      </c>
      <c r="B27" s="5">
        <v>119</v>
      </c>
      <c r="C27" s="5">
        <v>320</v>
      </c>
      <c r="D27" s="3"/>
      <c r="E27" s="5">
        <v>11</v>
      </c>
      <c r="F27" s="3"/>
      <c r="G27" s="3"/>
      <c r="H27" s="3"/>
    </row>
    <row r="28" spans="1:8">
      <c r="A28" s="5">
        <v>2007</v>
      </c>
      <c r="B28" s="5">
        <v>153</v>
      </c>
      <c r="C28" s="5">
        <v>318</v>
      </c>
      <c r="D28" s="5">
        <v>239</v>
      </c>
      <c r="E28" s="5">
        <v>30</v>
      </c>
      <c r="F28" s="3"/>
      <c r="G28" s="3"/>
      <c r="H28" s="3"/>
    </row>
    <row r="29" spans="1:8">
      <c r="A29" s="5">
        <v>2008</v>
      </c>
      <c r="B29" s="3"/>
      <c r="C29" s="3"/>
      <c r="D29" s="3"/>
      <c r="E29" s="5">
        <v>2</v>
      </c>
      <c r="F29" s="3"/>
      <c r="G29" s="3"/>
      <c r="H29" s="3"/>
    </row>
    <row r="30" spans="1:8">
      <c r="A30" s="5">
        <v>2009</v>
      </c>
      <c r="B30" s="3"/>
      <c r="C30" s="3">
        <v>184</v>
      </c>
      <c r="D30" s="3">
        <v>204</v>
      </c>
      <c r="E30" s="5">
        <v>10</v>
      </c>
      <c r="F30" s="3">
        <v>79</v>
      </c>
      <c r="G30" s="3">
        <v>110</v>
      </c>
      <c r="H30" s="3">
        <v>28</v>
      </c>
    </row>
    <row r="31" spans="1:8">
      <c r="A31" s="5">
        <v>2010</v>
      </c>
      <c r="B31" s="3"/>
      <c r="C31" s="3">
        <v>187</v>
      </c>
      <c r="D31" s="3">
        <v>211</v>
      </c>
      <c r="E31" s="5">
        <v>23</v>
      </c>
      <c r="F31" s="3">
        <v>78</v>
      </c>
      <c r="G31" s="3">
        <v>55</v>
      </c>
      <c r="H31" s="3">
        <v>14</v>
      </c>
    </row>
    <row r="32" spans="1:8">
      <c r="A32" s="5">
        <v>2011</v>
      </c>
      <c r="B32" s="3"/>
      <c r="C32" s="3"/>
      <c r="D32" s="3">
        <v>411</v>
      </c>
      <c r="E32" s="5">
        <v>16</v>
      </c>
      <c r="F32" s="3">
        <v>27</v>
      </c>
      <c r="G32" s="3">
        <v>14</v>
      </c>
      <c r="H32" s="3">
        <v>15</v>
      </c>
    </row>
    <row r="33" spans="1:10" ht="15">
      <c r="A33" s="5">
        <v>2012</v>
      </c>
      <c r="B33" s="3"/>
      <c r="C33" s="3"/>
      <c r="D33" s="3">
        <v>211</v>
      </c>
      <c r="E33" s="5">
        <v>40</v>
      </c>
      <c r="F33" s="26">
        <v>96</v>
      </c>
      <c r="G33" s="3">
        <v>60</v>
      </c>
      <c r="H33" s="3">
        <v>19</v>
      </c>
    </row>
    <row r="34" spans="1:10">
      <c r="A34" s="5"/>
      <c r="B34" s="3"/>
      <c r="C34" s="3"/>
      <c r="D34" s="3"/>
      <c r="E34" s="5"/>
      <c r="F34" s="3"/>
      <c r="G34" s="3"/>
      <c r="H34" s="3"/>
    </row>
    <row r="35" spans="1:10">
      <c r="A35" s="18" t="s">
        <v>1</v>
      </c>
      <c r="B35" s="18">
        <f t="shared" ref="B35:H35" si="1">SUM(B21:B33)</f>
        <v>306</v>
      </c>
      <c r="C35" s="18">
        <f t="shared" si="1"/>
        <v>1222</v>
      </c>
      <c r="D35" s="18">
        <f t="shared" si="1"/>
        <v>1729</v>
      </c>
      <c r="E35" s="18">
        <f t="shared" si="1"/>
        <v>184</v>
      </c>
      <c r="F35" s="18">
        <f t="shared" si="1"/>
        <v>280</v>
      </c>
      <c r="G35" s="18">
        <f t="shared" si="1"/>
        <v>239</v>
      </c>
      <c r="H35" s="18">
        <f t="shared" si="1"/>
        <v>76</v>
      </c>
    </row>
    <row r="36" spans="1:10">
      <c r="A36" s="18"/>
      <c r="B36" s="18"/>
      <c r="C36" s="18"/>
      <c r="D36" s="18"/>
      <c r="E36" s="18"/>
      <c r="F36" s="18"/>
      <c r="G36" s="18"/>
      <c r="H36" s="21"/>
    </row>
    <row r="37" spans="1:10">
      <c r="A37" s="18" t="s">
        <v>2</v>
      </c>
      <c r="B37" s="19">
        <f>AVERAGE(B21:B33)</f>
        <v>102</v>
      </c>
      <c r="C37" s="19">
        <f t="shared" ref="C37:H37" si="2">AVERAGE(C21:C33)</f>
        <v>244.4</v>
      </c>
      <c r="D37" s="19">
        <f t="shared" si="2"/>
        <v>216.125</v>
      </c>
      <c r="E37" s="19">
        <f t="shared" si="2"/>
        <v>15.333333333333334</v>
      </c>
      <c r="F37" s="19">
        <f t="shared" si="2"/>
        <v>70</v>
      </c>
      <c r="G37" s="19">
        <f t="shared" si="2"/>
        <v>59.75</v>
      </c>
      <c r="H37" s="19">
        <f t="shared" si="2"/>
        <v>19</v>
      </c>
    </row>
    <row r="38" spans="1:10">
      <c r="A38" s="18" t="s">
        <v>3</v>
      </c>
      <c r="B38" s="20">
        <f t="shared" ref="B38:H38" si="3">ROUND(B37,0)</f>
        <v>102</v>
      </c>
      <c r="C38" s="20">
        <f t="shared" si="3"/>
        <v>244</v>
      </c>
      <c r="D38" s="20">
        <f t="shared" si="3"/>
        <v>216</v>
      </c>
      <c r="E38" s="20">
        <f t="shared" si="3"/>
        <v>15</v>
      </c>
      <c r="F38" s="20">
        <f t="shared" si="3"/>
        <v>70</v>
      </c>
      <c r="G38" s="20">
        <f t="shared" si="3"/>
        <v>60</v>
      </c>
      <c r="H38" s="20">
        <f t="shared" si="3"/>
        <v>19</v>
      </c>
    </row>
    <row r="39" spans="1:10">
      <c r="A39" s="14"/>
      <c r="B39" s="11"/>
      <c r="C39" s="16"/>
      <c r="D39" s="11"/>
      <c r="E39" s="14"/>
    </row>
    <row r="41" spans="1:10">
      <c r="A41" s="17" t="s">
        <v>12</v>
      </c>
    </row>
    <row r="43" spans="1:10" ht="15">
      <c r="A43" s="17" t="s">
        <v>21</v>
      </c>
      <c r="B43" s="6"/>
      <c r="C43" s="8"/>
      <c r="D43" s="7"/>
      <c r="E43" s="8"/>
    </row>
    <row r="44" spans="1:10" ht="15">
      <c r="A44" s="6"/>
      <c r="B44" s="6"/>
      <c r="C44" s="8"/>
      <c r="D44" s="7"/>
      <c r="E44" s="8"/>
    </row>
    <row r="45" spans="1:10" ht="46.5" customHeight="1">
      <c r="A45" s="80" t="s">
        <v>18</v>
      </c>
      <c r="B45" s="81"/>
      <c r="C45" s="81"/>
      <c r="D45" s="81"/>
      <c r="E45" s="81"/>
      <c r="F45" s="81"/>
      <c r="G45" s="81"/>
      <c r="H45" s="81"/>
      <c r="I45" s="81"/>
      <c r="J45" s="81"/>
    </row>
    <row r="46" spans="1:10" ht="15">
      <c r="A46" s="6"/>
      <c r="B46" s="6"/>
      <c r="C46" s="8"/>
      <c r="D46" s="7"/>
      <c r="E46" s="8"/>
    </row>
    <row r="47" spans="1:10">
      <c r="A47" s="14"/>
      <c r="B47" s="11"/>
      <c r="C47" s="16"/>
      <c r="D47" s="11"/>
      <c r="E47" s="14"/>
    </row>
    <row r="48" spans="1:10">
      <c r="A48" s="14"/>
      <c r="B48" s="11"/>
      <c r="C48" s="16"/>
      <c r="D48" s="11"/>
      <c r="E48" s="14"/>
    </row>
    <row r="49" spans="1:5">
      <c r="A49" s="14"/>
      <c r="B49" s="11"/>
      <c r="C49" s="16"/>
      <c r="D49" s="11"/>
      <c r="E49" s="14"/>
    </row>
    <row r="50" spans="1:5">
      <c r="A50" s="14"/>
      <c r="B50" s="11"/>
      <c r="C50" s="16"/>
      <c r="D50" s="11"/>
      <c r="E50" s="14"/>
    </row>
    <row r="51" spans="1:5">
      <c r="A51" s="14"/>
      <c r="B51" s="11"/>
      <c r="C51" s="16"/>
      <c r="D51" s="11"/>
      <c r="E51" s="14"/>
    </row>
    <row r="52" spans="1:5">
      <c r="A52" s="14"/>
      <c r="B52" s="11"/>
      <c r="C52" s="16"/>
      <c r="D52" s="11"/>
      <c r="E52" s="14"/>
    </row>
    <row r="53" spans="1:5">
      <c r="A53" s="14"/>
      <c r="B53" s="11"/>
      <c r="C53" s="16"/>
      <c r="D53" s="11"/>
      <c r="E53" s="14"/>
    </row>
    <row r="54" spans="1:5">
      <c r="A54" s="14"/>
      <c r="B54" s="11"/>
      <c r="C54" s="16"/>
      <c r="D54" s="11"/>
      <c r="E54" s="14"/>
    </row>
    <row r="55" spans="1:5">
      <c r="A55" s="14"/>
      <c r="B55" s="11"/>
      <c r="C55" s="16"/>
      <c r="D55" s="11"/>
      <c r="E55" s="14"/>
    </row>
  </sheetData>
  <mergeCells count="1">
    <mergeCell ref="A45:J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pH</vt:lpstr>
      <vt:lpstr>Cloruros</vt:lpstr>
      <vt:lpstr>Conductividad</vt:lpstr>
      <vt:lpstr>Nitratos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mmmartinez</cp:lastModifiedBy>
  <cp:revision>3</cp:revision>
  <cp:lastPrinted>2009-05-22T10:11:59Z</cp:lastPrinted>
  <dcterms:created xsi:type="dcterms:W3CDTF">1996-11-27T10:00:04Z</dcterms:created>
  <dcterms:modified xsi:type="dcterms:W3CDTF">2015-01-19T12:09:54Z</dcterms:modified>
</cp:coreProperties>
</file>