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6180" windowWidth="9585" windowHeight="5280" tabRatio="932" activeTab="3"/>
  </bookViews>
  <sheets>
    <sheet name="Aves acuaticas" sheetId="669" r:id="rId1"/>
    <sheet name="Aguila" sheetId="670" r:id="rId2"/>
    <sheet name="Lince" sheetId="671" r:id="rId3"/>
    <sheet name="Cangrejo" sheetId="672" r:id="rId4"/>
  </sheets>
  <definedNames>
    <definedName name="_xlnm.Print_Area" localSheetId="1">Aguila!#REF!</definedName>
    <definedName name="Excel_BuiltIn__FilterDatabase_1">#REF!</definedName>
  </definedNames>
  <calcPr calcId="125725"/>
</workbook>
</file>

<file path=xl/calcChain.xml><?xml version="1.0" encoding="utf-8"?>
<calcChain xmlns="http://schemas.openxmlformats.org/spreadsheetml/2006/main">
  <c r="G5" i="669"/>
  <c r="G4"/>
  <c r="G6"/>
  <c r="F5"/>
  <c r="F4"/>
  <c r="F6"/>
  <c r="E5"/>
  <c r="E4"/>
  <c r="D5"/>
  <c r="D4"/>
  <c r="D6"/>
  <c r="C5"/>
  <c r="C4"/>
  <c r="B5"/>
  <c r="B6"/>
  <c r="B4"/>
  <c r="C6"/>
  <c r="E6"/>
</calcChain>
</file>

<file path=xl/sharedStrings.xml><?xml version="1.0" encoding="utf-8"?>
<sst xmlns="http://schemas.openxmlformats.org/spreadsheetml/2006/main" count="22" uniqueCount="20">
  <si>
    <t>Número de individuos</t>
  </si>
  <si>
    <t>Acuáticas reproductoras</t>
  </si>
  <si>
    <t>Acuáticas invernantes</t>
  </si>
  <si>
    <t>Evolución del número de aves acuáticas censadas en Andalucía, 2007-2012</t>
  </si>
  <si>
    <t>Fuente: Consejería de Agricultura, Pesca y Medio Ambiente. Red de Información Ambiental de Andalucía, 2013.</t>
  </si>
  <si>
    <t>Número mínimo estimado. Para el caso de las reproductoras, de acuerdo con criterios de carácter biológico, los datos son ofrecidos originalmente en número de parejas.</t>
  </si>
  <si>
    <t>Parejas censadas de águila imperial ibérica</t>
  </si>
  <si>
    <t>Nº parejas</t>
  </si>
  <si>
    <t>Año</t>
  </si>
  <si>
    <t>Hembras territoriales</t>
  </si>
  <si>
    <t>N° mínimo de cachorros</t>
  </si>
  <si>
    <t>Estima poblacional (ejemplares)</t>
  </si>
  <si>
    <t>Fuente: Consejería de Agricultura, Pesca y Medio Ambiente.</t>
  </si>
  <si>
    <t>Red de Información Ambiental de Andalucía, 2013.</t>
  </si>
  <si>
    <t>Evolución de las poblaciones reproductoras de lince ibérico, 2002-2012</t>
  </si>
  <si>
    <t>Evolución de las poblaciones reproductoras de cangrejo de río, 2003-2012</t>
  </si>
  <si>
    <t>Translocaciones</t>
  </si>
  <si>
    <t>Poblaciones naturales</t>
  </si>
  <si>
    <r>
      <t xml:space="preserve">Poblaciones en formación </t>
    </r>
    <r>
      <rPr>
        <sz val="8"/>
        <rFont val="Calibri"/>
        <family val="2"/>
      </rPr>
      <t>(por translocación)</t>
    </r>
  </si>
  <si>
    <t>Poblaciones totales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</si>
</sst>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2"/>
      <color indexed="56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2" fillId="0" borderId="0"/>
    <xf numFmtId="0" fontId="12" fillId="0" borderId="0">
      <alignment vertical="top"/>
    </xf>
    <xf numFmtId="0" fontId="20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8" fillId="0" borderId="8" applyNumberFormat="0" applyFill="0" applyAlignment="0" applyProtection="0"/>
    <xf numFmtId="0" fontId="19" fillId="0" borderId="9" applyNumberFormat="0" applyFill="0" applyAlignment="0" applyProtection="0"/>
  </cellStyleXfs>
  <cellXfs count="48">
    <xf numFmtId="0" fontId="0" fillId="0" borderId="0" xfId="0"/>
    <xf numFmtId="0" fontId="21" fillId="0" borderId="0" xfId="0" applyFont="1"/>
    <xf numFmtId="0" fontId="20" fillId="0" borderId="0" xfId="36" applyBorder="1" applyAlignment="1">
      <alignment horizontal="center" vertical="center" wrapText="1"/>
    </xf>
    <xf numFmtId="3" fontId="20" fillId="0" borderId="0" xfId="36" applyNumberFormat="1" applyBorder="1" applyAlignment="1">
      <alignment horizontal="center" vertical="center" wrapText="1"/>
    </xf>
    <xf numFmtId="1" fontId="20" fillId="0" borderId="0" xfId="36" applyNumberForma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3" fillId="0" borderId="0" xfId="36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4" fillId="0" borderId="0" xfId="0" applyFont="1"/>
    <xf numFmtId="0" fontId="12" fillId="0" borderId="0" xfId="0" applyFont="1"/>
    <xf numFmtId="0" fontId="22" fillId="0" borderId="0" xfId="0" applyFont="1" applyAlignment="1">
      <alignment horizontal="right"/>
    </xf>
    <xf numFmtId="0" fontId="22" fillId="0" borderId="0" xfId="0" applyFont="1"/>
    <xf numFmtId="10" fontId="22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6" fillId="0" borderId="0" xfId="35" applyNumberFormat="1" applyFont="1" applyFill="1" applyBorder="1" applyAlignment="1" applyProtection="1">
      <alignment horizontal="left" vertical="top"/>
    </xf>
    <xf numFmtId="0" fontId="27" fillId="0" borderId="0" xfId="35" applyFont="1">
      <alignment vertical="top"/>
    </xf>
    <xf numFmtId="0" fontId="27" fillId="0" borderId="0" xfId="35" applyNumberFormat="1" applyFont="1" applyFill="1" applyBorder="1" applyAlignment="1" applyProtection="1">
      <alignment horizontal="left" vertical="top"/>
    </xf>
    <xf numFmtId="1" fontId="26" fillId="0" borderId="10" xfId="35" applyNumberFormat="1" applyFont="1" applyFill="1" applyBorder="1" applyAlignment="1" applyProtection="1">
      <alignment horizontal="left" vertical="top"/>
    </xf>
    <xf numFmtId="1" fontId="27" fillId="0" borderId="10" xfId="35" applyNumberFormat="1" applyFont="1" applyFill="1" applyBorder="1" applyAlignment="1" applyProtection="1">
      <alignment horizontal="center" vertical="top"/>
    </xf>
    <xf numFmtId="0" fontId="26" fillId="0" borderId="11" xfId="35" applyNumberFormat="1" applyFont="1" applyFill="1" applyBorder="1" applyAlignment="1" applyProtection="1">
      <alignment vertical="top"/>
    </xf>
    <xf numFmtId="1" fontId="26" fillId="0" borderId="0" xfId="35" applyNumberFormat="1" applyFont="1" applyFill="1" applyBorder="1" applyAlignment="1" applyProtection="1">
      <alignment horizontal="left" vertical="top"/>
    </xf>
    <xf numFmtId="1" fontId="27" fillId="0" borderId="0" xfId="35" applyNumberFormat="1" applyFont="1" applyFill="1" applyBorder="1" applyAlignment="1" applyProtection="1">
      <alignment horizontal="center" vertical="top"/>
    </xf>
    <xf numFmtId="0" fontId="12" fillId="0" borderId="0" xfId="35" applyFont="1" applyAlignment="1">
      <alignment vertical="top"/>
    </xf>
    <xf numFmtId="0" fontId="26" fillId="0" borderId="10" xfId="35" applyNumberFormat="1" applyFont="1" applyFill="1" applyBorder="1" applyAlignment="1" applyProtection="1">
      <alignment horizontal="right" vertical="top"/>
    </xf>
    <xf numFmtId="1" fontId="26" fillId="0" borderId="10" xfId="35" applyNumberFormat="1" applyFont="1" applyFill="1" applyBorder="1" applyAlignment="1" applyProtection="1">
      <alignment horizontal="right" vertical="top"/>
    </xf>
    <xf numFmtId="1" fontId="26" fillId="0" borderId="10" xfId="35" applyNumberFormat="1" applyFont="1" applyFill="1" applyBorder="1" applyAlignment="1" applyProtection="1">
      <alignment horizontal="left" vertical="top" indent="1"/>
    </xf>
    <xf numFmtId="1" fontId="26" fillId="0" borderId="10" xfId="35" applyNumberFormat="1" applyFont="1" applyFill="1" applyBorder="1" applyAlignment="1" applyProtection="1">
      <alignment horizontal="center" vertical="top"/>
    </xf>
    <xf numFmtId="0" fontId="26" fillId="0" borderId="0" xfId="35" applyNumberFormat="1" applyFont="1" applyFill="1" applyBorder="1" applyAlignment="1" applyProtection="1">
      <alignment horizontal="right" vertical="top"/>
    </xf>
    <xf numFmtId="1" fontId="26" fillId="0" borderId="0" xfId="35" applyNumberFormat="1" applyFont="1" applyFill="1" applyBorder="1" applyAlignment="1" applyProtection="1">
      <alignment horizontal="right" vertical="top"/>
    </xf>
    <xf numFmtId="1" fontId="26" fillId="0" borderId="0" xfId="35" applyNumberFormat="1" applyFont="1" applyFill="1" applyBorder="1" applyAlignment="1" applyProtection="1">
      <alignment horizontal="left" vertical="top" indent="1"/>
    </xf>
    <xf numFmtId="1" fontId="26" fillId="0" borderId="0" xfId="35" applyNumberFormat="1" applyFont="1" applyFill="1" applyBorder="1" applyAlignment="1" applyProtection="1">
      <alignment horizontal="center" vertical="top"/>
    </xf>
    <xf numFmtId="1" fontId="21" fillId="0" borderId="12" xfId="35" applyNumberFormat="1" applyFont="1" applyFill="1" applyBorder="1" applyAlignment="1" applyProtection="1">
      <alignment horizontal="right" vertical="top"/>
    </xf>
    <xf numFmtId="0" fontId="12" fillId="0" borderId="10" xfId="35" applyNumberFormat="1" applyFont="1" applyFill="1" applyBorder="1" applyAlignment="1" applyProtection="1">
      <alignment horizontal="right" vertical="top"/>
    </xf>
    <xf numFmtId="1" fontId="12" fillId="0" borderId="10" xfId="35" applyNumberFormat="1" applyFont="1" applyFill="1" applyBorder="1" applyAlignment="1" applyProtection="1">
      <alignment horizontal="right" vertical="top"/>
    </xf>
    <xf numFmtId="1" fontId="12" fillId="0" borderId="10" xfId="35" applyNumberFormat="1" applyFont="1" applyFill="1" applyBorder="1" applyAlignment="1" applyProtection="1">
      <alignment horizontal="left" vertical="top"/>
    </xf>
    <xf numFmtId="1" fontId="12" fillId="0" borderId="10" xfId="35" applyNumberFormat="1" applyFont="1" applyFill="1" applyBorder="1" applyAlignment="1" applyProtection="1">
      <alignment horizontal="center" vertical="top"/>
    </xf>
    <xf numFmtId="1" fontId="12" fillId="0" borderId="10" xfId="35" applyNumberFormat="1" applyFont="1" applyFill="1" applyBorder="1" applyAlignment="1" applyProtection="1">
      <alignment horizontal="left" vertical="top" indent="1"/>
    </xf>
    <xf numFmtId="0" fontId="12" fillId="0" borderId="0" xfId="35" applyFont="1">
      <alignment vertical="top"/>
    </xf>
    <xf numFmtId="0" fontId="26" fillId="0" borderId="0" xfId="35" applyNumberFormat="1" applyFont="1" applyFill="1" applyBorder="1" applyAlignment="1" applyProtection="1">
      <alignment horizontal="left" vertical="top"/>
    </xf>
    <xf numFmtId="0" fontId="21" fillId="0" borderId="0" xfId="35" applyNumberFormat="1" applyFont="1" applyFill="1" applyBorder="1" applyAlignment="1" applyProtection="1">
      <alignment horizontal="center" vertical="top"/>
    </xf>
    <xf numFmtId="0" fontId="21" fillId="0" borderId="12" xfId="35" applyNumberFormat="1" applyFont="1" applyFill="1" applyBorder="1" applyAlignment="1" applyProtection="1">
      <alignment horizontal="center" vertical="top"/>
    </xf>
    <xf numFmtId="0" fontId="21" fillId="0" borderId="0" xfId="35" applyNumberFormat="1" applyFont="1" applyFill="1" applyBorder="1" applyAlignment="1" applyProtection="1">
      <alignment horizontal="center" vertical="top" wrapText="1"/>
    </xf>
    <xf numFmtId="0" fontId="21" fillId="0" borderId="12" xfId="35" applyNumberFormat="1" applyFont="1" applyFill="1" applyBorder="1" applyAlignment="1" applyProtection="1">
      <alignment horizontal="center" vertical="top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-definido" xfId="33"/>
    <cellStyle name="Normal" xfId="0" builtinId="0"/>
    <cellStyle name="Normal 2" xfId="34"/>
    <cellStyle name="Normal 3" xfId="35"/>
    <cellStyle name="Normal_ima 2006 egmasa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135941507290256"/>
          <c:y val="9.154929577464789E-2"/>
          <c:w val="0.85760653318184477"/>
          <c:h val="0.6619718309859155"/>
        </c:manualLayout>
      </c:layout>
      <c:lineChart>
        <c:grouping val="standard"/>
        <c:ser>
          <c:idx val="0"/>
          <c:order val="0"/>
          <c:tx>
            <c:strRef>
              <c:f>'Aves acuaticas'!$A$4</c:f>
              <c:strCache>
                <c:ptCount val="1"/>
                <c:pt idx="0">
                  <c:v>Acuáticas reproductoras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'Aves acuaticas'!$B$3:$G$3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'Aves acuaticas'!$B$4:$G$4</c:f>
              <c:numCache>
                <c:formatCode>General</c:formatCode>
                <c:ptCount val="6"/>
                <c:pt idx="0">
                  <c:v>166.428</c:v>
                </c:pt>
                <c:pt idx="1">
                  <c:v>85.414000000000001</c:v>
                </c:pt>
                <c:pt idx="2">
                  <c:v>92.665999999999997</c:v>
                </c:pt>
                <c:pt idx="3">
                  <c:v>170.184</c:v>
                </c:pt>
                <c:pt idx="4">
                  <c:v>206.214</c:v>
                </c:pt>
                <c:pt idx="5">
                  <c:v>53.23</c:v>
                </c:pt>
              </c:numCache>
            </c:numRef>
          </c:val>
        </c:ser>
        <c:ser>
          <c:idx val="1"/>
          <c:order val="1"/>
          <c:tx>
            <c:strRef>
              <c:f>'Aves acuaticas'!$A$5</c:f>
              <c:strCache>
                <c:ptCount val="1"/>
                <c:pt idx="0">
                  <c:v>Acuáticas invernantes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'Aves acuaticas'!$B$3:$G$3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'Aves acuaticas'!$B$5:$G$5</c:f>
              <c:numCache>
                <c:formatCode>General</c:formatCode>
                <c:ptCount val="6"/>
                <c:pt idx="0">
                  <c:v>778.21600000000001</c:v>
                </c:pt>
                <c:pt idx="1">
                  <c:v>855.35</c:v>
                </c:pt>
                <c:pt idx="2">
                  <c:v>802.25800000000004</c:v>
                </c:pt>
                <c:pt idx="3">
                  <c:v>608.428</c:v>
                </c:pt>
                <c:pt idx="4">
                  <c:v>807.44399999999996</c:v>
                </c:pt>
                <c:pt idx="5">
                  <c:v>722.34699999999998</c:v>
                </c:pt>
              </c:numCache>
            </c:numRef>
          </c:val>
        </c:ser>
        <c:marker val="1"/>
        <c:axId val="93782400"/>
        <c:axId val="93783936"/>
      </c:lineChart>
      <c:catAx>
        <c:axId val="937824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783936"/>
        <c:crosses val="autoZero"/>
        <c:auto val="1"/>
        <c:lblAlgn val="ctr"/>
        <c:lblOffset val="100"/>
        <c:tickLblSkip val="1"/>
        <c:tickMarkSkip val="1"/>
      </c:catAx>
      <c:valAx>
        <c:axId val="937839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Miles de aves</a:t>
                </a:r>
              </a:p>
            </c:rich>
          </c:tx>
          <c:layout>
            <c:manualLayout>
              <c:xMode val="edge"/>
              <c:yMode val="edge"/>
              <c:x val="2.3690849323446218E-2"/>
              <c:y val="0.272479390780377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7824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860875400283701"/>
          <c:y val="0.90140845070422537"/>
          <c:w val="0.83333452250507523"/>
          <c:h val="0.9788732394366197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585023050875182E-2"/>
          <c:y val="8.1921045199542256E-2"/>
          <c:w val="0.90501832510573466"/>
          <c:h val="0.8022612702299996"/>
        </c:manualLayout>
      </c:layout>
      <c:lineChart>
        <c:grouping val="standard"/>
        <c:ser>
          <c:idx val="3"/>
          <c:order val="0"/>
          <c:tx>
            <c:v/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3366"/>
                    </a:solidFill>
                    <a:latin typeface="Tahoma"/>
                    <a:ea typeface="Tahoma"/>
                    <a:cs typeface="Tahoma"/>
                  </a:defRPr>
                </a:pPr>
                <a:endParaRPr lang="es-ES"/>
              </a:p>
            </c:txPr>
            <c:showVal val="1"/>
          </c:dLbls>
          <c:cat>
            <c:numLit>
              <c:formatCode>General</c:formatCode>
              <c:ptCount val="8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</c:numLit>
          </c:cat>
          <c:val>
            <c:numLit>
              <c:formatCode>General</c:formatCode>
              <c:ptCount val="8"/>
              <c:pt idx="0">
                <c:v>48</c:v>
              </c:pt>
              <c:pt idx="1">
                <c:v>48</c:v>
              </c:pt>
              <c:pt idx="2">
                <c:v>48</c:v>
              </c:pt>
              <c:pt idx="3">
                <c:v>53</c:v>
              </c:pt>
              <c:pt idx="4">
                <c:v>60</c:v>
              </c:pt>
              <c:pt idx="5">
                <c:v>61</c:v>
              </c:pt>
              <c:pt idx="6">
                <c:v>71</c:v>
              </c:pt>
              <c:pt idx="7">
                <c:v>81</c:v>
              </c:pt>
            </c:numLit>
          </c:val>
        </c:ser>
        <c:dLbls>
          <c:showVal val="1"/>
        </c:dLbls>
        <c:marker val="1"/>
        <c:axId val="93881472"/>
        <c:axId val="93882624"/>
      </c:lineChart>
      <c:catAx>
        <c:axId val="93881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93882624"/>
        <c:crosses val="autoZero"/>
        <c:auto val="1"/>
        <c:lblAlgn val="ctr"/>
        <c:lblOffset val="100"/>
        <c:tickLblSkip val="1"/>
        <c:tickMarkSkip val="1"/>
      </c:catAx>
      <c:valAx>
        <c:axId val="93882624"/>
        <c:scaling>
          <c:orientation val="minMax"/>
          <c:max val="90"/>
        </c:scaling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es-ES"/>
                  <a:t>Parejas
</a:t>
                </a:r>
              </a:p>
            </c:rich>
          </c:tx>
          <c:layout>
            <c:manualLayout>
              <c:xMode val="edge"/>
              <c:yMode val="edge"/>
              <c:x val="6.3371342796197296E-3"/>
              <c:y val="0.20930265342273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93881472"/>
        <c:crosses val="autoZero"/>
        <c:crossBetween val="between"/>
        <c:majorUnit val="3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144" r="0.75000000000000144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8</xdr:row>
      <xdr:rowOff>19050</xdr:rowOff>
    </xdr:from>
    <xdr:to>
      <xdr:col>7</xdr:col>
      <xdr:colOff>409575</xdr:colOff>
      <xdr:row>24</xdr:row>
      <xdr:rowOff>133350</xdr:rowOff>
    </xdr:to>
    <xdr:graphicFrame macro="">
      <xdr:nvGraphicFramePr>
        <xdr:cNvPr id="1167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19050</xdr:rowOff>
    </xdr:from>
    <xdr:to>
      <xdr:col>3</xdr:col>
      <xdr:colOff>352425</xdr:colOff>
      <xdr:row>0</xdr:row>
      <xdr:rowOff>1000125</xdr:rowOff>
    </xdr:to>
    <xdr:pic>
      <xdr:nvPicPr>
        <xdr:cNvPr id="11675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1905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5</xdr:row>
      <xdr:rowOff>66675</xdr:rowOff>
    </xdr:from>
    <xdr:to>
      <xdr:col>8</xdr:col>
      <xdr:colOff>647700</xdr:colOff>
      <xdr:row>23</xdr:row>
      <xdr:rowOff>19050</xdr:rowOff>
    </xdr:to>
    <xdr:graphicFrame macro="">
      <xdr:nvGraphicFramePr>
        <xdr:cNvPr id="1761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114300</xdr:rowOff>
    </xdr:from>
    <xdr:to>
      <xdr:col>3</xdr:col>
      <xdr:colOff>609600</xdr:colOff>
      <xdr:row>0</xdr:row>
      <xdr:rowOff>1095375</xdr:rowOff>
    </xdr:to>
    <xdr:pic>
      <xdr:nvPicPr>
        <xdr:cNvPr id="17613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11430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4</xdr:col>
      <xdr:colOff>285750</xdr:colOff>
      <xdr:row>2</xdr:row>
      <xdr:rowOff>142875</xdr:rowOff>
    </xdr:to>
    <xdr:pic>
      <xdr:nvPicPr>
        <xdr:cNvPr id="17920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7620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2</xdr:col>
      <xdr:colOff>95250</xdr:colOff>
      <xdr:row>0</xdr:row>
      <xdr:rowOff>1076325</xdr:rowOff>
    </xdr:to>
    <xdr:pic>
      <xdr:nvPicPr>
        <xdr:cNvPr id="18227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9525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A4" sqref="A4"/>
    </sheetView>
  </sheetViews>
  <sheetFormatPr baseColWidth="10" defaultRowHeight="12.75"/>
  <cols>
    <col min="1" max="1" width="23.28515625" customWidth="1"/>
  </cols>
  <sheetData>
    <row r="1" spans="1:7" ht="100.9" customHeight="1">
      <c r="A1" s="1" t="s">
        <v>3</v>
      </c>
    </row>
    <row r="2" spans="1:7">
      <c r="A2" t="s">
        <v>0</v>
      </c>
    </row>
    <row r="3" spans="1:7">
      <c r="B3">
        <v>2007</v>
      </c>
      <c r="C3">
        <v>2008</v>
      </c>
      <c r="D3">
        <v>2009</v>
      </c>
      <c r="E3">
        <v>2010</v>
      </c>
      <c r="F3">
        <v>2011</v>
      </c>
      <c r="G3">
        <v>2012</v>
      </c>
    </row>
    <row r="4" spans="1:7">
      <c r="A4" t="s">
        <v>1</v>
      </c>
      <c r="B4">
        <f>(83214*2)/1000</f>
        <v>166.428</v>
      </c>
      <c r="C4">
        <f>(42707*2)/1000</f>
        <v>85.414000000000001</v>
      </c>
      <c r="D4">
        <f>(46333*2)/1000</f>
        <v>92.665999999999997</v>
      </c>
      <c r="E4">
        <f>(85092*2)/1000</f>
        <v>170.184</v>
      </c>
      <c r="F4">
        <f>(103107*2)/1000</f>
        <v>206.214</v>
      </c>
      <c r="G4">
        <f>(26615*2)/1000</f>
        <v>53.23</v>
      </c>
    </row>
    <row r="5" spans="1:7">
      <c r="A5" t="s">
        <v>2</v>
      </c>
      <c r="B5">
        <f>778216/1000</f>
        <v>778.21600000000001</v>
      </c>
      <c r="C5">
        <f>855350/1000</f>
        <v>855.35</v>
      </c>
      <c r="D5">
        <f>802258/1000</f>
        <v>802.25800000000004</v>
      </c>
      <c r="E5">
        <f>608428/1000</f>
        <v>608.428</v>
      </c>
      <c r="F5">
        <f>807444/1000</f>
        <v>807.44399999999996</v>
      </c>
      <c r="G5">
        <f>722347/1000</f>
        <v>722.34699999999998</v>
      </c>
    </row>
    <row r="6" spans="1:7">
      <c r="B6">
        <f t="shared" ref="B6:G6" si="0">SUM(B4:B5)</f>
        <v>944.64400000000001</v>
      </c>
      <c r="C6">
        <f t="shared" si="0"/>
        <v>940.76400000000001</v>
      </c>
      <c r="D6">
        <f t="shared" si="0"/>
        <v>894.92399999999998</v>
      </c>
      <c r="E6">
        <f t="shared" si="0"/>
        <v>778.61199999999997</v>
      </c>
      <c r="F6">
        <f t="shared" si="0"/>
        <v>1013.6579999999999</v>
      </c>
      <c r="G6">
        <f t="shared" si="0"/>
        <v>775.577</v>
      </c>
    </row>
    <row r="28" spans="1:1">
      <c r="A28" t="s">
        <v>4</v>
      </c>
    </row>
    <row r="29" spans="1:1">
      <c r="A29" t="s">
        <v>5</v>
      </c>
    </row>
  </sheetData>
  <phoneticPr fontId="2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workbookViewId="0">
      <selection activeCell="D1" sqref="D1"/>
    </sheetView>
  </sheetViews>
  <sheetFormatPr baseColWidth="10" defaultColWidth="10.28515625" defaultRowHeight="12" customHeight="1"/>
  <cols>
    <col min="1" max="1" width="18.140625" style="2" customWidth="1"/>
    <col min="2" max="2" width="13.5703125" style="3" customWidth="1"/>
    <col min="3" max="6" width="10.28515625" style="2" customWidth="1"/>
    <col min="7" max="7" width="10.28515625" style="4" customWidth="1"/>
    <col min="8" max="16384" width="10.28515625" style="2"/>
  </cols>
  <sheetData>
    <row r="1" spans="1:17" ht="123.75" customHeight="1"/>
    <row r="2" spans="1:17" s="6" customFormat="1" ht="19.5" customHeight="1">
      <c r="A2" s="15" t="s">
        <v>6</v>
      </c>
      <c r="B2" s="11"/>
      <c r="C2" s="11"/>
      <c r="D2" s="11"/>
      <c r="E2" s="11"/>
      <c r="F2" s="11"/>
      <c r="G2" s="11"/>
      <c r="H2" s="11"/>
      <c r="I2" s="11"/>
      <c r="J2"/>
      <c r="K2"/>
      <c r="L2"/>
      <c r="M2"/>
      <c r="N2"/>
      <c r="O2"/>
      <c r="P2"/>
      <c r="Q2"/>
    </row>
    <row r="3" spans="1:17" ht="18" customHeight="1">
      <c r="A3" s="15"/>
      <c r="B3" s="16">
        <v>2005</v>
      </c>
      <c r="C3" s="16">
        <v>2006</v>
      </c>
      <c r="D3" s="16">
        <v>2007</v>
      </c>
      <c r="E3" s="16">
        <v>2008</v>
      </c>
      <c r="F3" s="16">
        <v>2009</v>
      </c>
      <c r="G3" s="16">
        <v>2010</v>
      </c>
      <c r="H3" s="16">
        <v>2011</v>
      </c>
      <c r="I3" s="16">
        <v>2012</v>
      </c>
      <c r="J3"/>
      <c r="K3"/>
      <c r="L3"/>
      <c r="M3"/>
      <c r="N3"/>
      <c r="O3"/>
      <c r="P3"/>
      <c r="Q3"/>
    </row>
    <row r="4" spans="1:17" ht="16.5" customHeight="1">
      <c r="A4" s="17" t="s">
        <v>7</v>
      </c>
      <c r="B4" s="18">
        <v>48</v>
      </c>
      <c r="C4" s="18">
        <v>48</v>
      </c>
      <c r="D4" s="18">
        <v>48</v>
      </c>
      <c r="E4" s="18">
        <v>53</v>
      </c>
      <c r="F4" s="18">
        <v>60</v>
      </c>
      <c r="G4" s="18">
        <v>61</v>
      </c>
      <c r="H4" s="18">
        <v>71</v>
      </c>
      <c r="I4" s="18">
        <v>81</v>
      </c>
      <c r="J4"/>
      <c r="K4"/>
      <c r="L4"/>
      <c r="M4"/>
      <c r="N4"/>
      <c r="O4"/>
      <c r="P4"/>
      <c r="Q4"/>
    </row>
    <row r="5" spans="1:17" ht="12" customHeight="1">
      <c r="A5" s="7"/>
      <c r="B5" s="8"/>
      <c r="C5" s="8"/>
      <c r="D5" s="8"/>
      <c r="E5" s="8"/>
      <c r="F5" s="8"/>
      <c r="G5" s="8"/>
      <c r="H5" s="8"/>
      <c r="I5"/>
      <c r="J5"/>
      <c r="K5"/>
      <c r="L5"/>
      <c r="M5"/>
      <c r="N5"/>
      <c r="O5"/>
      <c r="P5"/>
      <c r="Q5"/>
    </row>
    <row r="6" spans="1:17" s="6" customFormat="1" ht="12" customHeight="1">
      <c r="A6" s="7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 s="6" customFormat="1" ht="12" customHeight="1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2" customHeight="1">
      <c r="A8" s="7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ht="12" customHeight="1">
      <c r="A9" s="7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ht="12" customHeight="1">
      <c r="A10" s="7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ht="12" customHeight="1">
      <c r="A11" s="5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ht="12" customHeight="1">
      <c r="A12" s="7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ht="12" customHeight="1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2" customHeight="1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2" customHeight="1">
      <c r="A15" s="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" customHeight="1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2" customHeight="1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2" customHeight="1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2" customHeight="1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2" customHeight="1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2" customHeight="1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2" customHeight="1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2" customHeight="1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2" customHeight="1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2" customHeight="1">
      <c r="A25" s="9"/>
      <c r="B25"/>
      <c r="C25"/>
      <c r="D25"/>
      <c r="E25"/>
      <c r="F25"/>
      <c r="G25"/>
      <c r="H25"/>
      <c r="I25" s="10"/>
      <c r="J25" s="10"/>
      <c r="K25" s="10"/>
      <c r="L25" s="10"/>
      <c r="M25" s="10"/>
      <c r="N25" s="10"/>
      <c r="O25" s="10"/>
      <c r="P25" s="10"/>
      <c r="Q25" s="10"/>
    </row>
    <row r="26" spans="1:17" ht="12" customHeight="1">
      <c r="A26" s="11" t="s">
        <v>4</v>
      </c>
      <c r="B26"/>
      <c r="C26" s="12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2" customHeight="1">
      <c r="A27" s="13"/>
      <c r="B27"/>
      <c r="C27" s="14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</sheetData>
  <printOptions horizontalCentered="1"/>
  <pageMargins left="0.78740157480314965" right="0.75" top="1.9685039370078741" bottom="1" header="1.1811023622047245" footer="0"/>
  <pageSetup paperSize="9" orientation="landscape" horizontalDpi="1200" verticalDpi="1200" r:id="rId1"/>
  <headerFooter alignWithMargins="0">
    <oddHeader>&amp;C&amp;"Arial,Negrita"&amp;12Corrección de tendidos peligrosos. Número total acumulado de apoyos corregidos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G23" sqref="G23"/>
    </sheetView>
  </sheetViews>
  <sheetFormatPr baseColWidth="10" defaultColWidth="11.5703125" defaultRowHeight="12.75"/>
  <cols>
    <col min="1" max="1" width="6.140625" style="20" customWidth="1"/>
    <col min="2" max="2" width="11.5703125" style="20"/>
    <col min="3" max="3" width="13" style="20" customWidth="1"/>
    <col min="4" max="4" width="15.85546875" style="20" customWidth="1"/>
    <col min="5" max="16384" width="11.5703125" style="20"/>
  </cols>
  <sheetData>
    <row r="1" spans="1:4" ht="59.25" customHeight="1">
      <c r="A1" s="19"/>
      <c r="B1" s="19"/>
      <c r="C1" s="19"/>
      <c r="D1" s="19"/>
    </row>
    <row r="2" spans="1:4">
      <c r="A2" s="19"/>
      <c r="B2" s="19"/>
      <c r="C2" s="19"/>
      <c r="D2" s="19"/>
    </row>
    <row r="3" spans="1:4">
      <c r="A3" s="19"/>
      <c r="B3" s="19"/>
      <c r="C3" s="19"/>
      <c r="D3" s="19"/>
    </row>
    <row r="4" spans="1:4">
      <c r="A4" s="19"/>
      <c r="B4" s="19"/>
      <c r="C4" s="19"/>
      <c r="D4" s="19"/>
    </row>
    <row r="5" spans="1:4">
      <c r="A5" s="24" t="s">
        <v>14</v>
      </c>
      <c r="B5" s="24"/>
      <c r="C5" s="24"/>
      <c r="D5" s="24"/>
    </row>
    <row r="6" spans="1:4">
      <c r="A6" s="43"/>
      <c r="B6" s="43"/>
      <c r="C6" s="43"/>
      <c r="D6" s="21"/>
    </row>
    <row r="7" spans="1:4">
      <c r="A7" s="44" t="s">
        <v>8</v>
      </c>
      <c r="B7" s="46" t="s">
        <v>9</v>
      </c>
      <c r="C7" s="46" t="s">
        <v>10</v>
      </c>
      <c r="D7" s="46" t="s">
        <v>11</v>
      </c>
    </row>
    <row r="8" spans="1:4">
      <c r="A8" s="45"/>
      <c r="B8" s="47"/>
      <c r="C8" s="47"/>
      <c r="D8" s="47"/>
    </row>
    <row r="9" spans="1:4">
      <c r="A9" s="22">
        <v>2002</v>
      </c>
      <c r="B9" s="23">
        <v>27</v>
      </c>
      <c r="C9" s="23">
        <v>28</v>
      </c>
      <c r="D9" s="23">
        <v>94</v>
      </c>
    </row>
    <row r="10" spans="1:4">
      <c r="A10" s="22">
        <v>2003</v>
      </c>
      <c r="B10" s="23">
        <v>30</v>
      </c>
      <c r="C10" s="23">
        <v>21</v>
      </c>
      <c r="D10" s="23">
        <v>100</v>
      </c>
    </row>
    <row r="11" spans="1:4">
      <c r="A11" s="22">
        <v>2004</v>
      </c>
      <c r="B11" s="23">
        <v>34</v>
      </c>
      <c r="C11" s="23">
        <v>40</v>
      </c>
      <c r="D11" s="23">
        <v>121</v>
      </c>
    </row>
    <row r="12" spans="1:4">
      <c r="A12" s="22">
        <v>2005</v>
      </c>
      <c r="B12" s="23">
        <v>42</v>
      </c>
      <c r="C12" s="23">
        <v>33</v>
      </c>
      <c r="D12" s="23">
        <v>133</v>
      </c>
    </row>
    <row r="13" spans="1:4">
      <c r="A13" s="22">
        <v>2006</v>
      </c>
      <c r="B13" s="23">
        <v>40</v>
      </c>
      <c r="C13" s="23">
        <v>67</v>
      </c>
      <c r="D13" s="23">
        <v>177</v>
      </c>
    </row>
    <row r="14" spans="1:4">
      <c r="A14" s="22">
        <v>2007</v>
      </c>
      <c r="B14" s="23">
        <v>41</v>
      </c>
      <c r="C14" s="23">
        <v>34</v>
      </c>
      <c r="D14" s="23">
        <v>167</v>
      </c>
    </row>
    <row r="15" spans="1:4">
      <c r="A15" s="22">
        <v>2008</v>
      </c>
      <c r="B15" s="23">
        <v>54</v>
      </c>
      <c r="C15" s="23">
        <v>77</v>
      </c>
      <c r="D15" s="23">
        <v>213</v>
      </c>
    </row>
    <row r="16" spans="1:4">
      <c r="A16" s="22">
        <v>2009</v>
      </c>
      <c r="B16" s="23">
        <v>61</v>
      </c>
      <c r="C16" s="23">
        <v>70</v>
      </c>
      <c r="D16" s="23">
        <v>241</v>
      </c>
    </row>
    <row r="17" spans="1:4">
      <c r="A17" s="22">
        <v>2010</v>
      </c>
      <c r="B17" s="23">
        <v>63</v>
      </c>
      <c r="C17" s="23">
        <v>86</v>
      </c>
      <c r="D17" s="23">
        <v>275</v>
      </c>
    </row>
    <row r="18" spans="1:4">
      <c r="A18" s="22">
        <v>2011</v>
      </c>
      <c r="B18" s="23">
        <v>76</v>
      </c>
      <c r="C18" s="23">
        <v>86</v>
      </c>
      <c r="D18" s="23">
        <v>312</v>
      </c>
    </row>
    <row r="19" spans="1:4">
      <c r="A19" s="22">
        <v>2012</v>
      </c>
      <c r="B19" s="23">
        <v>84</v>
      </c>
      <c r="C19" s="23">
        <v>78</v>
      </c>
      <c r="D19" s="23">
        <v>305</v>
      </c>
    </row>
    <row r="20" spans="1:4">
      <c r="A20" s="25"/>
      <c r="B20" s="26"/>
      <c r="C20" s="26"/>
      <c r="D20" s="26"/>
    </row>
    <row r="21" spans="1:4">
      <c r="A21" s="27" t="s">
        <v>12</v>
      </c>
      <c r="B21" s="27"/>
      <c r="C21" s="27"/>
      <c r="D21" s="27"/>
    </row>
    <row r="22" spans="1:4">
      <c r="A22" s="42" t="s">
        <v>13</v>
      </c>
      <c r="B22" s="42"/>
      <c r="C22" s="42"/>
      <c r="D22" s="42"/>
    </row>
  </sheetData>
  <sheetProtection selectLockedCells="1" selectUnlockedCells="1"/>
  <mergeCells count="6">
    <mergeCell ref="A22:D22"/>
    <mergeCell ref="A6:C6"/>
    <mergeCell ref="A7:A8"/>
    <mergeCell ref="B7:B8"/>
    <mergeCell ref="C7:C8"/>
    <mergeCell ref="D7:D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C18" sqref="C18"/>
    </sheetView>
  </sheetViews>
  <sheetFormatPr baseColWidth="10" defaultColWidth="11.5703125" defaultRowHeight="12.75"/>
  <cols>
    <col min="1" max="1" width="42.42578125" style="20" customWidth="1"/>
    <col min="2" max="2" width="5.7109375" style="20" customWidth="1"/>
    <col min="3" max="4" width="6" style="20" customWidth="1"/>
    <col min="5" max="5" width="7.42578125" style="20" customWidth="1"/>
    <col min="6" max="6" width="8" style="20" customWidth="1"/>
    <col min="7" max="7" width="5.7109375" style="20" customWidth="1"/>
    <col min="8" max="9" width="6.140625" style="20" customWidth="1"/>
    <col min="10" max="10" width="6.85546875" style="20" customWidth="1"/>
    <col min="11" max="11" width="5.140625" style="20" customWidth="1"/>
    <col min="12" max="16384" width="11.5703125" style="20"/>
  </cols>
  <sheetData>
    <row r="1" spans="1:11" ht="86.2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>
      <c r="A4" s="43" t="s">
        <v>15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>
      <c r="B5" s="36">
        <v>2003</v>
      </c>
      <c r="C5" s="36">
        <v>2004</v>
      </c>
      <c r="D5" s="36">
        <v>2005</v>
      </c>
      <c r="E5" s="36">
        <v>2006</v>
      </c>
      <c r="F5" s="36">
        <v>2007</v>
      </c>
      <c r="G5" s="36">
        <v>2008</v>
      </c>
      <c r="H5" s="36">
        <v>2009</v>
      </c>
      <c r="I5" s="36">
        <v>2010</v>
      </c>
      <c r="J5" s="36">
        <v>2011</v>
      </c>
      <c r="K5" s="36">
        <v>2012</v>
      </c>
    </row>
    <row r="6" spans="1:11">
      <c r="A6" s="28" t="s">
        <v>16</v>
      </c>
      <c r="B6" s="37">
        <v>6</v>
      </c>
      <c r="C6" s="38">
        <v>34</v>
      </c>
      <c r="D6" s="38">
        <v>63</v>
      </c>
      <c r="E6" s="38">
        <v>101</v>
      </c>
      <c r="F6" s="38">
        <v>108</v>
      </c>
      <c r="G6" s="38">
        <v>112</v>
      </c>
      <c r="H6" s="38">
        <v>114</v>
      </c>
      <c r="I6" s="38">
        <v>117</v>
      </c>
      <c r="J6" s="39">
        <v>119</v>
      </c>
      <c r="K6" s="40">
        <v>123</v>
      </c>
    </row>
    <row r="7" spans="1:11">
      <c r="A7" s="28" t="s">
        <v>17</v>
      </c>
      <c r="B7" s="37">
        <v>39</v>
      </c>
      <c r="C7" s="38">
        <v>38</v>
      </c>
      <c r="D7" s="38">
        <v>37</v>
      </c>
      <c r="E7" s="38">
        <v>36</v>
      </c>
      <c r="F7" s="38">
        <v>35</v>
      </c>
      <c r="G7" s="38">
        <v>36</v>
      </c>
      <c r="H7" s="38">
        <v>35</v>
      </c>
      <c r="I7" s="38">
        <v>36</v>
      </c>
      <c r="J7" s="41">
        <v>36</v>
      </c>
      <c r="K7" s="40">
        <v>35</v>
      </c>
    </row>
    <row r="8" spans="1:11">
      <c r="A8" s="28" t="s">
        <v>18</v>
      </c>
      <c r="B8" s="37">
        <v>0</v>
      </c>
      <c r="C8" s="38">
        <v>4</v>
      </c>
      <c r="D8" s="38">
        <v>23</v>
      </c>
      <c r="E8" s="38">
        <v>38</v>
      </c>
      <c r="F8" s="38">
        <v>49</v>
      </c>
      <c r="G8" s="38">
        <v>55</v>
      </c>
      <c r="H8" s="38">
        <v>57</v>
      </c>
      <c r="I8" s="38">
        <v>57</v>
      </c>
      <c r="J8" s="41">
        <v>57</v>
      </c>
      <c r="K8" s="40">
        <v>59</v>
      </c>
    </row>
    <row r="9" spans="1:11">
      <c r="A9" s="28" t="s">
        <v>19</v>
      </c>
      <c r="B9" s="28">
        <v>39</v>
      </c>
      <c r="C9" s="29">
        <v>42</v>
      </c>
      <c r="D9" s="29">
        <v>60</v>
      </c>
      <c r="E9" s="29">
        <v>74</v>
      </c>
      <c r="F9" s="29">
        <v>84</v>
      </c>
      <c r="G9" s="29">
        <v>91</v>
      </c>
      <c r="H9" s="29">
        <v>92</v>
      </c>
      <c r="I9" s="29">
        <v>93</v>
      </c>
      <c r="J9" s="30">
        <v>93</v>
      </c>
      <c r="K9" s="31">
        <v>94</v>
      </c>
    </row>
    <row r="10" spans="1:11">
      <c r="A10" s="32"/>
      <c r="B10" s="32"/>
      <c r="C10" s="33"/>
      <c r="D10" s="33"/>
      <c r="E10" s="33"/>
      <c r="F10" s="33"/>
      <c r="G10" s="33"/>
      <c r="H10" s="33"/>
      <c r="I10" s="33"/>
      <c r="J10" s="34"/>
      <c r="K10" s="35"/>
    </row>
    <row r="11" spans="1:11">
      <c r="A11" s="42" t="s">
        <v>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</sheetData>
  <sheetProtection selectLockedCells="1" selectUnlockedCells="1"/>
  <mergeCells count="2">
    <mergeCell ref="A4:K4"/>
    <mergeCell ref="A11:K1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Aves acuaticas</vt:lpstr>
      <vt:lpstr>Aguila</vt:lpstr>
      <vt:lpstr>Lince</vt:lpstr>
      <vt:lpstr>Cangrejo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</dc:creator>
  <cp:lastModifiedBy>mmmartinez</cp:lastModifiedBy>
  <cp:lastPrinted>2012-03-13T08:55:04Z</cp:lastPrinted>
  <dcterms:created xsi:type="dcterms:W3CDTF">2010-04-19T10:48:13Z</dcterms:created>
  <dcterms:modified xsi:type="dcterms:W3CDTF">2014-10-14T11:01:45Z</dcterms:modified>
</cp:coreProperties>
</file>