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570" windowHeight="11460" activeTab="1"/>
  </bookViews>
  <sheets>
    <sheet name="Densidad alojamientos" sheetId="2" r:id="rId1"/>
    <sheet name="Turistas" sheetId="1" r:id="rId2"/>
  </sheets>
  <calcPr calcId="125725"/>
</workbook>
</file>

<file path=xl/calcChain.xml><?xml version="1.0" encoding="utf-8"?>
<calcChain xmlns="http://schemas.openxmlformats.org/spreadsheetml/2006/main">
  <c r="C13" i="2"/>
  <c r="B13"/>
  <c r="D13" s="1"/>
  <c r="D12"/>
  <c r="D11"/>
  <c r="D10"/>
  <c r="D9"/>
  <c r="D8"/>
  <c r="D7"/>
  <c r="D6"/>
  <c r="D5"/>
  <c r="P11" i="1" l="1"/>
  <c r="P10"/>
  <c r="P9"/>
  <c r="P8"/>
  <c r="P7"/>
  <c r="P6"/>
  <c r="P5"/>
  <c r="P4"/>
  <c r="D27"/>
  <c r="D26"/>
  <c r="D25"/>
  <c r="D24"/>
  <c r="D23"/>
  <c r="D22"/>
  <c r="D21"/>
  <c r="D20"/>
  <c r="C28"/>
  <c r="B28"/>
  <c r="O12"/>
  <c r="B12"/>
  <c r="C12"/>
  <c r="D12"/>
  <c r="E12"/>
  <c r="F12"/>
  <c r="G12"/>
  <c r="H12"/>
  <c r="I12"/>
  <c r="J12"/>
  <c r="D28"/>
</calcChain>
</file>

<file path=xl/sharedStrings.xml><?xml version="1.0" encoding="utf-8"?>
<sst xmlns="http://schemas.openxmlformats.org/spreadsheetml/2006/main" count="41" uniqueCount="19">
  <si>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</si>
  <si>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</si>
  <si>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</si>
  <si>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</si>
  <si>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</si>
  <si>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</si>
  <si>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</si>
  <si>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</si>
  <si>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</si>
  <si>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Total plazas</t>
  </si>
  <si>
    <t>Fuente: Instituto de Estadística y Cartografía de Andalucía. Varios años</t>
  </si>
  <si>
    <t>2007 (1)</t>
  </si>
  <si>
    <t>2011 (2)</t>
  </si>
  <si>
    <t>(2) Datos provisionales.</t>
  </si>
  <si>
    <t>(1) La cifra total de número de turistas del año 2007 no se corresponde con el sumatorio de las cantidades provinciales. No se dispone de las desagregaciones correspondientes a 2007 debido a problemas en los trabajos de campo del primer trimestre, solo la cifra global para dicho periodo (4.774.140 turistas).</t>
  </si>
  <si>
    <t>Plazas hoteleras 2011</t>
  </si>
  <si>
    <t>Población total (Padrón) 2011</t>
  </si>
  <si>
    <t>Evolución del número de turistas en Andalucía, 1997-2011</t>
  </si>
  <si>
    <t>Fuente: Instituto de Estadística y Cartografía de Andalucía, 2013.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</si>
</sst>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9"/>
      <name val="Calibri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rgb="FF444444"/>
      <name val="Verdana"/>
      <family val="2"/>
    </font>
    <font>
      <b/>
      <sz val="9"/>
      <color rgb="FF444444"/>
      <name val="Calibri"/>
      <family val="2"/>
    </font>
    <font>
      <b/>
      <sz val="10"/>
      <color rgb="FF444444"/>
      <name val="Arial"/>
      <family val="2"/>
    </font>
    <font>
      <sz val="10"/>
      <color rgb="FF444444"/>
      <name val="Arial"/>
      <family val="2"/>
    </font>
    <font>
      <b/>
      <sz val="10"/>
      <color indexed="63"/>
      <name val="Arial"/>
      <family val="2"/>
    </font>
    <font>
      <sz val="8"/>
      <color indexed="63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0" fontId="0" fillId="0" borderId="0" xfId="0" applyNumberFormat="1" applyAlignment="1">
      <alignment horizontal="right"/>
    </xf>
    <xf numFmtId="3" fontId="6" fillId="0" borderId="0" xfId="0" applyNumberFormat="1" applyFont="1"/>
    <xf numFmtId="3" fontId="7" fillId="0" borderId="0" xfId="0" applyNumberFormat="1" applyFont="1"/>
    <xf numFmtId="0" fontId="1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3" fontId="11" fillId="0" borderId="0" xfId="0" applyNumberFormat="1" applyFont="1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Densidad de plazas en alojamientos turísticos en Andalucía 2011
</a:t>
            </a:r>
          </a:p>
        </c:rich>
      </c:tx>
      <c:layout>
        <c:manualLayout>
          <c:xMode val="edge"/>
          <c:yMode val="edge"/>
          <c:x val="0.14509160170440041"/>
          <c:y val="5.19136654309963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700748129675816"/>
          <c:y val="0.24398707308806214"/>
          <c:w val="0.69576059850374061"/>
          <c:h val="0.47079195793048595"/>
        </c:manualLayout>
      </c:layout>
      <c:barChart>
        <c:barDir val="col"/>
        <c:grouping val="clustered"/>
        <c:ser>
          <c:idx val="0"/>
          <c:order val="0"/>
          <c:tx>
            <c:strRef>
              <c:f>'Densidad alojamientos'!$A$5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alojamientos'!$D$5</c:f>
              <c:numCache>
                <c:formatCode>0.0</c:formatCode>
                <c:ptCount val="1"/>
                <c:pt idx="0">
                  <c:v>4.856300128482582</c:v>
                </c:pt>
              </c:numCache>
            </c:numRef>
          </c:val>
        </c:ser>
        <c:ser>
          <c:idx val="1"/>
          <c:order val="1"/>
          <c:tx>
            <c:strRef>
              <c:f>'Densidad alojamientos'!$A$6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alojamientos'!$D$6</c:f>
              <c:numCache>
                <c:formatCode>0.0</c:formatCode>
                <c:ptCount val="1"/>
                <c:pt idx="0">
                  <c:v>3.4141014331103907</c:v>
                </c:pt>
              </c:numCache>
            </c:numRef>
          </c:val>
        </c:ser>
        <c:ser>
          <c:idx val="2"/>
          <c:order val="2"/>
          <c:tx>
            <c:strRef>
              <c:f>'Densidad alojamientos'!$A$7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alojamientos'!$D$7</c:f>
              <c:numCache>
                <c:formatCode>0.0</c:formatCode>
                <c:ptCount val="1"/>
                <c:pt idx="0">
                  <c:v>1.3857297262417525</c:v>
                </c:pt>
              </c:numCache>
            </c:numRef>
          </c:val>
        </c:ser>
        <c:ser>
          <c:idx val="3"/>
          <c:order val="3"/>
          <c:tx>
            <c:strRef>
              <c:f>'Densidad alojamientos'!$A$8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alojamientos'!$D$8</c:f>
              <c:numCache>
                <c:formatCode>0.0</c:formatCode>
                <c:ptCount val="1"/>
                <c:pt idx="0">
                  <c:v>3.7085068411659727</c:v>
                </c:pt>
              </c:numCache>
            </c:numRef>
          </c:val>
        </c:ser>
        <c:ser>
          <c:idx val="4"/>
          <c:order val="4"/>
          <c:tx>
            <c:strRef>
              <c:f>'Densidad alojamientos'!$A$9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alojamientos'!$D$9</c:f>
              <c:numCache>
                <c:formatCode>0.0</c:formatCode>
                <c:ptCount val="1"/>
                <c:pt idx="0">
                  <c:v>4.9591162676639184</c:v>
                </c:pt>
              </c:numCache>
            </c:numRef>
          </c:val>
        </c:ser>
        <c:ser>
          <c:idx val="5"/>
          <c:order val="5"/>
          <c:tx>
            <c:strRef>
              <c:f>'Densidad alojamientos'!$A$10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alojamientos'!$D$10</c:f>
              <c:numCache>
                <c:formatCode>0.0</c:formatCode>
                <c:ptCount val="1"/>
                <c:pt idx="0">
                  <c:v>1.4970175961825232</c:v>
                </c:pt>
              </c:numCache>
            </c:numRef>
          </c:val>
        </c:ser>
        <c:ser>
          <c:idx val="6"/>
          <c:order val="6"/>
          <c:tx>
            <c:strRef>
              <c:f>'Densidad alojamientos'!$A$11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alojamientos'!$D$11</c:f>
              <c:numCache>
                <c:formatCode>0.0</c:formatCode>
                <c:ptCount val="1"/>
                <c:pt idx="0">
                  <c:v>5.9152050002860079</c:v>
                </c:pt>
              </c:numCache>
            </c:numRef>
          </c:val>
        </c:ser>
        <c:ser>
          <c:idx val="7"/>
          <c:order val="7"/>
          <c:tx>
            <c:strRef>
              <c:f>'Densidad alojamientos'!$A$12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alojamientos'!$D$12</c:f>
              <c:numCache>
                <c:formatCode>0.0</c:formatCode>
                <c:ptCount val="1"/>
                <c:pt idx="0">
                  <c:v>1.5523893161192392</c:v>
                </c:pt>
              </c:numCache>
            </c:numRef>
          </c:val>
        </c:ser>
        <c:ser>
          <c:idx val="8"/>
          <c:order val="8"/>
          <c:tx>
            <c:strRef>
              <c:f>'Densidad alojamientos'!$A$13</c:f>
              <c:strCache>
                <c:ptCount val="1"/>
                <c:pt idx="0">
                  <c:v>Andalucía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cat>
            <c:numRef>
              <c:f>'Densidad alojamientos'!$D$4</c:f>
              <c:numCache>
                <c:formatCode>General</c:formatCode>
                <c:ptCount val="1"/>
              </c:numCache>
            </c:numRef>
          </c:cat>
          <c:val>
            <c:numRef>
              <c:f>'Densidad alojamientos'!$D$13</c:f>
              <c:numCache>
                <c:formatCode>0.0</c:formatCode>
                <c:ptCount val="1"/>
                <c:pt idx="0">
                  <c:v>3.3722288737719461</c:v>
                </c:pt>
              </c:numCache>
            </c:numRef>
          </c:val>
        </c:ser>
        <c:axId val="81780736"/>
        <c:axId val="81782272"/>
      </c:barChart>
      <c:catAx>
        <c:axId val="81780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782272"/>
        <c:crosses val="autoZero"/>
        <c:auto val="1"/>
        <c:lblAlgn val="ctr"/>
        <c:lblOffset val="100"/>
        <c:tickLblSkip val="1"/>
        <c:tickMarkSkip val="1"/>
      </c:catAx>
      <c:valAx>
        <c:axId val="8178227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Plazas por cada 100 habitantes</a:t>
                </a:r>
              </a:p>
            </c:rich>
          </c:tx>
          <c:layout>
            <c:manualLayout>
              <c:xMode val="edge"/>
              <c:yMode val="edge"/>
              <c:x val="4.9751319995506429E-2"/>
              <c:y val="0.17175613752700816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780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418952618453879E-2"/>
          <c:y val="0.8178721604923771"/>
          <c:w val="0.90523690773067311"/>
          <c:h val="0.15463969421074356"/>
        </c:manualLayout>
      </c:layout>
      <c:spPr>
        <a:noFill/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es-ES_tradnl" sz="800"/>
              <a:t>Evolución del número de turistas en Andalucía 1997-2011</a:t>
            </a:r>
          </a:p>
        </c:rich>
      </c:tx>
      <c:layout>
        <c:manualLayout>
          <c:xMode val="edge"/>
          <c:yMode val="edge"/>
          <c:x val="0.2010770596121528"/>
          <c:y val="2.71902550642708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08258527827658"/>
          <c:y val="0.14199416716945462"/>
          <c:w val="0.76660682226211918"/>
          <c:h val="0.60725165108639101"/>
        </c:manualLayout>
      </c:layout>
      <c:barChart>
        <c:barDir val="col"/>
        <c:grouping val="stacked"/>
        <c:ser>
          <c:idx val="0"/>
          <c:order val="0"/>
          <c:tx>
            <c:strRef>
              <c:f>Turistas!$A$4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Turistas!$B$4:$P$4</c:f>
              <c:numCache>
                <c:formatCode>#,##0</c:formatCode>
                <c:ptCount val="15"/>
                <c:pt idx="0">
                  <c:v>1531292</c:v>
                </c:pt>
                <c:pt idx="1">
                  <c:v>2371672</c:v>
                </c:pt>
                <c:pt idx="2">
                  <c:v>1661470</c:v>
                </c:pt>
                <c:pt idx="3">
                  <c:v>1877425</c:v>
                </c:pt>
                <c:pt idx="4">
                  <c:v>2539574</c:v>
                </c:pt>
                <c:pt idx="5">
                  <c:v>2673885</c:v>
                </c:pt>
                <c:pt idx="6">
                  <c:v>2705739</c:v>
                </c:pt>
                <c:pt idx="7">
                  <c:v>2947631</c:v>
                </c:pt>
                <c:pt idx="8">
                  <c:v>2801023</c:v>
                </c:pt>
                <c:pt idx="9">
                  <c:v>2654756</c:v>
                </c:pt>
                <c:pt idx="10">
                  <c:v>2102557</c:v>
                </c:pt>
                <c:pt idx="11">
                  <c:v>2225479</c:v>
                </c:pt>
                <c:pt idx="12">
                  <c:v>1887498</c:v>
                </c:pt>
                <c:pt idx="13">
                  <c:v>1606298</c:v>
                </c:pt>
                <c:pt idx="14">
                  <c:v>1699772.9580000001</c:v>
                </c:pt>
              </c:numCache>
            </c:numRef>
          </c:val>
        </c:ser>
        <c:ser>
          <c:idx val="1"/>
          <c:order val="1"/>
          <c:tx>
            <c:strRef>
              <c:f>Turistas!$A$5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Turistas!$B$5:$P$5</c:f>
              <c:numCache>
                <c:formatCode>#,##0</c:formatCode>
                <c:ptCount val="15"/>
                <c:pt idx="0">
                  <c:v>2715249</c:v>
                </c:pt>
                <c:pt idx="1">
                  <c:v>2463662</c:v>
                </c:pt>
                <c:pt idx="2">
                  <c:v>2478281</c:v>
                </c:pt>
                <c:pt idx="3">
                  <c:v>2702451</c:v>
                </c:pt>
                <c:pt idx="4">
                  <c:v>3034652</c:v>
                </c:pt>
                <c:pt idx="5">
                  <c:v>3097678</c:v>
                </c:pt>
                <c:pt idx="6">
                  <c:v>3159441</c:v>
                </c:pt>
                <c:pt idx="7">
                  <c:v>3393944</c:v>
                </c:pt>
                <c:pt idx="8">
                  <c:v>3473624</c:v>
                </c:pt>
                <c:pt idx="9">
                  <c:v>4089023</c:v>
                </c:pt>
                <c:pt idx="10">
                  <c:v>3297870</c:v>
                </c:pt>
                <c:pt idx="11">
                  <c:v>3769916</c:v>
                </c:pt>
                <c:pt idx="12">
                  <c:v>3410195</c:v>
                </c:pt>
                <c:pt idx="13">
                  <c:v>3166756</c:v>
                </c:pt>
                <c:pt idx="14">
                  <c:v>3268794.15</c:v>
                </c:pt>
              </c:numCache>
            </c:numRef>
          </c:val>
        </c:ser>
        <c:ser>
          <c:idx val="2"/>
          <c:order val="2"/>
          <c:tx>
            <c:strRef>
              <c:f>Turistas!$A$6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Turistas!$B$6:$P$6</c:f>
              <c:numCache>
                <c:formatCode>#,##0</c:formatCode>
                <c:ptCount val="15"/>
                <c:pt idx="0">
                  <c:v>744356</c:v>
                </c:pt>
                <c:pt idx="1">
                  <c:v>584159</c:v>
                </c:pt>
                <c:pt idx="2">
                  <c:v>754475</c:v>
                </c:pt>
                <c:pt idx="3">
                  <c:v>713008</c:v>
                </c:pt>
                <c:pt idx="4">
                  <c:v>852806</c:v>
                </c:pt>
                <c:pt idx="5">
                  <c:v>825251</c:v>
                </c:pt>
                <c:pt idx="6">
                  <c:v>900750</c:v>
                </c:pt>
                <c:pt idx="7">
                  <c:v>969155</c:v>
                </c:pt>
                <c:pt idx="8">
                  <c:v>1062796</c:v>
                </c:pt>
                <c:pt idx="9">
                  <c:v>1160085</c:v>
                </c:pt>
                <c:pt idx="10">
                  <c:v>1124385</c:v>
                </c:pt>
                <c:pt idx="11">
                  <c:v>1284367</c:v>
                </c:pt>
                <c:pt idx="12">
                  <c:v>1104682</c:v>
                </c:pt>
                <c:pt idx="13">
                  <c:v>1078607</c:v>
                </c:pt>
                <c:pt idx="14">
                  <c:v>1154973.933</c:v>
                </c:pt>
              </c:numCache>
            </c:numRef>
          </c:val>
        </c:ser>
        <c:ser>
          <c:idx val="3"/>
          <c:order val="3"/>
          <c:tx>
            <c:strRef>
              <c:f>Turistas!$A$7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Turistas!$B$7:$P$7</c:f>
              <c:numCache>
                <c:formatCode>#,##0</c:formatCode>
                <c:ptCount val="15"/>
                <c:pt idx="0">
                  <c:v>2743974</c:v>
                </c:pt>
                <c:pt idx="1">
                  <c:v>2877758</c:v>
                </c:pt>
                <c:pt idx="2">
                  <c:v>2633654</c:v>
                </c:pt>
                <c:pt idx="3">
                  <c:v>2244276</c:v>
                </c:pt>
                <c:pt idx="4">
                  <c:v>2532907</c:v>
                </c:pt>
                <c:pt idx="5">
                  <c:v>2625068</c:v>
                </c:pt>
                <c:pt idx="6">
                  <c:v>2631580</c:v>
                </c:pt>
                <c:pt idx="7">
                  <c:v>2736569</c:v>
                </c:pt>
                <c:pt idx="8">
                  <c:v>3188792</c:v>
                </c:pt>
                <c:pt idx="9">
                  <c:v>3152652</c:v>
                </c:pt>
                <c:pt idx="10">
                  <c:v>2696276</c:v>
                </c:pt>
                <c:pt idx="11">
                  <c:v>3495911</c:v>
                </c:pt>
                <c:pt idx="12">
                  <c:v>3004129</c:v>
                </c:pt>
                <c:pt idx="13">
                  <c:v>3002964</c:v>
                </c:pt>
                <c:pt idx="14">
                  <c:v>3355961.9939999999</c:v>
                </c:pt>
              </c:numCache>
            </c:numRef>
          </c:val>
        </c:ser>
        <c:ser>
          <c:idx val="4"/>
          <c:order val="4"/>
          <c:tx>
            <c:strRef>
              <c:f>Turistas!$A$8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Turistas!$B$8:$P$8</c:f>
              <c:numCache>
                <c:formatCode>#,##0</c:formatCode>
                <c:ptCount val="15"/>
                <c:pt idx="0">
                  <c:v>1005816</c:v>
                </c:pt>
                <c:pt idx="1">
                  <c:v>1292372</c:v>
                </c:pt>
                <c:pt idx="2">
                  <c:v>1217207</c:v>
                </c:pt>
                <c:pt idx="3">
                  <c:v>1241169</c:v>
                </c:pt>
                <c:pt idx="4">
                  <c:v>1179658</c:v>
                </c:pt>
                <c:pt idx="5">
                  <c:v>1315432</c:v>
                </c:pt>
                <c:pt idx="6">
                  <c:v>1379146</c:v>
                </c:pt>
                <c:pt idx="7">
                  <c:v>1577831</c:v>
                </c:pt>
                <c:pt idx="8">
                  <c:v>1798676</c:v>
                </c:pt>
                <c:pt idx="9">
                  <c:v>2059562</c:v>
                </c:pt>
                <c:pt idx="10">
                  <c:v>1916200</c:v>
                </c:pt>
                <c:pt idx="11">
                  <c:v>2023330</c:v>
                </c:pt>
                <c:pt idx="12">
                  <c:v>1760826</c:v>
                </c:pt>
                <c:pt idx="13">
                  <c:v>1722848</c:v>
                </c:pt>
                <c:pt idx="14">
                  <c:v>1503645.3090000001</c:v>
                </c:pt>
              </c:numCache>
            </c:numRef>
          </c:val>
        </c:ser>
        <c:ser>
          <c:idx val="5"/>
          <c:order val="5"/>
          <c:tx>
            <c:strRef>
              <c:f>Turistas!$A$9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Turistas!$B$9:$P$9</c:f>
              <c:numCache>
                <c:formatCode>#,##0</c:formatCode>
                <c:ptCount val="15"/>
                <c:pt idx="0">
                  <c:v>597592</c:v>
                </c:pt>
                <c:pt idx="1">
                  <c:v>859757</c:v>
                </c:pt>
                <c:pt idx="2">
                  <c:v>865043</c:v>
                </c:pt>
                <c:pt idx="3">
                  <c:v>884224</c:v>
                </c:pt>
                <c:pt idx="4">
                  <c:v>952590</c:v>
                </c:pt>
                <c:pt idx="5">
                  <c:v>835247</c:v>
                </c:pt>
                <c:pt idx="6">
                  <c:v>812282</c:v>
                </c:pt>
                <c:pt idx="7">
                  <c:v>874395</c:v>
                </c:pt>
                <c:pt idx="8">
                  <c:v>905331</c:v>
                </c:pt>
                <c:pt idx="9">
                  <c:v>990342</c:v>
                </c:pt>
                <c:pt idx="10">
                  <c:v>859233</c:v>
                </c:pt>
                <c:pt idx="11">
                  <c:v>842327</c:v>
                </c:pt>
                <c:pt idx="12">
                  <c:v>765629</c:v>
                </c:pt>
                <c:pt idx="13">
                  <c:v>717793</c:v>
                </c:pt>
                <c:pt idx="14">
                  <c:v>610174.90800000005</c:v>
                </c:pt>
              </c:numCache>
            </c:numRef>
          </c:val>
        </c:ser>
        <c:ser>
          <c:idx val="6"/>
          <c:order val="6"/>
          <c:tx>
            <c:strRef>
              <c:f>Turistas!$A$10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Turistas!$B$10:$P$10</c:f>
              <c:numCache>
                <c:formatCode>#,##0</c:formatCode>
                <c:ptCount val="15"/>
                <c:pt idx="0">
                  <c:v>5432259</c:v>
                </c:pt>
                <c:pt idx="1">
                  <c:v>6488682</c:v>
                </c:pt>
                <c:pt idx="2">
                  <c:v>6972023</c:v>
                </c:pt>
                <c:pt idx="3">
                  <c:v>7174952</c:v>
                </c:pt>
                <c:pt idx="4">
                  <c:v>7815413</c:v>
                </c:pt>
                <c:pt idx="5">
                  <c:v>7772875</c:v>
                </c:pt>
                <c:pt idx="6">
                  <c:v>7997031</c:v>
                </c:pt>
                <c:pt idx="7">
                  <c:v>7649699</c:v>
                </c:pt>
                <c:pt idx="8">
                  <c:v>8301118</c:v>
                </c:pt>
                <c:pt idx="9">
                  <c:v>8604849</c:v>
                </c:pt>
                <c:pt idx="10">
                  <c:v>6830681</c:v>
                </c:pt>
                <c:pt idx="11">
                  <c:v>8662779.0000000019</c:v>
                </c:pt>
                <c:pt idx="12">
                  <c:v>7606117</c:v>
                </c:pt>
                <c:pt idx="13">
                  <c:v>7373877</c:v>
                </c:pt>
                <c:pt idx="14">
                  <c:v>7452850.6620000005</c:v>
                </c:pt>
              </c:numCache>
            </c:numRef>
          </c:val>
        </c:ser>
        <c:ser>
          <c:idx val="7"/>
          <c:order val="7"/>
          <c:tx>
            <c:strRef>
              <c:f>Turistas!$A$11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Turistas!$B$11:$P$11</c:f>
              <c:numCache>
                <c:formatCode>#,##0</c:formatCode>
                <c:ptCount val="15"/>
                <c:pt idx="0">
                  <c:v>1881406</c:v>
                </c:pt>
                <c:pt idx="1">
                  <c:v>1204939</c:v>
                </c:pt>
                <c:pt idx="2">
                  <c:v>1929884</c:v>
                </c:pt>
                <c:pt idx="3">
                  <c:v>1871718</c:v>
                </c:pt>
                <c:pt idx="4">
                  <c:v>1848165</c:v>
                </c:pt>
                <c:pt idx="5">
                  <c:v>1867289</c:v>
                </c:pt>
                <c:pt idx="6">
                  <c:v>1865169</c:v>
                </c:pt>
                <c:pt idx="7">
                  <c:v>1916106</c:v>
                </c:pt>
                <c:pt idx="8">
                  <c:v>2097827</c:v>
                </c:pt>
                <c:pt idx="9">
                  <c:v>2398489</c:v>
                </c:pt>
                <c:pt idx="10">
                  <c:v>2299561</c:v>
                </c:pt>
                <c:pt idx="11">
                  <c:v>2842008</c:v>
                </c:pt>
                <c:pt idx="12">
                  <c:v>2560812</c:v>
                </c:pt>
                <c:pt idx="13">
                  <c:v>2732092</c:v>
                </c:pt>
                <c:pt idx="14">
                  <c:v>2745787.0860000001</c:v>
                </c:pt>
              </c:numCache>
            </c:numRef>
          </c:val>
        </c:ser>
        <c:gapWidth val="100"/>
        <c:overlap val="100"/>
        <c:axId val="79320576"/>
        <c:axId val="79322112"/>
      </c:barChart>
      <c:barChart>
        <c:barDir val="col"/>
        <c:grouping val="clustered"/>
        <c:varyColors val="1"/>
        <c:ser>
          <c:idx val="8"/>
          <c:order val="8"/>
          <c:tx>
            <c:strRef>
              <c:f>Turistas!$A$12</c:f>
              <c:strCache>
                <c:ptCount val="1"/>
                <c:pt idx="0">
                  <c:v>Andalucía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spPr>
              <a:noFill/>
              <a:ln w="25400">
                <a:noFill/>
              </a:ln>
            </c:spPr>
          </c:dPt>
          <c:dPt>
            <c:idx val="1"/>
            <c:spPr>
              <a:noFill/>
              <a:ln w="25400">
                <a:noFill/>
              </a:ln>
            </c:spPr>
          </c:dPt>
          <c:dPt>
            <c:idx val="2"/>
            <c:spPr>
              <a:noFill/>
              <a:ln w="25400">
                <a:noFill/>
              </a:ln>
            </c:spPr>
          </c:dPt>
          <c:dPt>
            <c:idx val="3"/>
            <c:spPr>
              <a:noFill/>
              <a:ln w="25400">
                <a:noFill/>
              </a:ln>
            </c:spPr>
          </c:dPt>
          <c:dPt>
            <c:idx val="4"/>
            <c:spPr>
              <a:noFill/>
              <a:ln w="25400">
                <a:noFill/>
              </a:ln>
            </c:spPr>
          </c:dPt>
          <c:dPt>
            <c:idx val="5"/>
            <c:spPr>
              <a:noFill/>
              <a:ln w="25400">
                <a:noFill/>
              </a:ln>
            </c:spPr>
          </c:dPt>
          <c:dPt>
            <c:idx val="6"/>
            <c:spPr>
              <a:noFill/>
              <a:ln w="25400">
                <a:noFill/>
              </a:ln>
            </c:spPr>
          </c:dPt>
          <c:dPt>
            <c:idx val="7"/>
            <c:spPr>
              <a:noFill/>
              <a:ln w="25400">
                <a:noFill/>
              </a:ln>
            </c:spPr>
          </c:dPt>
          <c:dPt>
            <c:idx val="8"/>
            <c:spPr>
              <a:noFill/>
              <a:ln w="25400">
                <a:noFill/>
              </a:ln>
            </c:spPr>
          </c:dPt>
          <c:dPt>
            <c:idx val="9"/>
            <c:spPr>
              <a:noFill/>
              <a:ln w="25400">
                <a:noFill/>
              </a:ln>
            </c:spPr>
          </c:dPt>
          <c:dPt>
            <c:idx val="10"/>
            <c:spPr>
              <a:noFill/>
              <a:ln w="25400">
                <a:noFill/>
              </a:ln>
            </c:spPr>
          </c:dPt>
          <c:dPt>
            <c:idx val="11"/>
            <c:spPr>
              <a:noFill/>
              <a:ln w="25400">
                <a:noFill/>
              </a:ln>
            </c:spPr>
          </c:dPt>
          <c:dPt>
            <c:idx val="12"/>
            <c:spPr>
              <a:noFill/>
              <a:ln w="25400">
                <a:noFill/>
              </a:ln>
            </c:spPr>
          </c:dPt>
          <c:dPt>
            <c:idx val="13"/>
            <c:spPr>
              <a:noFill/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dPt>
          <c:dPt>
            <c:idx val="14"/>
            <c:spPr>
              <a:noFill/>
              <a:ln w="3175">
                <a:noFill/>
                <a:prstDash val="solid"/>
              </a:ln>
            </c:spPr>
          </c:dPt>
          <c:trendline>
            <c:name>Andalucía</c:nam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</c:trendline>
          <c:cat>
            <c:strRef>
              <c:f>Turistas!$B$3:$P$3</c:f>
              <c:strCache>
                <c:ptCount val="15"/>
                <c:pt idx="0">
                  <c:v>1.997</c:v>
                </c:pt>
                <c:pt idx="1">
                  <c:v>1.998</c:v>
                </c:pt>
                <c:pt idx="2">
                  <c:v>1.999</c:v>
                </c:pt>
                <c:pt idx="3">
                  <c:v>2.000</c:v>
                </c:pt>
                <c:pt idx="4">
                  <c:v>2.001</c:v>
                </c:pt>
                <c:pt idx="5">
                  <c:v>2.002</c:v>
                </c:pt>
                <c:pt idx="6">
                  <c:v>2.003</c:v>
                </c:pt>
                <c:pt idx="7">
                  <c:v>2.004</c:v>
                </c:pt>
                <c:pt idx="8">
                  <c:v>2.005</c:v>
                </c:pt>
                <c:pt idx="9">
                  <c:v>2.006</c:v>
                </c:pt>
                <c:pt idx="10">
                  <c:v>2007 (1)</c:v>
                </c:pt>
                <c:pt idx="11">
                  <c:v>2.008</c:v>
                </c:pt>
                <c:pt idx="12">
                  <c:v>2.009</c:v>
                </c:pt>
                <c:pt idx="13">
                  <c:v>2.010</c:v>
                </c:pt>
                <c:pt idx="14">
                  <c:v>2011 (2)</c:v>
                </c:pt>
              </c:strCache>
            </c:strRef>
          </c:cat>
          <c:val>
            <c:numRef>
              <c:f>Turistas!$B$12:$P$12</c:f>
              <c:numCache>
                <c:formatCode>#,##0</c:formatCode>
                <c:ptCount val="15"/>
                <c:pt idx="0">
                  <c:v>16651944</c:v>
                </c:pt>
                <c:pt idx="1">
                  <c:v>18143001</c:v>
                </c:pt>
                <c:pt idx="2">
                  <c:v>18512037</c:v>
                </c:pt>
                <c:pt idx="3">
                  <c:v>18709223</c:v>
                </c:pt>
                <c:pt idx="4">
                  <c:v>20755765</c:v>
                </c:pt>
                <c:pt idx="5">
                  <c:v>21012725</c:v>
                </c:pt>
                <c:pt idx="6">
                  <c:v>21451138</c:v>
                </c:pt>
                <c:pt idx="7">
                  <c:v>22065330</c:v>
                </c:pt>
                <c:pt idx="8">
                  <c:v>23629187</c:v>
                </c:pt>
                <c:pt idx="9">
                  <c:v>25109758</c:v>
                </c:pt>
                <c:pt idx="10">
                  <c:v>25801467</c:v>
                </c:pt>
                <c:pt idx="11">
                  <c:v>25146117</c:v>
                </c:pt>
                <c:pt idx="12">
                  <c:v>22099888</c:v>
                </c:pt>
                <c:pt idx="13">
                  <c:v>21401235</c:v>
                </c:pt>
                <c:pt idx="14">
                  <c:v>21791961</c:v>
                </c:pt>
              </c:numCache>
            </c:numRef>
          </c:val>
        </c:ser>
        <c:axId val="79328000"/>
        <c:axId val="79329536"/>
      </c:barChart>
      <c:catAx>
        <c:axId val="793205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79322112"/>
        <c:crossesAt val="0"/>
        <c:auto val="1"/>
        <c:lblAlgn val="ctr"/>
        <c:lblOffset val="100"/>
        <c:tickLblSkip val="1"/>
        <c:tickMarkSkip val="1"/>
      </c:catAx>
      <c:valAx>
        <c:axId val="79322112"/>
        <c:scaling>
          <c:orientation val="minMax"/>
          <c:max val="25500000"/>
          <c:min val="0"/>
        </c:scaling>
        <c:axPos val="l"/>
        <c:numFmt formatCode="#,##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79320576"/>
        <c:crosses val="autoZero"/>
        <c:crossBetween val="between"/>
        <c:majorUnit val="5000000"/>
        <c:minorUnit val="1250000"/>
      </c:valAx>
      <c:catAx>
        <c:axId val="79328000"/>
        <c:scaling>
          <c:orientation val="minMax"/>
        </c:scaling>
        <c:delete val="1"/>
        <c:axPos val="b"/>
        <c:tickLblPos val="nextTo"/>
        <c:crossAx val="79329536"/>
        <c:crosses val="autoZero"/>
        <c:auto val="1"/>
        <c:lblAlgn val="ctr"/>
        <c:lblOffset val="100"/>
      </c:catAx>
      <c:valAx>
        <c:axId val="79329536"/>
        <c:scaling>
          <c:orientation val="minMax"/>
        </c:scaling>
        <c:delete val="1"/>
        <c:axPos val="r"/>
        <c:numFmt formatCode="#,##0" sourceLinked="1"/>
        <c:tickLblPos val="nextTo"/>
        <c:crossAx val="79328000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2.6978417266187049E-2"/>
          <c:y val="0.90464041994750688"/>
          <c:w val="0.96582809343076759"/>
          <c:h val="8.76290463692039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Densidad de plazas en alojamientos turísticos en Andalucía 2003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CCFFFF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solidFill>
              <a:srgbClr val="660066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solidFill>
              <a:srgbClr val="FF8080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6"/>
          <c:spPr>
            <a:solidFill>
              <a:srgbClr val="0066CC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7"/>
          <c:order val="7"/>
          <c:spPr>
            <a:solidFill>
              <a:srgbClr val="CCCCFF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8"/>
          <c:spPr>
            <a:solidFill>
              <a:srgbClr val="000080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80036608"/>
        <c:axId val="80038144"/>
      </c:barChart>
      <c:catAx>
        <c:axId val="80036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038144"/>
        <c:crosses val="autoZero"/>
        <c:auto val="1"/>
        <c:lblAlgn val="ctr"/>
        <c:lblOffset val="100"/>
        <c:tickLblSkip val="1"/>
        <c:tickMarkSkip val="1"/>
      </c:catAx>
      <c:valAx>
        <c:axId val="8003814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036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noFill/>
        <a:ln w="25400">
          <a:noFill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3</xdr:row>
      <xdr:rowOff>9525</xdr:rowOff>
    </xdr:from>
    <xdr:to>
      <xdr:col>12</xdr:col>
      <xdr:colOff>66674</xdr:colOff>
      <xdr:row>22</xdr:row>
      <xdr:rowOff>123825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133350</xdr:rowOff>
    </xdr:from>
    <xdr:to>
      <xdr:col>4</xdr:col>
      <xdr:colOff>257175</xdr:colOff>
      <xdr:row>0</xdr:row>
      <xdr:rowOff>981075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7175" y="13335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17</xdr:row>
      <xdr:rowOff>57150</xdr:rowOff>
    </xdr:from>
    <xdr:to>
      <xdr:col>10</xdr:col>
      <xdr:colOff>619125</xdr:colOff>
      <xdr:row>40</xdr:row>
      <xdr:rowOff>85725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15</xdr:row>
      <xdr:rowOff>0</xdr:rowOff>
    </xdr:from>
    <xdr:to>
      <xdr:col>3</xdr:col>
      <xdr:colOff>371475</xdr:colOff>
      <xdr:row>15</xdr:row>
      <xdr:rowOff>0</xdr:rowOff>
    </xdr:to>
    <xdr:graphicFrame macro="">
      <xdr:nvGraphicFramePr>
        <xdr:cNvPr id="10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190500</xdr:rowOff>
    </xdr:from>
    <xdr:to>
      <xdr:col>4</xdr:col>
      <xdr:colOff>171450</xdr:colOff>
      <xdr:row>0</xdr:row>
      <xdr:rowOff>1038225</xdr:rowOff>
    </xdr:to>
    <xdr:pic>
      <xdr:nvPicPr>
        <xdr:cNvPr id="103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9050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selection activeCell="B36" sqref="B36"/>
    </sheetView>
  </sheetViews>
  <sheetFormatPr baseColWidth="10" defaultColWidth="11.7109375" defaultRowHeight="12"/>
  <cols>
    <col min="1" max="1" width="11.7109375" style="1"/>
    <col min="2" max="9" width="13.140625" style="1" customWidth="1"/>
    <col min="10" max="10" width="15.28515625" style="1" bestFit="1" customWidth="1"/>
    <col min="11" max="11" width="14.42578125" style="1" customWidth="1"/>
    <col min="12" max="12" width="12.7109375" style="1" customWidth="1"/>
    <col min="13" max="257" width="11.7109375" style="1"/>
    <col min="258" max="265" width="13.140625" style="1" customWidth="1"/>
    <col min="266" max="266" width="15.28515625" style="1" bestFit="1" customWidth="1"/>
    <col min="267" max="267" width="14.42578125" style="1" customWidth="1"/>
    <col min="268" max="268" width="12.7109375" style="1" customWidth="1"/>
    <col min="269" max="513" width="11.7109375" style="1"/>
    <col min="514" max="521" width="13.140625" style="1" customWidth="1"/>
    <col min="522" max="522" width="15.28515625" style="1" bestFit="1" customWidth="1"/>
    <col min="523" max="523" width="14.42578125" style="1" customWidth="1"/>
    <col min="524" max="524" width="12.7109375" style="1" customWidth="1"/>
    <col min="525" max="769" width="11.7109375" style="1"/>
    <col min="770" max="777" width="13.140625" style="1" customWidth="1"/>
    <col min="778" max="778" width="15.28515625" style="1" bestFit="1" customWidth="1"/>
    <col min="779" max="779" width="14.42578125" style="1" customWidth="1"/>
    <col min="780" max="780" width="12.7109375" style="1" customWidth="1"/>
    <col min="781" max="1025" width="11.7109375" style="1"/>
    <col min="1026" max="1033" width="13.140625" style="1" customWidth="1"/>
    <col min="1034" max="1034" width="15.28515625" style="1" bestFit="1" customWidth="1"/>
    <col min="1035" max="1035" width="14.42578125" style="1" customWidth="1"/>
    <col min="1036" max="1036" width="12.7109375" style="1" customWidth="1"/>
    <col min="1037" max="1281" width="11.7109375" style="1"/>
    <col min="1282" max="1289" width="13.140625" style="1" customWidth="1"/>
    <col min="1290" max="1290" width="15.28515625" style="1" bestFit="1" customWidth="1"/>
    <col min="1291" max="1291" width="14.42578125" style="1" customWidth="1"/>
    <col min="1292" max="1292" width="12.7109375" style="1" customWidth="1"/>
    <col min="1293" max="1537" width="11.7109375" style="1"/>
    <col min="1538" max="1545" width="13.140625" style="1" customWidth="1"/>
    <col min="1546" max="1546" width="15.28515625" style="1" bestFit="1" customWidth="1"/>
    <col min="1547" max="1547" width="14.42578125" style="1" customWidth="1"/>
    <col min="1548" max="1548" width="12.7109375" style="1" customWidth="1"/>
    <col min="1549" max="1793" width="11.7109375" style="1"/>
    <col min="1794" max="1801" width="13.140625" style="1" customWidth="1"/>
    <col min="1802" max="1802" width="15.28515625" style="1" bestFit="1" customWidth="1"/>
    <col min="1803" max="1803" width="14.42578125" style="1" customWidth="1"/>
    <col min="1804" max="1804" width="12.7109375" style="1" customWidth="1"/>
    <col min="1805" max="2049" width="11.7109375" style="1"/>
    <col min="2050" max="2057" width="13.140625" style="1" customWidth="1"/>
    <col min="2058" max="2058" width="15.28515625" style="1" bestFit="1" customWidth="1"/>
    <col min="2059" max="2059" width="14.42578125" style="1" customWidth="1"/>
    <col min="2060" max="2060" width="12.7109375" style="1" customWidth="1"/>
    <col min="2061" max="2305" width="11.7109375" style="1"/>
    <col min="2306" max="2313" width="13.140625" style="1" customWidth="1"/>
    <col min="2314" max="2314" width="15.28515625" style="1" bestFit="1" customWidth="1"/>
    <col min="2315" max="2315" width="14.42578125" style="1" customWidth="1"/>
    <col min="2316" max="2316" width="12.7109375" style="1" customWidth="1"/>
    <col min="2317" max="2561" width="11.7109375" style="1"/>
    <col min="2562" max="2569" width="13.140625" style="1" customWidth="1"/>
    <col min="2570" max="2570" width="15.28515625" style="1" bestFit="1" customWidth="1"/>
    <col min="2571" max="2571" width="14.42578125" style="1" customWidth="1"/>
    <col min="2572" max="2572" width="12.7109375" style="1" customWidth="1"/>
    <col min="2573" max="2817" width="11.7109375" style="1"/>
    <col min="2818" max="2825" width="13.140625" style="1" customWidth="1"/>
    <col min="2826" max="2826" width="15.28515625" style="1" bestFit="1" customWidth="1"/>
    <col min="2827" max="2827" width="14.42578125" style="1" customWidth="1"/>
    <col min="2828" max="2828" width="12.7109375" style="1" customWidth="1"/>
    <col min="2829" max="3073" width="11.7109375" style="1"/>
    <col min="3074" max="3081" width="13.140625" style="1" customWidth="1"/>
    <col min="3082" max="3082" width="15.28515625" style="1" bestFit="1" customWidth="1"/>
    <col min="3083" max="3083" width="14.42578125" style="1" customWidth="1"/>
    <col min="3084" max="3084" width="12.7109375" style="1" customWidth="1"/>
    <col min="3085" max="3329" width="11.7109375" style="1"/>
    <col min="3330" max="3337" width="13.140625" style="1" customWidth="1"/>
    <col min="3338" max="3338" width="15.28515625" style="1" bestFit="1" customWidth="1"/>
    <col min="3339" max="3339" width="14.42578125" style="1" customWidth="1"/>
    <col min="3340" max="3340" width="12.7109375" style="1" customWidth="1"/>
    <col min="3341" max="3585" width="11.7109375" style="1"/>
    <col min="3586" max="3593" width="13.140625" style="1" customWidth="1"/>
    <col min="3594" max="3594" width="15.28515625" style="1" bestFit="1" customWidth="1"/>
    <col min="3595" max="3595" width="14.42578125" style="1" customWidth="1"/>
    <col min="3596" max="3596" width="12.7109375" style="1" customWidth="1"/>
    <col min="3597" max="3841" width="11.7109375" style="1"/>
    <col min="3842" max="3849" width="13.140625" style="1" customWidth="1"/>
    <col min="3850" max="3850" width="15.28515625" style="1" bestFit="1" customWidth="1"/>
    <col min="3851" max="3851" width="14.42578125" style="1" customWidth="1"/>
    <col min="3852" max="3852" width="12.7109375" style="1" customWidth="1"/>
    <col min="3853" max="4097" width="11.7109375" style="1"/>
    <col min="4098" max="4105" width="13.140625" style="1" customWidth="1"/>
    <col min="4106" max="4106" width="15.28515625" style="1" bestFit="1" customWidth="1"/>
    <col min="4107" max="4107" width="14.42578125" style="1" customWidth="1"/>
    <col min="4108" max="4108" width="12.7109375" style="1" customWidth="1"/>
    <col min="4109" max="4353" width="11.7109375" style="1"/>
    <col min="4354" max="4361" width="13.140625" style="1" customWidth="1"/>
    <col min="4362" max="4362" width="15.28515625" style="1" bestFit="1" customWidth="1"/>
    <col min="4363" max="4363" width="14.42578125" style="1" customWidth="1"/>
    <col min="4364" max="4364" width="12.7109375" style="1" customWidth="1"/>
    <col min="4365" max="4609" width="11.7109375" style="1"/>
    <col min="4610" max="4617" width="13.140625" style="1" customWidth="1"/>
    <col min="4618" max="4618" width="15.28515625" style="1" bestFit="1" customWidth="1"/>
    <col min="4619" max="4619" width="14.42578125" style="1" customWidth="1"/>
    <col min="4620" max="4620" width="12.7109375" style="1" customWidth="1"/>
    <col min="4621" max="4865" width="11.7109375" style="1"/>
    <col min="4866" max="4873" width="13.140625" style="1" customWidth="1"/>
    <col min="4874" max="4874" width="15.28515625" style="1" bestFit="1" customWidth="1"/>
    <col min="4875" max="4875" width="14.42578125" style="1" customWidth="1"/>
    <col min="4876" max="4876" width="12.7109375" style="1" customWidth="1"/>
    <col min="4877" max="5121" width="11.7109375" style="1"/>
    <col min="5122" max="5129" width="13.140625" style="1" customWidth="1"/>
    <col min="5130" max="5130" width="15.28515625" style="1" bestFit="1" customWidth="1"/>
    <col min="5131" max="5131" width="14.42578125" style="1" customWidth="1"/>
    <col min="5132" max="5132" width="12.7109375" style="1" customWidth="1"/>
    <col min="5133" max="5377" width="11.7109375" style="1"/>
    <col min="5378" max="5385" width="13.140625" style="1" customWidth="1"/>
    <col min="5386" max="5386" width="15.28515625" style="1" bestFit="1" customWidth="1"/>
    <col min="5387" max="5387" width="14.42578125" style="1" customWidth="1"/>
    <col min="5388" max="5388" width="12.7109375" style="1" customWidth="1"/>
    <col min="5389" max="5633" width="11.7109375" style="1"/>
    <col min="5634" max="5641" width="13.140625" style="1" customWidth="1"/>
    <col min="5642" max="5642" width="15.28515625" style="1" bestFit="1" customWidth="1"/>
    <col min="5643" max="5643" width="14.42578125" style="1" customWidth="1"/>
    <col min="5644" max="5644" width="12.7109375" style="1" customWidth="1"/>
    <col min="5645" max="5889" width="11.7109375" style="1"/>
    <col min="5890" max="5897" width="13.140625" style="1" customWidth="1"/>
    <col min="5898" max="5898" width="15.28515625" style="1" bestFit="1" customWidth="1"/>
    <col min="5899" max="5899" width="14.42578125" style="1" customWidth="1"/>
    <col min="5900" max="5900" width="12.7109375" style="1" customWidth="1"/>
    <col min="5901" max="6145" width="11.7109375" style="1"/>
    <col min="6146" max="6153" width="13.140625" style="1" customWidth="1"/>
    <col min="6154" max="6154" width="15.28515625" style="1" bestFit="1" customWidth="1"/>
    <col min="6155" max="6155" width="14.42578125" style="1" customWidth="1"/>
    <col min="6156" max="6156" width="12.7109375" style="1" customWidth="1"/>
    <col min="6157" max="6401" width="11.7109375" style="1"/>
    <col min="6402" max="6409" width="13.140625" style="1" customWidth="1"/>
    <col min="6410" max="6410" width="15.28515625" style="1" bestFit="1" customWidth="1"/>
    <col min="6411" max="6411" width="14.42578125" style="1" customWidth="1"/>
    <col min="6412" max="6412" width="12.7109375" style="1" customWidth="1"/>
    <col min="6413" max="6657" width="11.7109375" style="1"/>
    <col min="6658" max="6665" width="13.140625" style="1" customWidth="1"/>
    <col min="6666" max="6666" width="15.28515625" style="1" bestFit="1" customWidth="1"/>
    <col min="6667" max="6667" width="14.42578125" style="1" customWidth="1"/>
    <col min="6668" max="6668" width="12.7109375" style="1" customWidth="1"/>
    <col min="6669" max="6913" width="11.7109375" style="1"/>
    <col min="6914" max="6921" width="13.140625" style="1" customWidth="1"/>
    <col min="6922" max="6922" width="15.28515625" style="1" bestFit="1" customWidth="1"/>
    <col min="6923" max="6923" width="14.42578125" style="1" customWidth="1"/>
    <col min="6924" max="6924" width="12.7109375" style="1" customWidth="1"/>
    <col min="6925" max="7169" width="11.7109375" style="1"/>
    <col min="7170" max="7177" width="13.140625" style="1" customWidth="1"/>
    <col min="7178" max="7178" width="15.28515625" style="1" bestFit="1" customWidth="1"/>
    <col min="7179" max="7179" width="14.42578125" style="1" customWidth="1"/>
    <col min="7180" max="7180" width="12.7109375" style="1" customWidth="1"/>
    <col min="7181" max="7425" width="11.7109375" style="1"/>
    <col min="7426" max="7433" width="13.140625" style="1" customWidth="1"/>
    <col min="7434" max="7434" width="15.28515625" style="1" bestFit="1" customWidth="1"/>
    <col min="7435" max="7435" width="14.42578125" style="1" customWidth="1"/>
    <col min="7436" max="7436" width="12.7109375" style="1" customWidth="1"/>
    <col min="7437" max="7681" width="11.7109375" style="1"/>
    <col min="7682" max="7689" width="13.140625" style="1" customWidth="1"/>
    <col min="7690" max="7690" width="15.28515625" style="1" bestFit="1" customWidth="1"/>
    <col min="7691" max="7691" width="14.42578125" style="1" customWidth="1"/>
    <col min="7692" max="7692" width="12.7109375" style="1" customWidth="1"/>
    <col min="7693" max="7937" width="11.7109375" style="1"/>
    <col min="7938" max="7945" width="13.140625" style="1" customWidth="1"/>
    <col min="7946" max="7946" width="15.28515625" style="1" bestFit="1" customWidth="1"/>
    <col min="7947" max="7947" width="14.42578125" style="1" customWidth="1"/>
    <col min="7948" max="7948" width="12.7109375" style="1" customWidth="1"/>
    <col min="7949" max="8193" width="11.7109375" style="1"/>
    <col min="8194" max="8201" width="13.140625" style="1" customWidth="1"/>
    <col min="8202" max="8202" width="15.28515625" style="1" bestFit="1" customWidth="1"/>
    <col min="8203" max="8203" width="14.42578125" style="1" customWidth="1"/>
    <col min="8204" max="8204" width="12.7109375" style="1" customWidth="1"/>
    <col min="8205" max="8449" width="11.7109375" style="1"/>
    <col min="8450" max="8457" width="13.140625" style="1" customWidth="1"/>
    <col min="8458" max="8458" width="15.28515625" style="1" bestFit="1" customWidth="1"/>
    <col min="8459" max="8459" width="14.42578125" style="1" customWidth="1"/>
    <col min="8460" max="8460" width="12.7109375" style="1" customWidth="1"/>
    <col min="8461" max="8705" width="11.7109375" style="1"/>
    <col min="8706" max="8713" width="13.140625" style="1" customWidth="1"/>
    <col min="8714" max="8714" width="15.28515625" style="1" bestFit="1" customWidth="1"/>
    <col min="8715" max="8715" width="14.42578125" style="1" customWidth="1"/>
    <col min="8716" max="8716" width="12.7109375" style="1" customWidth="1"/>
    <col min="8717" max="8961" width="11.7109375" style="1"/>
    <col min="8962" max="8969" width="13.140625" style="1" customWidth="1"/>
    <col min="8970" max="8970" width="15.28515625" style="1" bestFit="1" customWidth="1"/>
    <col min="8971" max="8971" width="14.42578125" style="1" customWidth="1"/>
    <col min="8972" max="8972" width="12.7109375" style="1" customWidth="1"/>
    <col min="8973" max="9217" width="11.7109375" style="1"/>
    <col min="9218" max="9225" width="13.140625" style="1" customWidth="1"/>
    <col min="9226" max="9226" width="15.28515625" style="1" bestFit="1" customWidth="1"/>
    <col min="9227" max="9227" width="14.42578125" style="1" customWidth="1"/>
    <col min="9228" max="9228" width="12.7109375" style="1" customWidth="1"/>
    <col min="9229" max="9473" width="11.7109375" style="1"/>
    <col min="9474" max="9481" width="13.140625" style="1" customWidth="1"/>
    <col min="9482" max="9482" width="15.28515625" style="1" bestFit="1" customWidth="1"/>
    <col min="9483" max="9483" width="14.42578125" style="1" customWidth="1"/>
    <col min="9484" max="9484" width="12.7109375" style="1" customWidth="1"/>
    <col min="9485" max="9729" width="11.7109375" style="1"/>
    <col min="9730" max="9737" width="13.140625" style="1" customWidth="1"/>
    <col min="9738" max="9738" width="15.28515625" style="1" bestFit="1" customWidth="1"/>
    <col min="9739" max="9739" width="14.42578125" style="1" customWidth="1"/>
    <col min="9740" max="9740" width="12.7109375" style="1" customWidth="1"/>
    <col min="9741" max="9985" width="11.7109375" style="1"/>
    <col min="9986" max="9993" width="13.140625" style="1" customWidth="1"/>
    <col min="9994" max="9994" width="15.28515625" style="1" bestFit="1" customWidth="1"/>
    <col min="9995" max="9995" width="14.42578125" style="1" customWidth="1"/>
    <col min="9996" max="9996" width="12.7109375" style="1" customWidth="1"/>
    <col min="9997" max="10241" width="11.7109375" style="1"/>
    <col min="10242" max="10249" width="13.140625" style="1" customWidth="1"/>
    <col min="10250" max="10250" width="15.28515625" style="1" bestFit="1" customWidth="1"/>
    <col min="10251" max="10251" width="14.42578125" style="1" customWidth="1"/>
    <col min="10252" max="10252" width="12.7109375" style="1" customWidth="1"/>
    <col min="10253" max="10497" width="11.7109375" style="1"/>
    <col min="10498" max="10505" width="13.140625" style="1" customWidth="1"/>
    <col min="10506" max="10506" width="15.28515625" style="1" bestFit="1" customWidth="1"/>
    <col min="10507" max="10507" width="14.42578125" style="1" customWidth="1"/>
    <col min="10508" max="10508" width="12.7109375" style="1" customWidth="1"/>
    <col min="10509" max="10753" width="11.7109375" style="1"/>
    <col min="10754" max="10761" width="13.140625" style="1" customWidth="1"/>
    <col min="10762" max="10762" width="15.28515625" style="1" bestFit="1" customWidth="1"/>
    <col min="10763" max="10763" width="14.42578125" style="1" customWidth="1"/>
    <col min="10764" max="10764" width="12.7109375" style="1" customWidth="1"/>
    <col min="10765" max="11009" width="11.7109375" style="1"/>
    <col min="11010" max="11017" width="13.140625" style="1" customWidth="1"/>
    <col min="11018" max="11018" width="15.28515625" style="1" bestFit="1" customWidth="1"/>
    <col min="11019" max="11019" width="14.42578125" style="1" customWidth="1"/>
    <col min="11020" max="11020" width="12.7109375" style="1" customWidth="1"/>
    <col min="11021" max="11265" width="11.7109375" style="1"/>
    <col min="11266" max="11273" width="13.140625" style="1" customWidth="1"/>
    <col min="11274" max="11274" width="15.28515625" style="1" bestFit="1" customWidth="1"/>
    <col min="11275" max="11275" width="14.42578125" style="1" customWidth="1"/>
    <col min="11276" max="11276" width="12.7109375" style="1" customWidth="1"/>
    <col min="11277" max="11521" width="11.7109375" style="1"/>
    <col min="11522" max="11529" width="13.140625" style="1" customWidth="1"/>
    <col min="11530" max="11530" width="15.28515625" style="1" bestFit="1" customWidth="1"/>
    <col min="11531" max="11531" width="14.42578125" style="1" customWidth="1"/>
    <col min="11532" max="11532" width="12.7109375" style="1" customWidth="1"/>
    <col min="11533" max="11777" width="11.7109375" style="1"/>
    <col min="11778" max="11785" width="13.140625" style="1" customWidth="1"/>
    <col min="11786" max="11786" width="15.28515625" style="1" bestFit="1" customWidth="1"/>
    <col min="11787" max="11787" width="14.42578125" style="1" customWidth="1"/>
    <col min="11788" max="11788" width="12.7109375" style="1" customWidth="1"/>
    <col min="11789" max="12033" width="11.7109375" style="1"/>
    <col min="12034" max="12041" width="13.140625" style="1" customWidth="1"/>
    <col min="12042" max="12042" width="15.28515625" style="1" bestFit="1" customWidth="1"/>
    <col min="12043" max="12043" width="14.42578125" style="1" customWidth="1"/>
    <col min="12044" max="12044" width="12.7109375" style="1" customWidth="1"/>
    <col min="12045" max="12289" width="11.7109375" style="1"/>
    <col min="12290" max="12297" width="13.140625" style="1" customWidth="1"/>
    <col min="12298" max="12298" width="15.28515625" style="1" bestFit="1" customWidth="1"/>
    <col min="12299" max="12299" width="14.42578125" style="1" customWidth="1"/>
    <col min="12300" max="12300" width="12.7109375" style="1" customWidth="1"/>
    <col min="12301" max="12545" width="11.7109375" style="1"/>
    <col min="12546" max="12553" width="13.140625" style="1" customWidth="1"/>
    <col min="12554" max="12554" width="15.28515625" style="1" bestFit="1" customWidth="1"/>
    <col min="12555" max="12555" width="14.42578125" style="1" customWidth="1"/>
    <col min="12556" max="12556" width="12.7109375" style="1" customWidth="1"/>
    <col min="12557" max="12801" width="11.7109375" style="1"/>
    <col min="12802" max="12809" width="13.140625" style="1" customWidth="1"/>
    <col min="12810" max="12810" width="15.28515625" style="1" bestFit="1" customWidth="1"/>
    <col min="12811" max="12811" width="14.42578125" style="1" customWidth="1"/>
    <col min="12812" max="12812" width="12.7109375" style="1" customWidth="1"/>
    <col min="12813" max="13057" width="11.7109375" style="1"/>
    <col min="13058" max="13065" width="13.140625" style="1" customWidth="1"/>
    <col min="13066" max="13066" width="15.28515625" style="1" bestFit="1" customWidth="1"/>
    <col min="13067" max="13067" width="14.42578125" style="1" customWidth="1"/>
    <col min="13068" max="13068" width="12.7109375" style="1" customWidth="1"/>
    <col min="13069" max="13313" width="11.7109375" style="1"/>
    <col min="13314" max="13321" width="13.140625" style="1" customWidth="1"/>
    <col min="13322" max="13322" width="15.28515625" style="1" bestFit="1" customWidth="1"/>
    <col min="13323" max="13323" width="14.42578125" style="1" customWidth="1"/>
    <col min="13324" max="13324" width="12.7109375" style="1" customWidth="1"/>
    <col min="13325" max="13569" width="11.7109375" style="1"/>
    <col min="13570" max="13577" width="13.140625" style="1" customWidth="1"/>
    <col min="13578" max="13578" width="15.28515625" style="1" bestFit="1" customWidth="1"/>
    <col min="13579" max="13579" width="14.42578125" style="1" customWidth="1"/>
    <col min="13580" max="13580" width="12.7109375" style="1" customWidth="1"/>
    <col min="13581" max="13825" width="11.7109375" style="1"/>
    <col min="13826" max="13833" width="13.140625" style="1" customWidth="1"/>
    <col min="13834" max="13834" width="15.28515625" style="1" bestFit="1" customWidth="1"/>
    <col min="13835" max="13835" width="14.42578125" style="1" customWidth="1"/>
    <col min="13836" max="13836" width="12.7109375" style="1" customWidth="1"/>
    <col min="13837" max="14081" width="11.7109375" style="1"/>
    <col min="14082" max="14089" width="13.140625" style="1" customWidth="1"/>
    <col min="14090" max="14090" width="15.28515625" style="1" bestFit="1" customWidth="1"/>
    <col min="14091" max="14091" width="14.42578125" style="1" customWidth="1"/>
    <col min="14092" max="14092" width="12.7109375" style="1" customWidth="1"/>
    <col min="14093" max="14337" width="11.7109375" style="1"/>
    <col min="14338" max="14345" width="13.140625" style="1" customWidth="1"/>
    <col min="14346" max="14346" width="15.28515625" style="1" bestFit="1" customWidth="1"/>
    <col min="14347" max="14347" width="14.42578125" style="1" customWidth="1"/>
    <col min="14348" max="14348" width="12.7109375" style="1" customWidth="1"/>
    <col min="14349" max="14593" width="11.7109375" style="1"/>
    <col min="14594" max="14601" width="13.140625" style="1" customWidth="1"/>
    <col min="14602" max="14602" width="15.28515625" style="1" bestFit="1" customWidth="1"/>
    <col min="14603" max="14603" width="14.42578125" style="1" customWidth="1"/>
    <col min="14604" max="14604" width="12.7109375" style="1" customWidth="1"/>
    <col min="14605" max="14849" width="11.7109375" style="1"/>
    <col min="14850" max="14857" width="13.140625" style="1" customWidth="1"/>
    <col min="14858" max="14858" width="15.28515625" style="1" bestFit="1" customWidth="1"/>
    <col min="14859" max="14859" width="14.42578125" style="1" customWidth="1"/>
    <col min="14860" max="14860" width="12.7109375" style="1" customWidth="1"/>
    <col min="14861" max="15105" width="11.7109375" style="1"/>
    <col min="15106" max="15113" width="13.140625" style="1" customWidth="1"/>
    <col min="15114" max="15114" width="15.28515625" style="1" bestFit="1" customWidth="1"/>
    <col min="15115" max="15115" width="14.42578125" style="1" customWidth="1"/>
    <col min="15116" max="15116" width="12.7109375" style="1" customWidth="1"/>
    <col min="15117" max="15361" width="11.7109375" style="1"/>
    <col min="15362" max="15369" width="13.140625" style="1" customWidth="1"/>
    <col min="15370" max="15370" width="15.28515625" style="1" bestFit="1" customWidth="1"/>
    <col min="15371" max="15371" width="14.42578125" style="1" customWidth="1"/>
    <col min="15372" max="15372" width="12.7109375" style="1" customWidth="1"/>
    <col min="15373" max="15617" width="11.7109375" style="1"/>
    <col min="15618" max="15625" width="13.140625" style="1" customWidth="1"/>
    <col min="15626" max="15626" width="15.28515625" style="1" bestFit="1" customWidth="1"/>
    <col min="15627" max="15627" width="14.42578125" style="1" customWidth="1"/>
    <col min="15628" max="15628" width="12.7109375" style="1" customWidth="1"/>
    <col min="15629" max="15873" width="11.7109375" style="1"/>
    <col min="15874" max="15881" width="13.140625" style="1" customWidth="1"/>
    <col min="15882" max="15882" width="15.28515625" style="1" bestFit="1" customWidth="1"/>
    <col min="15883" max="15883" width="14.42578125" style="1" customWidth="1"/>
    <col min="15884" max="15884" width="12.7109375" style="1" customWidth="1"/>
    <col min="15885" max="16129" width="11.7109375" style="1"/>
    <col min="16130" max="16137" width="13.140625" style="1" customWidth="1"/>
    <col min="16138" max="16138" width="15.28515625" style="1" bestFit="1" customWidth="1"/>
    <col min="16139" max="16139" width="14.42578125" style="1" customWidth="1"/>
    <col min="16140" max="16140" width="12.7109375" style="1" customWidth="1"/>
    <col min="16141" max="16384" width="11.7109375" style="1"/>
  </cols>
  <sheetData>
    <row r="1" spans="1:20" ht="87.75" customHeight="1"/>
    <row r="2" spans="1:20" ht="12.75">
      <c r="A2" s="12"/>
      <c r="B2" s="12"/>
      <c r="C2" s="12"/>
      <c r="D2" s="12"/>
      <c r="E2" s="12"/>
      <c r="F2" s="12"/>
      <c r="G2" s="12"/>
      <c r="H2" s="12"/>
      <c r="I2" s="12"/>
      <c r="J2" s="11"/>
      <c r="K2" s="11"/>
      <c r="L2" s="11"/>
      <c r="M2" s="12"/>
      <c r="N2" s="12"/>
      <c r="O2" s="12"/>
      <c r="P2" s="12"/>
    </row>
    <row r="3" spans="1:20" ht="16.5" customHeight="1">
      <c r="A3" s="37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1"/>
      <c r="P3" s="29"/>
      <c r="Q3" s="4"/>
      <c r="R3" s="4"/>
      <c r="S3" s="4"/>
      <c r="T3" s="4"/>
    </row>
    <row r="4" spans="1:20" ht="12.75">
      <c r="A4" s="22"/>
      <c r="B4" s="22" t="s">
        <v>9</v>
      </c>
      <c r="C4" s="22" t="s">
        <v>16</v>
      </c>
      <c r="D4" s="22"/>
      <c r="E4" s="23"/>
      <c r="F4" s="12"/>
      <c r="G4" s="12"/>
      <c r="H4" s="12"/>
      <c r="I4" s="12"/>
      <c r="J4" s="12"/>
      <c r="K4" s="12"/>
      <c r="L4" s="12"/>
      <c r="M4" s="12"/>
      <c r="N4" s="12"/>
      <c r="O4" s="31"/>
      <c r="P4" s="34"/>
      <c r="Q4" s="34"/>
      <c r="R4" s="35"/>
      <c r="S4" s="35"/>
      <c r="T4" s="4"/>
    </row>
    <row r="5" spans="1:20" ht="12.75">
      <c r="A5" s="24" t="s">
        <v>0</v>
      </c>
      <c r="B5" s="16">
        <v>34131</v>
      </c>
      <c r="C5" s="16">
        <v>702819</v>
      </c>
      <c r="D5" s="25">
        <f t="shared" ref="D5:D13" si="0">(B5*100)/C5</f>
        <v>4.856300128482582</v>
      </c>
      <c r="E5" s="26"/>
      <c r="F5" s="12"/>
      <c r="G5" s="27"/>
      <c r="H5" s="12"/>
      <c r="I5" s="12"/>
      <c r="J5" s="12"/>
      <c r="K5" s="12"/>
      <c r="L5" s="12"/>
      <c r="M5" s="12"/>
      <c r="N5" s="12"/>
      <c r="O5" s="31"/>
      <c r="P5" s="34"/>
      <c r="Q5" s="34"/>
      <c r="R5" s="35"/>
      <c r="S5" s="35"/>
      <c r="T5" s="4"/>
    </row>
    <row r="6" spans="1:20" ht="12.75">
      <c r="A6" s="24" t="s">
        <v>1</v>
      </c>
      <c r="B6" s="16">
        <v>42455</v>
      </c>
      <c r="C6" s="16">
        <v>1243519</v>
      </c>
      <c r="D6" s="25">
        <f t="shared" si="0"/>
        <v>3.4141014331103907</v>
      </c>
      <c r="E6" s="26"/>
      <c r="F6" s="12"/>
      <c r="G6" s="27"/>
      <c r="H6" s="12"/>
      <c r="I6" s="12"/>
      <c r="J6" s="12"/>
      <c r="K6" s="12"/>
      <c r="L6" s="12"/>
      <c r="M6" s="12"/>
      <c r="N6" s="12"/>
      <c r="O6" s="31"/>
      <c r="P6" s="34"/>
      <c r="Q6" s="34"/>
      <c r="R6" s="35"/>
      <c r="S6" s="35"/>
      <c r="T6" s="4"/>
    </row>
    <row r="7" spans="1:20" ht="12.75">
      <c r="A7" s="24" t="s">
        <v>2</v>
      </c>
      <c r="B7" s="16">
        <v>11167</v>
      </c>
      <c r="C7" s="16">
        <v>805857</v>
      </c>
      <c r="D7" s="25">
        <f t="shared" si="0"/>
        <v>1.3857297262417525</v>
      </c>
      <c r="E7" s="26"/>
      <c r="F7" s="12"/>
      <c r="G7" s="27"/>
      <c r="H7" s="12"/>
      <c r="I7" s="12"/>
      <c r="J7" s="12"/>
      <c r="K7" s="12"/>
      <c r="L7" s="12"/>
      <c r="M7" s="12"/>
      <c r="N7" s="12"/>
      <c r="O7" s="31"/>
      <c r="P7" s="34"/>
      <c r="Q7" s="34"/>
      <c r="R7" s="35"/>
      <c r="S7" s="35"/>
      <c r="T7" s="4"/>
    </row>
    <row r="8" spans="1:20" ht="12.75">
      <c r="A8" s="24" t="s">
        <v>3</v>
      </c>
      <c r="B8" s="16">
        <v>34287</v>
      </c>
      <c r="C8" s="16">
        <v>924550</v>
      </c>
      <c r="D8" s="25">
        <f t="shared" si="0"/>
        <v>3.7085068411659727</v>
      </c>
      <c r="E8" s="26"/>
      <c r="F8" s="12"/>
      <c r="G8" s="27"/>
      <c r="H8" s="12"/>
      <c r="I8" s="12"/>
      <c r="J8" s="12"/>
      <c r="K8" s="12"/>
      <c r="L8" s="12"/>
      <c r="M8" s="12"/>
      <c r="N8" s="12"/>
      <c r="O8" s="31"/>
      <c r="P8" s="34"/>
      <c r="Q8" s="34"/>
      <c r="R8" s="35"/>
      <c r="S8" s="35"/>
      <c r="T8" s="4"/>
    </row>
    <row r="9" spans="1:20" ht="12.75">
      <c r="A9" s="24" t="s">
        <v>4</v>
      </c>
      <c r="B9" s="16">
        <v>25885</v>
      </c>
      <c r="C9" s="16">
        <v>521968</v>
      </c>
      <c r="D9" s="25">
        <f t="shared" si="0"/>
        <v>4.9591162676639184</v>
      </c>
      <c r="E9" s="26"/>
      <c r="F9" s="12"/>
      <c r="G9" s="27"/>
      <c r="H9" s="12"/>
      <c r="I9" s="12"/>
      <c r="J9" s="12"/>
      <c r="K9" s="12"/>
      <c r="L9" s="12"/>
      <c r="M9" s="12"/>
      <c r="N9" s="12"/>
      <c r="O9" s="31"/>
      <c r="P9" s="34"/>
      <c r="Q9" s="34"/>
      <c r="R9" s="35"/>
      <c r="S9" s="35"/>
      <c r="T9" s="4"/>
    </row>
    <row r="10" spans="1:20" ht="12.75">
      <c r="A10" s="24" t="s">
        <v>5</v>
      </c>
      <c r="B10" s="16">
        <v>10039</v>
      </c>
      <c r="C10" s="16">
        <v>670600</v>
      </c>
      <c r="D10" s="25">
        <f t="shared" si="0"/>
        <v>1.4970175961825232</v>
      </c>
      <c r="E10" s="26"/>
      <c r="F10" s="12"/>
      <c r="G10" s="27"/>
      <c r="H10" s="12"/>
      <c r="I10" s="12"/>
      <c r="J10" s="12"/>
      <c r="K10" s="12"/>
      <c r="L10" s="12"/>
      <c r="M10" s="12"/>
      <c r="N10" s="12"/>
      <c r="O10" s="31"/>
      <c r="P10" s="34"/>
      <c r="Q10" s="34"/>
      <c r="R10" s="35"/>
      <c r="S10" s="35"/>
      <c r="T10" s="4"/>
    </row>
    <row r="11" spans="1:20" ht="12.75">
      <c r="A11" s="24" t="s">
        <v>6</v>
      </c>
      <c r="B11" s="16">
        <v>96171</v>
      </c>
      <c r="C11" s="16">
        <v>1625827</v>
      </c>
      <c r="D11" s="25">
        <f t="shared" si="0"/>
        <v>5.9152050002860079</v>
      </c>
      <c r="E11" s="26"/>
      <c r="F11" s="12"/>
      <c r="G11" s="27"/>
      <c r="H11" s="12"/>
      <c r="I11" s="12"/>
      <c r="J11" s="12"/>
      <c r="K11" s="12"/>
      <c r="L11" s="12"/>
      <c r="M11" s="12"/>
      <c r="N11" s="12"/>
      <c r="O11" s="31"/>
      <c r="P11" s="34"/>
      <c r="Q11" s="34"/>
      <c r="R11" s="35"/>
      <c r="S11" s="35"/>
      <c r="T11" s="4"/>
    </row>
    <row r="12" spans="1:20" ht="12.75">
      <c r="A12" s="24" t="s">
        <v>7</v>
      </c>
      <c r="B12" s="16">
        <v>29945</v>
      </c>
      <c r="C12" s="16">
        <v>1928962</v>
      </c>
      <c r="D12" s="25">
        <f t="shared" si="0"/>
        <v>1.5523893161192392</v>
      </c>
      <c r="E12" s="26"/>
      <c r="F12" s="12"/>
      <c r="G12" s="27"/>
      <c r="H12" s="12"/>
      <c r="I12" s="12"/>
      <c r="J12" s="12"/>
      <c r="K12" s="12"/>
      <c r="L12" s="12"/>
      <c r="M12" s="12"/>
      <c r="N12" s="12"/>
      <c r="O12" s="31"/>
      <c r="P12" s="34"/>
      <c r="Q12" s="34"/>
      <c r="R12" s="35"/>
      <c r="S12" s="35"/>
      <c r="T12" s="4"/>
    </row>
    <row r="13" spans="1:20" ht="12.75">
      <c r="A13" s="28" t="s">
        <v>8</v>
      </c>
      <c r="B13" s="16">
        <f>SUM(B5:B12)</f>
        <v>284080</v>
      </c>
      <c r="C13" s="16">
        <f>SUM(C5:C12)</f>
        <v>8424102</v>
      </c>
      <c r="D13" s="25">
        <f t="shared" si="0"/>
        <v>3.3722288737719461</v>
      </c>
      <c r="E13" s="29"/>
      <c r="F13" s="12"/>
      <c r="G13" s="30"/>
      <c r="H13" s="12"/>
      <c r="I13" s="12"/>
      <c r="J13" s="12"/>
      <c r="K13" s="12"/>
      <c r="L13" s="12"/>
      <c r="M13" s="12"/>
      <c r="N13" s="12"/>
      <c r="O13" s="31"/>
      <c r="P13" s="29"/>
      <c r="Q13" s="4"/>
      <c r="R13" s="4"/>
      <c r="S13" s="4"/>
      <c r="T13" s="4"/>
    </row>
    <row r="14" spans="1:20" ht="18" customHeight="1">
      <c r="A14" s="1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1"/>
      <c r="P14" s="29"/>
      <c r="Q14" s="4"/>
      <c r="R14" s="4"/>
      <c r="S14" s="4"/>
      <c r="T14" s="4"/>
    </row>
    <row r="15" spans="1:20">
      <c r="O15" s="8"/>
      <c r="P15" s="4"/>
      <c r="Q15" s="4"/>
      <c r="R15" s="4"/>
      <c r="S15" s="4"/>
      <c r="T15" s="4"/>
    </row>
    <row r="25" spans="1:17" ht="12.75">
      <c r="A25" s="17" t="s">
        <v>18</v>
      </c>
    </row>
    <row r="28" spans="1:17">
      <c r="Q28" s="36"/>
    </row>
    <row r="33" ht="13.5" customHeight="1"/>
  </sheetData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9"/>
  <sheetViews>
    <sheetView tabSelected="1" workbookViewId="0">
      <selection activeCell="B3" sqref="B3"/>
    </sheetView>
  </sheetViews>
  <sheetFormatPr baseColWidth="10" defaultRowHeight="12"/>
  <cols>
    <col min="1" max="1" width="11.7109375" style="1" customWidth="1"/>
    <col min="2" max="9" width="13.140625" style="1" customWidth="1"/>
    <col min="10" max="10" width="15.28515625" style="1" bestFit="1" customWidth="1"/>
    <col min="11" max="11" width="14.42578125" style="1" customWidth="1"/>
    <col min="12" max="12" width="12.7109375" style="1" customWidth="1"/>
    <col min="13" max="16384" width="11.42578125" style="1"/>
  </cols>
  <sheetData>
    <row r="1" spans="1:16" ht="93" customHeight="1"/>
    <row r="2" spans="1:16" ht="24" customHeight="1">
      <c r="A2" s="33" t="s">
        <v>17</v>
      </c>
    </row>
    <row r="3" spans="1:16" ht="12.75">
      <c r="A3" s="2"/>
      <c r="B3" s="18">
        <v>1997</v>
      </c>
      <c r="C3" s="18">
        <v>1998</v>
      </c>
      <c r="D3" s="18">
        <v>1999</v>
      </c>
      <c r="E3" s="18">
        <v>2000</v>
      </c>
      <c r="F3" s="18">
        <v>2001</v>
      </c>
      <c r="G3" s="18">
        <v>2002</v>
      </c>
      <c r="H3" s="18">
        <v>2003</v>
      </c>
      <c r="I3" s="18">
        <v>2004</v>
      </c>
      <c r="J3" s="18">
        <v>2005</v>
      </c>
      <c r="K3" s="18">
        <v>2006</v>
      </c>
      <c r="L3" s="18" t="s">
        <v>11</v>
      </c>
      <c r="M3" s="18">
        <v>2008</v>
      </c>
      <c r="N3" s="18">
        <v>2009</v>
      </c>
      <c r="O3" s="18">
        <v>2010</v>
      </c>
      <c r="P3" s="18" t="s">
        <v>12</v>
      </c>
    </row>
    <row r="4" spans="1:16" ht="12.75">
      <c r="A4" s="13" t="s">
        <v>0</v>
      </c>
      <c r="B4" s="14">
        <v>1531292</v>
      </c>
      <c r="C4" s="14">
        <v>2371672</v>
      </c>
      <c r="D4" s="14">
        <v>1661470</v>
      </c>
      <c r="E4" s="14">
        <v>1877425</v>
      </c>
      <c r="F4" s="14">
        <v>2539574</v>
      </c>
      <c r="G4" s="14">
        <v>2673885</v>
      </c>
      <c r="H4" s="14">
        <v>2705739</v>
      </c>
      <c r="I4" s="14">
        <v>2947631</v>
      </c>
      <c r="J4" s="15">
        <v>2801023</v>
      </c>
      <c r="K4" s="16">
        <v>2654756</v>
      </c>
      <c r="L4" s="16">
        <v>2102557</v>
      </c>
      <c r="M4" s="16">
        <v>2225479</v>
      </c>
      <c r="N4" s="16">
        <v>1887498</v>
      </c>
      <c r="O4" s="15">
        <v>1606298</v>
      </c>
      <c r="P4" s="3">
        <f>P12*0.078</f>
        <v>1699772.9580000001</v>
      </c>
    </row>
    <row r="5" spans="1:16" ht="12.75">
      <c r="A5" s="13" t="s">
        <v>1</v>
      </c>
      <c r="B5" s="14">
        <v>2715249</v>
      </c>
      <c r="C5" s="14">
        <v>2463662</v>
      </c>
      <c r="D5" s="14">
        <v>2478281</v>
      </c>
      <c r="E5" s="14">
        <v>2702451</v>
      </c>
      <c r="F5" s="14">
        <v>3034652</v>
      </c>
      <c r="G5" s="14">
        <v>3097678</v>
      </c>
      <c r="H5" s="14">
        <v>3159441</v>
      </c>
      <c r="I5" s="14">
        <v>3393944</v>
      </c>
      <c r="J5" s="15">
        <v>3473624</v>
      </c>
      <c r="K5" s="16">
        <v>4089023</v>
      </c>
      <c r="L5" s="16">
        <v>3297870</v>
      </c>
      <c r="M5" s="16">
        <v>3769916</v>
      </c>
      <c r="N5" s="16">
        <v>3410195</v>
      </c>
      <c r="O5" s="15">
        <v>3166756</v>
      </c>
      <c r="P5" s="3">
        <f>P12*0.15</f>
        <v>3268794.15</v>
      </c>
    </row>
    <row r="6" spans="1:16" ht="12.75">
      <c r="A6" s="13" t="s">
        <v>2</v>
      </c>
      <c r="B6" s="14">
        <v>744356</v>
      </c>
      <c r="C6" s="14">
        <v>584159</v>
      </c>
      <c r="D6" s="14">
        <v>754475</v>
      </c>
      <c r="E6" s="14">
        <v>713008</v>
      </c>
      <c r="F6" s="14">
        <v>852806</v>
      </c>
      <c r="G6" s="14">
        <v>825251</v>
      </c>
      <c r="H6" s="14">
        <v>900750</v>
      </c>
      <c r="I6" s="14">
        <v>969155</v>
      </c>
      <c r="J6" s="15">
        <v>1062796</v>
      </c>
      <c r="K6" s="16">
        <v>1160085</v>
      </c>
      <c r="L6" s="16">
        <v>1124385</v>
      </c>
      <c r="M6" s="16">
        <v>1284367</v>
      </c>
      <c r="N6" s="16">
        <v>1104682</v>
      </c>
      <c r="O6" s="15">
        <v>1078607</v>
      </c>
      <c r="P6" s="3">
        <f>P12*0.053</f>
        <v>1154973.933</v>
      </c>
    </row>
    <row r="7" spans="1:16" ht="12.75">
      <c r="A7" s="13" t="s">
        <v>3</v>
      </c>
      <c r="B7" s="14">
        <v>2743974</v>
      </c>
      <c r="C7" s="14">
        <v>2877758</v>
      </c>
      <c r="D7" s="14">
        <v>2633654</v>
      </c>
      <c r="E7" s="14">
        <v>2244276</v>
      </c>
      <c r="F7" s="14">
        <v>2532907</v>
      </c>
      <c r="G7" s="14">
        <v>2625068</v>
      </c>
      <c r="H7" s="14">
        <v>2631580</v>
      </c>
      <c r="I7" s="14">
        <v>2736569</v>
      </c>
      <c r="J7" s="15">
        <v>3188792</v>
      </c>
      <c r="K7" s="16">
        <v>3152652</v>
      </c>
      <c r="L7" s="16">
        <v>2696276</v>
      </c>
      <c r="M7" s="16">
        <v>3495911</v>
      </c>
      <c r="N7" s="16">
        <v>3004129</v>
      </c>
      <c r="O7" s="15">
        <v>3002964</v>
      </c>
      <c r="P7" s="3">
        <f>P12*0.154</f>
        <v>3355961.9939999999</v>
      </c>
    </row>
    <row r="8" spans="1:16" ht="12.75">
      <c r="A8" s="13" t="s">
        <v>4</v>
      </c>
      <c r="B8" s="14">
        <v>1005816</v>
      </c>
      <c r="C8" s="14">
        <v>1292372</v>
      </c>
      <c r="D8" s="14">
        <v>1217207</v>
      </c>
      <c r="E8" s="14">
        <v>1241169</v>
      </c>
      <c r="F8" s="14">
        <v>1179658</v>
      </c>
      <c r="G8" s="14">
        <v>1315432</v>
      </c>
      <c r="H8" s="14">
        <v>1379146</v>
      </c>
      <c r="I8" s="14">
        <v>1577831</v>
      </c>
      <c r="J8" s="15">
        <v>1798676</v>
      </c>
      <c r="K8" s="16">
        <v>2059562</v>
      </c>
      <c r="L8" s="16">
        <v>1916200</v>
      </c>
      <c r="M8" s="16">
        <v>2023330</v>
      </c>
      <c r="N8" s="16">
        <v>1760826</v>
      </c>
      <c r="O8" s="15">
        <v>1722848</v>
      </c>
      <c r="P8" s="3">
        <f>P12*0.069</f>
        <v>1503645.3090000001</v>
      </c>
    </row>
    <row r="9" spans="1:16" ht="12.75">
      <c r="A9" s="13" t="s">
        <v>5</v>
      </c>
      <c r="B9" s="14">
        <v>597592</v>
      </c>
      <c r="C9" s="14">
        <v>859757</v>
      </c>
      <c r="D9" s="14">
        <v>865043</v>
      </c>
      <c r="E9" s="14">
        <v>884224</v>
      </c>
      <c r="F9" s="14">
        <v>952590</v>
      </c>
      <c r="G9" s="14">
        <v>835247</v>
      </c>
      <c r="H9" s="14">
        <v>812282</v>
      </c>
      <c r="I9" s="14">
        <v>874395</v>
      </c>
      <c r="J9" s="15">
        <v>905331</v>
      </c>
      <c r="K9" s="16">
        <v>990342</v>
      </c>
      <c r="L9" s="16">
        <v>859233</v>
      </c>
      <c r="M9" s="16">
        <v>842327</v>
      </c>
      <c r="N9" s="16">
        <v>765629</v>
      </c>
      <c r="O9" s="15">
        <v>717793</v>
      </c>
      <c r="P9" s="3">
        <f>P12*0.028</f>
        <v>610174.90800000005</v>
      </c>
    </row>
    <row r="10" spans="1:16" ht="12.75">
      <c r="A10" s="13" t="s">
        <v>6</v>
      </c>
      <c r="B10" s="14">
        <v>5432259</v>
      </c>
      <c r="C10" s="14">
        <v>6488682</v>
      </c>
      <c r="D10" s="14">
        <v>6972023</v>
      </c>
      <c r="E10" s="14">
        <v>7174952</v>
      </c>
      <c r="F10" s="14">
        <v>7815413</v>
      </c>
      <c r="G10" s="14">
        <v>7772875</v>
      </c>
      <c r="H10" s="14">
        <v>7997031</v>
      </c>
      <c r="I10" s="14">
        <v>7649699</v>
      </c>
      <c r="J10" s="15">
        <v>8301118</v>
      </c>
      <c r="K10" s="16">
        <v>8604849</v>
      </c>
      <c r="L10" s="16">
        <v>6830681</v>
      </c>
      <c r="M10" s="16">
        <v>8662779.0000000019</v>
      </c>
      <c r="N10" s="16">
        <v>7606117</v>
      </c>
      <c r="O10" s="15">
        <v>7373877</v>
      </c>
      <c r="P10" s="3">
        <f>P12*0.342</f>
        <v>7452850.6620000005</v>
      </c>
    </row>
    <row r="11" spans="1:16" ht="12.75">
      <c r="A11" s="13" t="s">
        <v>7</v>
      </c>
      <c r="B11" s="14">
        <v>1881406</v>
      </c>
      <c r="C11" s="14">
        <v>1204939</v>
      </c>
      <c r="D11" s="14">
        <v>1929884</v>
      </c>
      <c r="E11" s="14">
        <v>1871718</v>
      </c>
      <c r="F11" s="14">
        <v>1848165</v>
      </c>
      <c r="G11" s="14">
        <v>1867289</v>
      </c>
      <c r="H11" s="14">
        <v>1865169</v>
      </c>
      <c r="I11" s="14">
        <v>1916106</v>
      </c>
      <c r="J11" s="15">
        <v>2097827</v>
      </c>
      <c r="K11" s="16">
        <v>2398489</v>
      </c>
      <c r="L11" s="16">
        <v>2299561</v>
      </c>
      <c r="M11" s="16">
        <v>2842008</v>
      </c>
      <c r="N11" s="16">
        <v>2560812</v>
      </c>
      <c r="O11" s="15">
        <v>2732092</v>
      </c>
      <c r="P11" s="3">
        <f>P12*0.126</f>
        <v>2745787.0860000001</v>
      </c>
    </row>
    <row r="12" spans="1:16" ht="12.75">
      <c r="A12" s="17" t="s">
        <v>8</v>
      </c>
      <c r="B12" s="18">
        <f t="shared" ref="B12:I12" si="0">SUM(B4:B11)</f>
        <v>16651944</v>
      </c>
      <c r="C12" s="18">
        <f t="shared" si="0"/>
        <v>18143001</v>
      </c>
      <c r="D12" s="18">
        <f t="shared" si="0"/>
        <v>18512037</v>
      </c>
      <c r="E12" s="18">
        <f t="shared" si="0"/>
        <v>18709223</v>
      </c>
      <c r="F12" s="18">
        <f t="shared" si="0"/>
        <v>20755765</v>
      </c>
      <c r="G12" s="18">
        <f t="shared" si="0"/>
        <v>21012725</v>
      </c>
      <c r="H12" s="18">
        <f t="shared" si="0"/>
        <v>21451138</v>
      </c>
      <c r="I12" s="18">
        <f t="shared" si="0"/>
        <v>22065330</v>
      </c>
      <c r="J12" s="19">
        <f>SUM(J4:J11)</f>
        <v>23629187</v>
      </c>
      <c r="K12" s="19">
        <v>25109758</v>
      </c>
      <c r="L12" s="19">
        <v>25801467</v>
      </c>
      <c r="M12" s="19">
        <v>25146117</v>
      </c>
      <c r="N12" s="19">
        <v>22099888</v>
      </c>
      <c r="O12" s="19">
        <f>SUM(O4:O11)</f>
        <v>21401235</v>
      </c>
      <c r="P12" s="7">
        <v>21791961</v>
      </c>
    </row>
    <row r="13" spans="1:16" ht="39" customHeight="1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6" ht="11.25" customHeight="1">
      <c r="A14" s="17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6" ht="18" customHeight="1">
      <c r="B15" s="12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2"/>
      <c r="N15" s="11"/>
      <c r="O15" s="11"/>
      <c r="P15" s="5"/>
    </row>
    <row r="16" spans="1:16" ht="12.75">
      <c r="A16" s="12"/>
      <c r="B16" s="12"/>
      <c r="C16" s="12"/>
      <c r="D16" s="12"/>
      <c r="E16" s="12"/>
      <c r="F16" s="12"/>
      <c r="G16" s="12"/>
      <c r="H16" s="12"/>
      <c r="I16" s="12"/>
      <c r="J16" s="11"/>
      <c r="K16" s="11"/>
      <c r="L16" s="11"/>
      <c r="M16" s="12"/>
      <c r="N16" s="12"/>
      <c r="O16" s="12"/>
    </row>
    <row r="17" spans="1:20" ht="12.75">
      <c r="A17" s="12"/>
      <c r="B17" s="12"/>
      <c r="C17" s="12"/>
      <c r="D17" s="12"/>
      <c r="E17" s="12"/>
      <c r="F17" s="12"/>
      <c r="G17" s="12"/>
      <c r="H17" s="12"/>
      <c r="I17" s="12"/>
      <c r="J17" s="11"/>
      <c r="K17" s="11"/>
      <c r="L17" s="11"/>
      <c r="M17" s="12"/>
      <c r="N17" s="12"/>
      <c r="O17" s="12"/>
    </row>
    <row r="18" spans="1:20" ht="12.75">
      <c r="A18" s="21" t="s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1"/>
      <c r="P18" s="4"/>
      <c r="Q18" s="4"/>
      <c r="R18" s="4"/>
      <c r="S18" s="4"/>
      <c r="T18" s="4"/>
    </row>
    <row r="19" spans="1:20" ht="12.75">
      <c r="A19" s="22"/>
      <c r="B19" s="22" t="s">
        <v>9</v>
      </c>
      <c r="C19" s="22" t="s">
        <v>16</v>
      </c>
      <c r="D19" s="22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31"/>
      <c r="P19" s="9"/>
      <c r="Q19" s="9"/>
      <c r="R19" s="10"/>
      <c r="S19" s="10"/>
      <c r="T19" s="4"/>
    </row>
    <row r="20" spans="1:20" ht="12.75">
      <c r="A20" s="24" t="s">
        <v>0</v>
      </c>
      <c r="B20" s="16">
        <v>34131</v>
      </c>
      <c r="C20" s="16">
        <v>702819</v>
      </c>
      <c r="D20" s="25">
        <f t="shared" ref="D20:D28" si="1">(B20*100)/C20</f>
        <v>4.856300128482582</v>
      </c>
      <c r="E20" s="26"/>
      <c r="F20" s="12"/>
      <c r="G20" s="27"/>
      <c r="H20" s="12"/>
      <c r="I20" s="12"/>
      <c r="J20" s="12"/>
      <c r="K20" s="12"/>
      <c r="L20" s="12"/>
      <c r="M20" s="12"/>
      <c r="N20" s="12"/>
      <c r="O20" s="31"/>
      <c r="P20" s="9"/>
      <c r="Q20" s="9"/>
      <c r="R20" s="10"/>
      <c r="S20" s="10"/>
      <c r="T20" s="4"/>
    </row>
    <row r="21" spans="1:20" ht="12.75">
      <c r="A21" s="24" t="s">
        <v>1</v>
      </c>
      <c r="B21" s="16">
        <v>42455</v>
      </c>
      <c r="C21" s="16">
        <v>1243519</v>
      </c>
      <c r="D21" s="25">
        <f t="shared" si="1"/>
        <v>3.4141014331103907</v>
      </c>
      <c r="E21" s="26"/>
      <c r="F21" s="12"/>
      <c r="G21" s="27"/>
      <c r="H21" s="12"/>
      <c r="I21" s="12"/>
      <c r="J21" s="12"/>
      <c r="K21" s="12"/>
      <c r="L21" s="12"/>
      <c r="M21" s="12"/>
      <c r="N21" s="12"/>
      <c r="O21" s="31"/>
      <c r="P21" s="9"/>
      <c r="Q21" s="9"/>
      <c r="R21" s="10"/>
      <c r="S21" s="10"/>
      <c r="T21" s="4"/>
    </row>
    <row r="22" spans="1:20" ht="12.75">
      <c r="A22" s="24" t="s">
        <v>2</v>
      </c>
      <c r="B22" s="16">
        <v>11167</v>
      </c>
      <c r="C22" s="16">
        <v>805857</v>
      </c>
      <c r="D22" s="25">
        <f t="shared" si="1"/>
        <v>1.3857297262417525</v>
      </c>
      <c r="E22" s="26"/>
      <c r="F22" s="12"/>
      <c r="G22" s="27"/>
      <c r="H22" s="12"/>
      <c r="I22" s="12"/>
      <c r="J22" s="12"/>
      <c r="K22" s="12"/>
      <c r="L22" s="12"/>
      <c r="M22" s="12"/>
      <c r="N22" s="12"/>
      <c r="O22" s="31"/>
      <c r="P22" s="9"/>
      <c r="Q22" s="9"/>
      <c r="R22" s="10"/>
      <c r="S22" s="10"/>
      <c r="T22" s="4"/>
    </row>
    <row r="23" spans="1:20" ht="12.75">
      <c r="A23" s="24" t="s">
        <v>3</v>
      </c>
      <c r="B23" s="16">
        <v>34287</v>
      </c>
      <c r="C23" s="16">
        <v>924550</v>
      </c>
      <c r="D23" s="25">
        <f t="shared" si="1"/>
        <v>3.7085068411659727</v>
      </c>
      <c r="E23" s="26"/>
      <c r="F23" s="12"/>
      <c r="G23" s="27"/>
      <c r="H23" s="12"/>
      <c r="I23" s="12"/>
      <c r="J23" s="12"/>
      <c r="K23" s="12"/>
      <c r="L23" s="12"/>
      <c r="M23" s="12"/>
      <c r="N23" s="12"/>
      <c r="O23" s="31"/>
      <c r="P23" s="9"/>
      <c r="Q23" s="9"/>
      <c r="R23" s="10"/>
      <c r="S23" s="10"/>
      <c r="T23" s="4"/>
    </row>
    <row r="24" spans="1:20" ht="12.75">
      <c r="A24" s="24" t="s">
        <v>4</v>
      </c>
      <c r="B24" s="16">
        <v>25885</v>
      </c>
      <c r="C24" s="16">
        <v>521968</v>
      </c>
      <c r="D24" s="25">
        <f t="shared" si="1"/>
        <v>4.9591162676639184</v>
      </c>
      <c r="E24" s="26"/>
      <c r="F24" s="12"/>
      <c r="G24" s="27"/>
      <c r="H24" s="12"/>
      <c r="I24" s="12"/>
      <c r="J24" s="12"/>
      <c r="K24" s="12"/>
      <c r="L24" s="12"/>
      <c r="M24" s="12"/>
      <c r="N24" s="12"/>
      <c r="O24" s="31"/>
      <c r="P24" s="9"/>
      <c r="Q24" s="9"/>
      <c r="R24" s="10"/>
      <c r="S24" s="10"/>
      <c r="T24" s="4"/>
    </row>
    <row r="25" spans="1:20" ht="12.75">
      <c r="A25" s="24" t="s">
        <v>5</v>
      </c>
      <c r="B25" s="16">
        <v>10039</v>
      </c>
      <c r="C25" s="16">
        <v>670600</v>
      </c>
      <c r="D25" s="25">
        <f t="shared" si="1"/>
        <v>1.4970175961825232</v>
      </c>
      <c r="E25" s="26"/>
      <c r="F25" s="12"/>
      <c r="G25" s="27"/>
      <c r="H25" s="12"/>
      <c r="I25" s="12"/>
      <c r="J25" s="12"/>
      <c r="K25" s="12"/>
      <c r="L25" s="12"/>
      <c r="M25" s="12"/>
      <c r="N25" s="12"/>
      <c r="O25" s="31"/>
      <c r="P25" s="9"/>
      <c r="Q25" s="9"/>
      <c r="R25" s="10"/>
      <c r="S25" s="10"/>
      <c r="T25" s="4"/>
    </row>
    <row r="26" spans="1:20" ht="12.75">
      <c r="A26" s="24" t="s">
        <v>6</v>
      </c>
      <c r="B26" s="16">
        <v>96171</v>
      </c>
      <c r="C26" s="16">
        <v>1625827</v>
      </c>
      <c r="D26" s="25">
        <f t="shared" si="1"/>
        <v>5.9152050002860079</v>
      </c>
      <c r="E26" s="26"/>
      <c r="F26" s="12"/>
      <c r="G26" s="27"/>
      <c r="H26" s="12"/>
      <c r="I26" s="12"/>
      <c r="J26" s="12"/>
      <c r="K26" s="12"/>
      <c r="L26" s="12"/>
      <c r="M26" s="12"/>
      <c r="N26" s="12"/>
      <c r="O26" s="31"/>
      <c r="P26" s="9"/>
      <c r="Q26" s="9"/>
      <c r="R26" s="10"/>
      <c r="S26" s="10"/>
      <c r="T26" s="4"/>
    </row>
    <row r="27" spans="1:20" ht="12.75">
      <c r="A27" s="24" t="s">
        <v>7</v>
      </c>
      <c r="B27" s="16">
        <v>29945</v>
      </c>
      <c r="C27" s="16">
        <v>1928962</v>
      </c>
      <c r="D27" s="25">
        <f t="shared" si="1"/>
        <v>1.5523893161192392</v>
      </c>
      <c r="E27" s="26"/>
      <c r="F27" s="12"/>
      <c r="G27" s="27"/>
      <c r="H27" s="12"/>
      <c r="I27" s="12"/>
      <c r="J27" s="12"/>
      <c r="K27" s="12"/>
      <c r="L27" s="12"/>
      <c r="M27" s="12"/>
      <c r="N27" s="12"/>
      <c r="O27" s="31"/>
      <c r="P27" s="9"/>
      <c r="Q27" s="9"/>
      <c r="R27" s="10"/>
      <c r="S27" s="10"/>
      <c r="T27" s="4"/>
    </row>
    <row r="28" spans="1:20" ht="12.75">
      <c r="A28" s="28" t="s">
        <v>8</v>
      </c>
      <c r="B28" s="16">
        <f>SUM(B20:B27)</f>
        <v>284080</v>
      </c>
      <c r="C28" s="16">
        <f>SUM(C20:C27)</f>
        <v>8424102</v>
      </c>
      <c r="D28" s="25">
        <f t="shared" si="1"/>
        <v>3.3722288737719461</v>
      </c>
      <c r="E28" s="29"/>
      <c r="F28" s="12"/>
      <c r="G28" s="30"/>
      <c r="H28" s="12"/>
      <c r="I28" s="12"/>
      <c r="J28" s="12"/>
      <c r="K28" s="12"/>
      <c r="L28" s="12"/>
      <c r="M28" s="12"/>
      <c r="N28" s="12"/>
      <c r="O28" s="31"/>
      <c r="P28" s="4"/>
      <c r="Q28" s="4"/>
      <c r="R28" s="4"/>
      <c r="S28" s="4"/>
      <c r="T28" s="4"/>
    </row>
    <row r="29" spans="1:20" ht="18" customHeight="1">
      <c r="A29" s="17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1"/>
      <c r="P29" s="4"/>
      <c r="Q29" s="4"/>
      <c r="R29" s="4"/>
      <c r="S29" s="4"/>
      <c r="T29" s="4"/>
    </row>
    <row r="30" spans="1:20">
      <c r="O30" s="8"/>
      <c r="P30" s="4"/>
      <c r="Q30" s="4"/>
      <c r="R30" s="4"/>
      <c r="S30" s="4"/>
      <c r="T30" s="4"/>
    </row>
    <row r="43" spans="1:17">
      <c r="Q43" s="6"/>
    </row>
    <row r="45" spans="1:17" ht="12.75">
      <c r="A45" s="17" t="s">
        <v>10</v>
      </c>
    </row>
    <row r="48" spans="1:17" ht="13.5" customHeight="1"/>
    <row r="49" ht="32.25" customHeight="1"/>
  </sheetData>
  <mergeCells count="1">
    <mergeCell ref="A13:O13"/>
  </mergeCells>
  <phoneticPr fontId="0" type="noConversion"/>
  <pageMargins left="0.75" right="0.75" top="1" bottom="1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Densidad alojamientos</vt:lpstr>
      <vt:lpstr>Turistas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y F</dc:creator>
  <cp:lastModifiedBy>mmmartinez</cp:lastModifiedBy>
  <dcterms:created xsi:type="dcterms:W3CDTF">2008-04-29T18:41:31Z</dcterms:created>
  <dcterms:modified xsi:type="dcterms:W3CDTF">2015-01-13T08:46:58Z</dcterms:modified>
</cp:coreProperties>
</file>