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worksheets/sheet6.xml" ContentType="application/vnd.openxmlformats-officedocument.spreadsheetml.worksheet+xml"/>
  <Override PartName="/xl/charts/chart2.xml" ContentType="application/vnd.openxmlformats-officedocument.drawingml.chart+xml"/>
  <Default Extension="jpeg" ContentType="image/jpeg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 hidePivotFieldList="1" defaultThemeVersion="124226"/>
  <bookViews>
    <workbookView xWindow="11190" yWindow="120" windowWidth="13860" windowHeight="11760"/>
  </bookViews>
  <sheets>
    <sheet name="Perforadores" sheetId="20" r:id="rId1"/>
    <sheet name="Perforadores_ataques" sheetId="19" r:id="rId2"/>
    <sheet name="Actuaciones" sheetId="9" r:id="rId3"/>
    <sheet name="Lagarta peluda" sheetId="13" r:id="rId4"/>
    <sheet name="Procesionaria_97-12" sheetId="15" r:id="rId5"/>
    <sheet name="Nematodo" sheetId="16" r:id="rId6"/>
  </sheets>
  <definedNames>
    <definedName name="_Toc304789955" localSheetId="0">Perforadores!#REF!</definedName>
    <definedName name="_Toc304789955" localSheetId="1">Perforadores_ataques!#REF!</definedName>
  </definedNames>
  <calcPr calcId="125725"/>
</workbook>
</file>

<file path=xl/calcChain.xml><?xml version="1.0" encoding="utf-8"?>
<calcChain xmlns="http://schemas.openxmlformats.org/spreadsheetml/2006/main">
  <c r="J67" i="20"/>
  <c r="M65"/>
  <c r="L65"/>
  <c r="G20" i="19"/>
  <c r="I18"/>
  <c r="H18"/>
  <c r="I56" i="13"/>
  <c r="W26" i="15"/>
  <c r="V26"/>
  <c r="U26"/>
  <c r="T26"/>
  <c r="S26"/>
  <c r="R26"/>
  <c r="Q26"/>
  <c r="W25"/>
  <c r="V25"/>
  <c r="U25"/>
  <c r="T25"/>
  <c r="S25"/>
  <c r="R25"/>
  <c r="Q25"/>
  <c r="W24"/>
  <c r="V24"/>
  <c r="U24"/>
  <c r="T24"/>
  <c r="S24"/>
  <c r="R24"/>
  <c r="Q24"/>
  <c r="W23"/>
  <c r="V23"/>
  <c r="U23"/>
  <c r="T23"/>
  <c r="S23"/>
  <c r="R23"/>
  <c r="Q23"/>
  <c r="W22"/>
  <c r="V22"/>
  <c r="U22"/>
  <c r="T22"/>
  <c r="S22"/>
  <c r="R22"/>
  <c r="Q22"/>
  <c r="W21"/>
  <c r="V21"/>
  <c r="U21"/>
  <c r="T21"/>
  <c r="S21"/>
  <c r="R21"/>
  <c r="Q21"/>
  <c r="W20"/>
  <c r="V20"/>
  <c r="U20"/>
  <c r="T20"/>
  <c r="S20"/>
  <c r="R20"/>
  <c r="Q20"/>
  <c r="W19"/>
  <c r="V19"/>
  <c r="U19"/>
  <c r="T19"/>
  <c r="S19"/>
  <c r="R19"/>
  <c r="Q19"/>
  <c r="L19"/>
  <c r="L18"/>
  <c r="W13"/>
  <c r="W27" s="1"/>
  <c r="V13"/>
  <c r="V27" s="1"/>
  <c r="U13"/>
  <c r="U27" s="1"/>
  <c r="T13"/>
  <c r="T27" s="1"/>
  <c r="S13"/>
  <c r="S27" s="1"/>
  <c r="R13"/>
  <c r="R27" s="1"/>
  <c r="Q13"/>
  <c r="Q27" s="1"/>
  <c r="L17"/>
  <c r="L16"/>
  <c r="L15"/>
  <c r="L14"/>
  <c r="L13"/>
  <c r="H13"/>
  <c r="L12"/>
  <c r="L11"/>
  <c r="L10"/>
  <c r="L9"/>
  <c r="L8"/>
  <c r="L7"/>
  <c r="J12" i="13"/>
  <c r="K17" i="9"/>
  <c r="I17"/>
  <c r="G17"/>
</calcChain>
</file>

<file path=xl/sharedStrings.xml><?xml version="1.0" encoding="utf-8"?>
<sst xmlns="http://schemas.openxmlformats.org/spreadsheetml/2006/main" count="213" uniqueCount="114">
  <si>
    <t>GI 0</t>
  </si>
  <si>
    <t>GI 1</t>
  </si>
  <si>
    <t>GI 2</t>
  </si>
  <si>
    <t>GI 3</t>
  </si>
  <si>
    <t>GI 4</t>
  </si>
  <si>
    <t>GI 5</t>
  </si>
  <si>
    <t>Campaña</t>
  </si>
  <si>
    <t>Puestas</t>
  </si>
  <si>
    <t>Defoliaciones</t>
  </si>
  <si>
    <t>SUP AFECTADA</t>
  </si>
  <si>
    <t>Nº FOCOS</t>
  </si>
  <si>
    <t>IND ATAQ ABS</t>
  </si>
  <si>
    <t>CEBOS</t>
  </si>
  <si>
    <t>Almería</t>
  </si>
  <si>
    <t>Cádiz</t>
  </si>
  <si>
    <t>Córdoba</t>
  </si>
  <si>
    <t>Granada</t>
  </si>
  <si>
    <t>Huelva</t>
  </si>
  <si>
    <t>Jaén</t>
  </si>
  <si>
    <t>Málaga</t>
  </si>
  <si>
    <t>Sevilla</t>
  </si>
  <si>
    <t>TOTAL</t>
  </si>
  <si>
    <t>CAUSA</t>
  </si>
  <si>
    <t>MEDIA</t>
  </si>
  <si>
    <t>Superficie afectada</t>
  </si>
  <si>
    <t xml:space="preserve">Índice de ataque </t>
  </si>
  <si>
    <t>Nº de focos</t>
  </si>
  <si>
    <t>Nº cebos</t>
  </si>
  <si>
    <t>Causa Principal</t>
  </si>
  <si>
    <t>Incendios (41 %)</t>
  </si>
  <si>
    <t>Incendios (35 %)</t>
  </si>
  <si>
    <t>Incendios (96 %)</t>
  </si>
  <si>
    <t>Residuos (34 %)</t>
  </si>
  <si>
    <t>Fuera de estación (68 %)</t>
  </si>
  <si>
    <t>Incendios (58 %)</t>
  </si>
  <si>
    <t>Sequía (24 %)</t>
  </si>
  <si>
    <t>Tratamientos selvícolas (37,95%)</t>
  </si>
  <si>
    <t>Suelos pobres (26,9%)</t>
  </si>
  <si>
    <t>--</t>
  </si>
  <si>
    <t>Causa Secundaria</t>
  </si>
  <si>
    <t>Escasez suelos (17 %)</t>
  </si>
  <si>
    <t>Residuos (19 %)</t>
  </si>
  <si>
    <t>Escasez de suelo (35 %)</t>
  </si>
  <si>
    <t>Sequía (29 %)</t>
  </si>
  <si>
    <t>Otras (25 %)</t>
  </si>
  <si>
    <t>Sequía (39 %)</t>
  </si>
  <si>
    <t>Salinidad (18,6 %) Pulgón (18,6 %)</t>
  </si>
  <si>
    <t>Sequía (24,15%)</t>
  </si>
  <si>
    <t>Tratamientos selvícolas (25,7%)</t>
  </si>
  <si>
    <t>Tratamiento aéreo (ha)</t>
  </si>
  <si>
    <t>Cañón (km). Otoño</t>
  </si>
  <si>
    <t>Cañón (km). Invierno</t>
  </si>
  <si>
    <t>Manual (ha)</t>
  </si>
  <si>
    <t>Total general</t>
  </si>
  <si>
    <t>E.N. Doñana</t>
  </si>
  <si>
    <t>E.N. Sierra Nevada</t>
  </si>
  <si>
    <t>Superficie volada</t>
  </si>
  <si>
    <t>SUP TOTAL</t>
  </si>
  <si>
    <t>Indicador</t>
  </si>
  <si>
    <t>GI0</t>
  </si>
  <si>
    <t>GI1</t>
  </si>
  <si>
    <t>GI2</t>
  </si>
  <si>
    <t>GI3</t>
  </si>
  <si>
    <t>GI4</t>
  </si>
  <si>
    <t>GI5</t>
  </si>
  <si>
    <t>-</t>
  </si>
  <si>
    <t>Nota:</t>
  </si>
  <si>
    <t>Los grados de menor a mayor infestación de pinos por procesionaria van del G1 al G5.</t>
  </si>
  <si>
    <t>Actuaciones desarrolladas para el control de la procesionaria del pino. Campaña 2011-2012.</t>
  </si>
  <si>
    <t>Evolución de las actuaciones y capturas medias de la red de control contra la lagarta peluda, 2004-2012.</t>
  </si>
  <si>
    <t>AÉREOS</t>
  </si>
  <si>
    <t>FEROMONAS</t>
  </si>
  <si>
    <t>CAPTURAS MEDIAS</t>
  </si>
  <si>
    <t>TRAMPAS RED CONTROL</t>
  </si>
  <si>
    <t>ALMERIA</t>
  </si>
  <si>
    <t>CADIZ</t>
  </si>
  <si>
    <t>CORDOBA</t>
  </si>
  <si>
    <t>GRANADA</t>
  </si>
  <si>
    <t>HUELVA</t>
  </si>
  <si>
    <t>JAEN</t>
  </si>
  <si>
    <t>MALAGA</t>
  </si>
  <si>
    <t>SEVILLA</t>
  </si>
  <si>
    <t>ALMERÍA</t>
  </si>
  <si>
    <t>CÁDIZ</t>
  </si>
  <si>
    <t>CÓRDOBA</t>
  </si>
  <si>
    <t>JAÉN</t>
  </si>
  <si>
    <t>MÁLAGA</t>
  </si>
  <si>
    <t>Evolución de los grados de infestación por procesionaria del pino, 1997-2012.</t>
  </si>
  <si>
    <t>Muestreo general</t>
  </si>
  <si>
    <t>ALTO</t>
  </si>
  <si>
    <t>MEDIO</t>
  </si>
  <si>
    <t>BAJO</t>
  </si>
  <si>
    <t>Desglose según toma de muestra</t>
  </si>
  <si>
    <t>NO</t>
  </si>
  <si>
    <t>SI</t>
  </si>
  <si>
    <t>PUNTOS</t>
  </si>
  <si>
    <t>Inspecciones</t>
  </si>
  <si>
    <t>Muestras</t>
  </si>
  <si>
    <t>POSITIVOS</t>
  </si>
  <si>
    <t>TRAMPAS</t>
  </si>
  <si>
    <t>Evolución de la superficie donde se han detectado puestas y defoliaciones de lagarta peluda, 2003-2012.</t>
  </si>
  <si>
    <t xml:space="preserve">Observaciones: A partir de 2012 los datos incluyen a las provincias de Granada y Almería
</t>
  </si>
  <si>
    <t>Tratamientos selvícolas (38,3%)</t>
  </si>
  <si>
    <t>Suelos pobres (34,8%)</t>
  </si>
  <si>
    <t>Fuente: Consejería de Medio Ambiente y Ordenación del Territorio. Red de Información Ambiental de Andalucía, 2013.</t>
  </si>
  <si>
    <t>Situación de la procesionaria del pino a nivel provincial. Campaña 2012</t>
  </si>
  <si>
    <t>Situación de la procesionaria del pino a nivel provincial. Campaña 2012 datos en %</t>
  </si>
  <si>
    <t>Evolución de los trabajos de seguimiento del nematodo de la madera del pino 2012.</t>
  </si>
  <si>
    <t>Índice de ataque de perforadores. Campaña 2012</t>
  </si>
  <si>
    <t>EN DOÑANA</t>
  </si>
  <si>
    <t>EN SIERRA NEVADA</t>
  </si>
  <si>
    <t>Fuente: Consejería de Agricultura, Pesca y Medio Ambiente. Red de Información Ambiental de Andalucía, 2013.</t>
  </si>
  <si>
    <t>Situación de los montes andaluces respecto a los insectos perforadores de coníferas.</t>
  </si>
  <si>
    <t>Inlcuir datos de actuaciones</t>
  </si>
</sst>
</file>

<file path=xl/styles.xml><?xml version="1.0" encoding="utf-8"?>
<styleSheet xmlns="http://schemas.openxmlformats.org/spreadsheetml/2006/main">
  <numFmts count="1">
    <numFmt numFmtId="164" formatCode="0.0"/>
  </numFmts>
  <fonts count="13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i/>
      <sz val="10"/>
      <name val="Calibri"/>
      <family val="2"/>
      <scheme val="minor"/>
    </font>
    <font>
      <i/>
      <sz val="10"/>
      <name val="Calibri"/>
      <family val="2"/>
      <scheme val="minor"/>
    </font>
    <font>
      <sz val="10"/>
      <name val="Calibri"/>
      <family val="2"/>
    </font>
    <font>
      <b/>
      <sz val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31"/>
        <bgColor indexed="31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30"/>
      </top>
      <bottom/>
      <diagonal/>
    </border>
  </borders>
  <cellStyleXfs count="4">
    <xf numFmtId="0" fontId="0" fillId="0" borderId="0"/>
    <xf numFmtId="0" fontId="4" fillId="0" borderId="0"/>
    <xf numFmtId="0" fontId="1" fillId="0" borderId="0">
      <alignment vertical="top"/>
    </xf>
    <xf numFmtId="0" fontId="1" fillId="0" borderId="0"/>
  </cellStyleXfs>
  <cellXfs count="81">
    <xf numFmtId="0" fontId="0" fillId="0" borderId="0" xfId="0"/>
    <xf numFmtId="0" fontId="2" fillId="0" borderId="0" xfId="0" applyFont="1"/>
    <xf numFmtId="0" fontId="5" fillId="0" borderId="0" xfId="1" applyFont="1" applyFill="1" applyBorder="1"/>
    <xf numFmtId="3" fontId="5" fillId="0" borderId="0" xfId="1" applyNumberFormat="1" applyFont="1" applyFill="1" applyBorder="1" applyAlignment="1">
      <alignment horizontal="right"/>
    </xf>
    <xf numFmtId="0" fontId="5" fillId="0" borderId="0" xfId="1" applyFont="1" applyFill="1" applyBorder="1" applyAlignment="1">
      <alignment horizontal="right"/>
    </xf>
    <xf numFmtId="4" fontId="6" fillId="0" borderId="0" xfId="1" applyNumberFormat="1" applyFont="1" applyFill="1" applyBorder="1" applyAlignment="1">
      <alignment horizontal="right"/>
    </xf>
    <xf numFmtId="0" fontId="7" fillId="0" borderId="0" xfId="0" applyFont="1" applyBorder="1" applyAlignment="1">
      <alignment horizontal="center"/>
    </xf>
    <xf numFmtId="2" fontId="7" fillId="0" borderId="0" xfId="0" applyNumberFormat="1" applyFont="1" applyBorder="1" applyAlignment="1">
      <alignment horizontal="right"/>
    </xf>
    <xf numFmtId="2" fontId="7" fillId="0" borderId="0" xfId="0" applyNumberFormat="1" applyFont="1" applyBorder="1"/>
    <xf numFmtId="2" fontId="7" fillId="0" borderId="0" xfId="0" applyNumberFormat="1" applyFont="1" applyFill="1" applyBorder="1"/>
    <xf numFmtId="1" fontId="0" fillId="0" borderId="0" xfId="0" applyNumberFormat="1"/>
    <xf numFmtId="0" fontId="7" fillId="0" borderId="0" xfId="0" applyFont="1" applyBorder="1"/>
    <xf numFmtId="0" fontId="9" fillId="0" borderId="0" xfId="0" applyFont="1" applyBorder="1" applyAlignment="1">
      <alignment horizontal="center"/>
    </xf>
    <xf numFmtId="0" fontId="10" fillId="0" borderId="0" xfId="0" applyFont="1" applyBorder="1" applyAlignment="1">
      <alignment horizontal="left"/>
    </xf>
    <xf numFmtId="0" fontId="6" fillId="0" borderId="0" xfId="1" applyFont="1" applyFill="1" applyBorder="1" applyAlignment="1">
      <alignment horizontal="left" wrapText="1"/>
    </xf>
    <xf numFmtId="0" fontId="5" fillId="0" borderId="2" xfId="1" applyFont="1" applyFill="1" applyBorder="1"/>
    <xf numFmtId="0" fontId="6" fillId="0" borderId="2" xfId="1" applyFont="1" applyFill="1" applyBorder="1" applyAlignment="1">
      <alignment horizontal="center" wrapText="1"/>
    </xf>
    <xf numFmtId="3" fontId="5" fillId="0" borderId="2" xfId="1" applyNumberFormat="1" applyFont="1" applyFill="1" applyBorder="1" applyAlignment="1">
      <alignment horizontal="right"/>
    </xf>
    <xf numFmtId="0" fontId="5" fillId="0" borderId="2" xfId="1" applyFont="1" applyFill="1" applyBorder="1" applyAlignment="1">
      <alignment horizontal="right"/>
    </xf>
    <xf numFmtId="4" fontId="6" fillId="0" borderId="2" xfId="1" applyNumberFormat="1" applyFont="1" applyFill="1" applyBorder="1" applyAlignment="1">
      <alignment horizontal="right"/>
    </xf>
    <xf numFmtId="0" fontId="6" fillId="0" borderId="2" xfId="1" applyFont="1" applyFill="1" applyBorder="1" applyAlignment="1">
      <alignment horizontal="right"/>
    </xf>
    <xf numFmtId="0" fontId="6" fillId="0" borderId="2" xfId="1" applyFont="1" applyFill="1" applyBorder="1" applyAlignment="1">
      <alignment horizontal="center"/>
    </xf>
    <xf numFmtId="0" fontId="6" fillId="0" borderId="2" xfId="1" applyFont="1" applyFill="1" applyBorder="1"/>
    <xf numFmtId="0" fontId="11" fillId="0" borderId="0" xfId="3" applyFont="1"/>
    <xf numFmtId="0" fontId="3" fillId="2" borderId="1" xfId="3" applyFont="1" applyFill="1" applyBorder="1"/>
    <xf numFmtId="0" fontId="2" fillId="0" borderId="0" xfId="3" applyFont="1"/>
    <xf numFmtId="0" fontId="1" fillId="0" borderId="0" xfId="3" applyFont="1"/>
    <xf numFmtId="0" fontId="1" fillId="0" borderId="0" xfId="3" applyFont="1" applyAlignment="1">
      <alignment horizontal="left"/>
    </xf>
    <xf numFmtId="0" fontId="1" fillId="0" borderId="0" xfId="3" applyNumberFormat="1" applyFont="1"/>
    <xf numFmtId="0" fontId="1" fillId="0" borderId="0" xfId="3" applyFont="1" applyBorder="1"/>
    <xf numFmtId="3" fontId="1" fillId="0" borderId="0" xfId="3" applyNumberFormat="1" applyFont="1" applyBorder="1" applyAlignment="1">
      <alignment horizontal="center" vertical="center" wrapText="1"/>
    </xf>
    <xf numFmtId="0" fontId="1" fillId="0" borderId="3" xfId="3" applyFont="1" applyBorder="1"/>
    <xf numFmtId="0" fontId="1" fillId="0" borderId="0" xfId="3" applyFont="1" applyBorder="1" applyAlignment="1">
      <alignment horizontal="right"/>
    </xf>
    <xf numFmtId="0" fontId="1" fillId="0" borderId="4" xfId="3" applyFont="1" applyBorder="1"/>
    <xf numFmtId="0" fontId="1" fillId="0" borderId="0" xfId="3" applyFont="1" applyBorder="1" applyAlignment="1">
      <alignment horizontal="right" vertical="center" wrapText="1"/>
    </xf>
    <xf numFmtId="164" fontId="1" fillId="0" borderId="0" xfId="3" applyNumberFormat="1" applyFont="1" applyBorder="1"/>
    <xf numFmtId="0" fontId="1" fillId="0" borderId="5" xfId="3" applyFont="1" applyBorder="1"/>
    <xf numFmtId="0" fontId="1" fillId="0" borderId="6" xfId="3" applyFont="1" applyBorder="1"/>
    <xf numFmtId="0" fontId="1" fillId="0" borderId="7" xfId="3" applyFont="1" applyBorder="1"/>
    <xf numFmtId="0" fontId="1" fillId="0" borderId="8" xfId="3" applyFont="1" applyBorder="1"/>
    <xf numFmtId="0" fontId="1" fillId="0" borderId="9" xfId="3" applyFont="1" applyBorder="1" applyAlignment="1">
      <alignment wrapText="1"/>
    </xf>
    <xf numFmtId="0" fontId="2" fillId="0" borderId="9" xfId="3" applyFont="1" applyBorder="1" applyAlignment="1">
      <alignment horizontal="center" vertical="center" wrapText="1"/>
    </xf>
    <xf numFmtId="0" fontId="2" fillId="0" borderId="10" xfId="3" applyFont="1" applyBorder="1" applyAlignment="1">
      <alignment horizontal="center" vertical="center" wrapText="1"/>
    </xf>
    <xf numFmtId="0" fontId="2" fillId="0" borderId="0" xfId="3" applyFont="1" applyBorder="1" applyAlignment="1">
      <alignment horizontal="center" vertical="center"/>
    </xf>
    <xf numFmtId="0" fontId="2" fillId="0" borderId="6" xfId="3" applyFont="1" applyBorder="1" applyAlignment="1">
      <alignment horizontal="center" vertical="center"/>
    </xf>
    <xf numFmtId="1" fontId="8" fillId="0" borderId="0" xfId="0" applyNumberFormat="1" applyFont="1" applyAlignment="1">
      <alignment horizontal="center" vertical="top" wrapText="1"/>
    </xf>
    <xf numFmtId="1" fontId="8" fillId="0" borderId="0" xfId="0" applyNumberFormat="1" applyFont="1" applyAlignment="1">
      <alignment horizontal="left"/>
    </xf>
    <xf numFmtId="1" fontId="8" fillId="0" borderId="0" xfId="0" applyNumberFormat="1" applyFont="1" applyAlignment="1">
      <alignment horizontal="left" vertical="top" wrapText="1"/>
    </xf>
    <xf numFmtId="2" fontId="0" fillId="0" borderId="0" xfId="0" applyNumberFormat="1"/>
    <xf numFmtId="1" fontId="2" fillId="0" borderId="0" xfId="0" applyNumberFormat="1" applyFont="1"/>
    <xf numFmtId="3" fontId="0" fillId="0" borderId="0" xfId="0" applyNumberFormat="1"/>
    <xf numFmtId="1" fontId="1" fillId="0" borderId="0" xfId="0" applyNumberFormat="1" applyFont="1" applyAlignment="1">
      <alignment horizontal="right"/>
    </xf>
    <xf numFmtId="3" fontId="1" fillId="0" borderId="0" xfId="0" applyNumberFormat="1" applyFont="1" applyAlignment="1">
      <alignment horizontal="right"/>
    </xf>
    <xf numFmtId="0" fontId="1" fillId="0" borderId="0" xfId="3" applyAlignment="1">
      <alignment wrapText="1"/>
    </xf>
    <xf numFmtId="0" fontId="1" fillId="0" borderId="0" xfId="3" applyAlignment="1">
      <alignment horizontal="center" vertical="center" wrapText="1"/>
    </xf>
    <xf numFmtId="0" fontId="1" fillId="0" borderId="0" xfId="3"/>
    <xf numFmtId="0" fontId="1" fillId="0" borderId="0" xfId="3" applyAlignment="1">
      <alignment horizontal="left"/>
    </xf>
    <xf numFmtId="0" fontId="1" fillId="0" borderId="0" xfId="3" applyNumberFormat="1"/>
    <xf numFmtId="0" fontId="3" fillId="2" borderId="11" xfId="3" applyFont="1" applyFill="1" applyBorder="1" applyAlignment="1">
      <alignment horizontal="left"/>
    </xf>
    <xf numFmtId="0" fontId="3" fillId="2" borderId="11" xfId="3" applyNumberFormat="1" applyFont="1" applyFill="1" applyBorder="1"/>
    <xf numFmtId="0" fontId="3" fillId="0" borderId="1" xfId="3" applyFont="1" applyBorder="1" applyAlignment="1">
      <alignment horizontal="left"/>
    </xf>
    <xf numFmtId="0" fontId="3" fillId="0" borderId="1" xfId="3" applyNumberFormat="1" applyFont="1" applyBorder="1"/>
    <xf numFmtId="0" fontId="1" fillId="0" borderId="0" xfId="3" applyAlignment="1">
      <alignment horizontal="left" indent="1"/>
    </xf>
    <xf numFmtId="0" fontId="1" fillId="0" borderId="0" xfId="3" applyFont="1" applyAlignment="1">
      <alignment horizontal="left" indent="1"/>
    </xf>
    <xf numFmtId="0" fontId="2" fillId="0" borderId="5" xfId="3" applyFont="1" applyBorder="1" applyAlignment="1">
      <alignment horizontal="center" vertical="center"/>
    </xf>
    <xf numFmtId="0" fontId="2" fillId="0" borderId="0" xfId="3" applyFont="1" applyAlignment="1">
      <alignment horizontal="center" vertical="center"/>
    </xf>
    <xf numFmtId="0" fontId="1" fillId="0" borderId="3" xfId="3" applyBorder="1" applyAlignment="1">
      <alignment horizontal="center" vertical="center"/>
    </xf>
    <xf numFmtId="0" fontId="1" fillId="0" borderId="0" xfId="3" applyFont="1" applyAlignment="1">
      <alignment horizontal="right"/>
    </xf>
    <xf numFmtId="0" fontId="1" fillId="0" borderId="0" xfId="3" applyFont="1" applyAlignment="1">
      <alignment horizontal="right" vertical="center" wrapText="1"/>
    </xf>
    <xf numFmtId="164" fontId="1" fillId="0" borderId="0" xfId="3" applyNumberFormat="1" applyFont="1"/>
    <xf numFmtId="0" fontId="2" fillId="0" borderId="0" xfId="3" applyFont="1" applyBorder="1"/>
    <xf numFmtId="4" fontId="11" fillId="0" borderId="0" xfId="3" applyNumberFormat="1" applyFont="1"/>
    <xf numFmtId="0" fontId="11" fillId="0" borderId="0" xfId="3" applyFont="1" applyAlignment="1">
      <alignment wrapText="1"/>
    </xf>
    <xf numFmtId="4" fontId="1" fillId="0" borderId="0" xfId="3" applyNumberFormat="1" applyFont="1"/>
    <xf numFmtId="3" fontId="1" fillId="0" borderId="0" xfId="3" applyNumberFormat="1" applyFont="1"/>
    <xf numFmtId="0" fontId="12" fillId="0" borderId="0" xfId="3" applyFont="1"/>
    <xf numFmtId="0" fontId="12" fillId="0" borderId="0" xfId="3" applyFont="1" applyAlignment="1">
      <alignment horizontal="left"/>
    </xf>
    <xf numFmtId="0" fontId="6" fillId="0" borderId="0" xfId="1" applyFont="1" applyFill="1" applyBorder="1" applyAlignment="1">
      <alignment horizontal="left" wrapText="1"/>
    </xf>
    <xf numFmtId="0" fontId="5" fillId="0" borderId="0" xfId="1" applyFont="1" applyFill="1" applyBorder="1" applyAlignment="1">
      <alignment horizontal="left" wrapText="1"/>
    </xf>
    <xf numFmtId="0" fontId="1" fillId="0" borderId="0" xfId="3" applyFont="1" applyAlignment="1">
      <alignment horizontal="center" wrapText="1"/>
    </xf>
    <xf numFmtId="0" fontId="2" fillId="0" borderId="0" xfId="0" applyFont="1" applyAlignment="1">
      <alignment horizontal="left"/>
    </xf>
  </cellXfs>
  <cellStyles count="4">
    <cellStyle name="Normal" xfId="0" builtinId="0"/>
    <cellStyle name="Normal 2" xfId="1"/>
    <cellStyle name="Normal 3" xfId="2"/>
    <cellStyle name="Normal 4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plotArea>
      <c:layout>
        <c:manualLayout>
          <c:layoutTarget val="inner"/>
          <c:xMode val="edge"/>
          <c:yMode val="edge"/>
          <c:x val="9.4701240135287551E-2"/>
          <c:y val="0.14258568369185526"/>
          <c:w val="0.79932356257046222"/>
          <c:h val="0.61026672620114053"/>
        </c:manualLayout>
      </c:layout>
      <c:barChart>
        <c:barDir val="col"/>
        <c:grouping val="clustered"/>
        <c:ser>
          <c:idx val="1"/>
          <c:order val="1"/>
          <c:tx>
            <c:strRef>
              <c:f>Perforadores!$A$5</c:f>
              <c:strCache>
                <c:ptCount val="1"/>
                <c:pt idx="0">
                  <c:v>Índice de ataque </c:v>
                </c:pt>
              </c:strCache>
            </c:strRef>
          </c:tx>
          <c:spPr>
            <a:gradFill>
              <a:gsLst>
                <a:gs pos="0">
                  <a:schemeClr val="accent1">
                    <a:lumMod val="75000"/>
                  </a:schemeClr>
                </a:gs>
                <a:gs pos="39999">
                  <a:srgbClr val="85C2FF"/>
                </a:gs>
                <a:gs pos="70000">
                  <a:srgbClr val="C4D6EB"/>
                </a:gs>
                <a:gs pos="100000">
                  <a:srgbClr val="FFEBFA"/>
                </a:gs>
              </a:gsLst>
              <a:lin ang="5400000" scaled="0"/>
            </a:gradFill>
          </c:spPr>
          <c:cat>
            <c:numRef>
              <c:f>Perforadores!$E$3:$K$3</c:f>
              <c:numCache>
                <c:formatCode>General</c:formatCode>
                <c:ptCount val="7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</c:numCache>
            </c:numRef>
          </c:cat>
          <c:val>
            <c:numRef>
              <c:f>Perforadores!$E$5:$K$5</c:f>
              <c:numCache>
                <c:formatCode>General</c:formatCode>
                <c:ptCount val="7"/>
                <c:pt idx="0">
                  <c:v>138.63</c:v>
                </c:pt>
                <c:pt idx="1">
                  <c:v>175.1</c:v>
                </c:pt>
                <c:pt idx="2">
                  <c:v>175.1</c:v>
                </c:pt>
                <c:pt idx="3">
                  <c:v>75</c:v>
                </c:pt>
                <c:pt idx="4">
                  <c:v>30.68</c:v>
                </c:pt>
                <c:pt idx="5">
                  <c:v>37.450000000000003</c:v>
                </c:pt>
                <c:pt idx="6">
                  <c:v>4.09</c:v>
                </c:pt>
              </c:numCache>
            </c:numRef>
          </c:val>
        </c:ser>
        <c:gapWidth val="71"/>
        <c:axId val="73063040"/>
        <c:axId val="75174656"/>
      </c:barChart>
      <c:barChart>
        <c:barDir val="col"/>
        <c:grouping val="stacked"/>
        <c:ser>
          <c:idx val="0"/>
          <c:order val="0"/>
          <c:tx>
            <c:strRef>
              <c:f>Perforadores!$A$4</c:f>
              <c:strCache>
                <c:ptCount val="1"/>
                <c:pt idx="0">
                  <c:v>Superficie afectada</c:v>
                </c:pt>
              </c:strCache>
            </c:strRef>
          </c:tx>
          <c:spPr>
            <a:solidFill>
              <a:srgbClr val="CC0000"/>
            </a:solidFill>
          </c:spPr>
          <c:cat>
            <c:numRef>
              <c:f>Perforadores!$E$3:$K$3</c:f>
              <c:numCache>
                <c:formatCode>General</c:formatCode>
                <c:ptCount val="7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</c:numCache>
            </c:numRef>
          </c:cat>
          <c:val>
            <c:numRef>
              <c:f>Perforadores!$E$4:$K$4</c:f>
              <c:numCache>
                <c:formatCode>#,##0.00</c:formatCode>
                <c:ptCount val="7"/>
                <c:pt idx="0">
                  <c:v>1447</c:v>
                </c:pt>
                <c:pt idx="1">
                  <c:v>4377</c:v>
                </c:pt>
                <c:pt idx="2">
                  <c:v>4054.3</c:v>
                </c:pt>
                <c:pt idx="3">
                  <c:v>2996</c:v>
                </c:pt>
                <c:pt idx="4">
                  <c:v>755</c:v>
                </c:pt>
                <c:pt idx="5">
                  <c:v>1561</c:v>
                </c:pt>
                <c:pt idx="6">
                  <c:v>195</c:v>
                </c:pt>
              </c:numCache>
            </c:numRef>
          </c:val>
        </c:ser>
        <c:gapWidth val="169"/>
        <c:overlap val="100"/>
        <c:axId val="75176576"/>
        <c:axId val="75186560"/>
      </c:barChart>
      <c:lineChart>
        <c:grouping val="standard"/>
        <c:ser>
          <c:idx val="2"/>
          <c:order val="2"/>
          <c:tx>
            <c:strRef>
              <c:f>Perforadores!$A$6</c:f>
              <c:strCache>
                <c:ptCount val="1"/>
                <c:pt idx="0">
                  <c:v>Nº de focos</c:v>
                </c:pt>
              </c:strCache>
            </c:strRef>
          </c:tx>
          <c:spPr>
            <a:ln>
              <a:solidFill>
                <a:schemeClr val="tx1">
                  <a:lumMod val="95000"/>
                  <a:lumOff val="5000"/>
                </a:schemeClr>
              </a:solidFill>
            </a:ln>
          </c:spPr>
          <c:marker>
            <c:spPr>
              <a:solidFill>
                <a:schemeClr val="tx1">
                  <a:lumMod val="95000"/>
                  <a:lumOff val="5000"/>
                </a:schemeClr>
              </a:solidFill>
              <a:ln>
                <a:solidFill>
                  <a:schemeClr val="tx1">
                    <a:lumMod val="95000"/>
                    <a:lumOff val="5000"/>
                  </a:schemeClr>
                </a:solidFill>
              </a:ln>
            </c:spPr>
          </c:marker>
          <c:dLbls>
            <c:dLbl>
              <c:idx val="0"/>
              <c:layout>
                <c:manualLayout>
                  <c:x val="1.6792611251049564E-3"/>
                  <c:y val="-2.2944550669216076E-2"/>
                </c:manualLayout>
              </c:layout>
              <c:dLblPos val="r"/>
              <c:showVal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5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t"/>
            <c:showVal val="1"/>
          </c:dLbls>
          <c:cat>
            <c:numRef>
              <c:f>Perforadores!$E$3:$K$3</c:f>
              <c:numCache>
                <c:formatCode>General</c:formatCode>
                <c:ptCount val="7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</c:numCache>
            </c:numRef>
          </c:cat>
          <c:val>
            <c:numRef>
              <c:f>Perforadores!$E$6:$K$6</c:f>
              <c:numCache>
                <c:formatCode>General</c:formatCode>
                <c:ptCount val="7"/>
                <c:pt idx="0">
                  <c:v>51</c:v>
                </c:pt>
                <c:pt idx="1">
                  <c:v>61</c:v>
                </c:pt>
                <c:pt idx="2">
                  <c:v>58</c:v>
                </c:pt>
                <c:pt idx="3">
                  <c:v>25</c:v>
                </c:pt>
                <c:pt idx="4">
                  <c:v>47</c:v>
                </c:pt>
                <c:pt idx="5">
                  <c:v>39</c:v>
                </c:pt>
                <c:pt idx="6">
                  <c:v>14</c:v>
                </c:pt>
              </c:numCache>
            </c:numRef>
          </c:val>
        </c:ser>
        <c:marker val="1"/>
        <c:axId val="73063040"/>
        <c:axId val="75174656"/>
      </c:lineChart>
      <c:catAx>
        <c:axId val="7306304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s-ES"/>
                  <a:t>Campaña</a:t>
                </a:r>
              </a:p>
            </c:rich>
          </c:tx>
          <c:layout>
            <c:manualLayout>
              <c:xMode val="edge"/>
              <c:yMode val="edge"/>
              <c:x val="0.46079013896269105"/>
              <c:y val="0.81262122425374816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75174656"/>
        <c:crosses val="autoZero"/>
        <c:auto val="1"/>
        <c:lblAlgn val="ctr"/>
        <c:lblOffset val="100"/>
      </c:catAx>
      <c:valAx>
        <c:axId val="75174656"/>
        <c:scaling>
          <c:orientation val="minMax"/>
        </c:scaling>
        <c:axPos val="l"/>
        <c:majorGridlines/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s-ES"/>
                  <a:t>Índice de ataque</a:t>
                </a:r>
              </a:p>
            </c:rich>
          </c:tx>
          <c:layout>
            <c:manualLayout>
              <c:xMode val="edge"/>
              <c:yMode val="edge"/>
              <c:x val="8.5799857839855935E-3"/>
              <c:y val="5.1847279683259896E-2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73063040"/>
        <c:crosses val="autoZero"/>
        <c:crossBetween val="between"/>
      </c:valAx>
      <c:catAx>
        <c:axId val="75176576"/>
        <c:scaling>
          <c:orientation val="minMax"/>
        </c:scaling>
        <c:delete val="1"/>
        <c:axPos val="b"/>
        <c:numFmt formatCode="General" sourceLinked="1"/>
        <c:tickLblPos val="nextTo"/>
        <c:crossAx val="75186560"/>
        <c:crosses val="autoZero"/>
        <c:auto val="1"/>
        <c:lblAlgn val="ctr"/>
        <c:lblOffset val="100"/>
      </c:catAx>
      <c:valAx>
        <c:axId val="75186560"/>
        <c:scaling>
          <c:orientation val="minMax"/>
        </c:scaling>
        <c:axPos val="r"/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s-ES"/>
                  <a:t>Superficie (ha)</a:t>
                </a:r>
              </a:p>
            </c:rich>
          </c:tx>
          <c:layout>
            <c:manualLayout>
              <c:xMode val="edge"/>
              <c:yMode val="edge"/>
              <c:x val="0.89156654497942323"/>
              <c:y val="5.0733091626258608E-2"/>
            </c:manualLayout>
          </c:layout>
          <c:spPr>
            <a:noFill/>
            <a:ln w="25400">
              <a:noFill/>
            </a:ln>
          </c:spPr>
        </c:title>
        <c:numFmt formatCode="#,##0" sourceLinked="0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75176576"/>
        <c:crosses val="max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2063134160090194"/>
          <c:y val="0.89163580868640191"/>
          <c:w val="0.74859075535512964"/>
          <c:h val="5.7034273476742114E-2"/>
        </c:manualLayout>
      </c:layout>
      <c:spPr>
        <a:noFill/>
        <a:ln w="25400">
          <a:noFill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</c:chart>
  <c:spPr>
    <a:solidFill>
      <a:schemeClr val="bg1"/>
    </a:solidFill>
    <a:ln>
      <a:solidFill>
        <a:schemeClr val="dk1"/>
      </a:solidFill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plotArea>
      <c:layout>
        <c:manualLayout>
          <c:layoutTarget val="inner"/>
          <c:xMode val="edge"/>
          <c:yMode val="edge"/>
          <c:x val="0.17543897220859933"/>
          <c:y val="7.3170731707317069E-2"/>
          <c:w val="0.64912419717181791"/>
          <c:h val="0.72195121951219554"/>
        </c:manualLayout>
      </c:layout>
      <c:pieChart>
        <c:varyColors val="1"/>
        <c:ser>
          <c:idx val="0"/>
          <c:order val="0"/>
          <c:explosion val="7"/>
          <c:dLbls>
            <c:dLbl>
              <c:idx val="0"/>
              <c:layout>
                <c:manualLayout>
                  <c:x val="-1.1176822520953233E-2"/>
                  <c:y val="-9.7671165187481236E-3"/>
                </c:manualLayout>
              </c:layout>
              <c:dLblPos val="bestFit"/>
              <c:showVal val="1"/>
            </c:dLbl>
            <c:dLbl>
              <c:idx val="1"/>
              <c:delete val="1"/>
            </c:dLbl>
            <c:dLbl>
              <c:idx val="2"/>
              <c:layout>
                <c:manualLayout>
                  <c:x val="-0.10027718188366283"/>
                  <c:y val="-0.15427937033543188"/>
                </c:manualLayout>
              </c:layout>
              <c:dLblPos val="bestFit"/>
              <c:showVal val="1"/>
            </c:dLbl>
            <c:dLbl>
              <c:idx val="3"/>
              <c:delete val="1"/>
            </c:dLbl>
            <c:dLbl>
              <c:idx val="4"/>
              <c:layout>
                <c:manualLayout>
                  <c:x val="0.21666940219089031"/>
                  <c:y val="7.396286955573099E-2"/>
                </c:manualLayout>
              </c:layout>
              <c:dLblPos val="bestFit"/>
              <c:showVal val="1"/>
            </c:dLbl>
            <c:dLbl>
              <c:idx val="5"/>
              <c:layout>
                <c:manualLayout>
                  <c:x val="-0.19863692626216051"/>
                  <c:y val="6.5068761270366884E-2"/>
                </c:manualLayout>
              </c:layout>
              <c:dLblPos val="bestFit"/>
              <c:showVal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Val val="1"/>
            <c:showLeaderLines val="1"/>
          </c:dLbls>
          <c:cat>
            <c:strRef>
              <c:f>Perforadores!$I$57:$I$64</c:f>
              <c:strCache>
                <c:ptCount val="8"/>
                <c:pt idx="0">
                  <c:v>ALMERÍA</c:v>
                </c:pt>
                <c:pt idx="1">
                  <c:v>CÁDIZ</c:v>
                </c:pt>
                <c:pt idx="2">
                  <c:v>CÓRDOBA</c:v>
                </c:pt>
                <c:pt idx="3">
                  <c:v>EN DOÑANA</c:v>
                </c:pt>
                <c:pt idx="4">
                  <c:v>EN SIERRA NEVADA</c:v>
                </c:pt>
                <c:pt idx="5">
                  <c:v>GRANADA</c:v>
                </c:pt>
                <c:pt idx="6">
                  <c:v>HUELVA</c:v>
                </c:pt>
                <c:pt idx="7">
                  <c:v>JAÉN</c:v>
                </c:pt>
              </c:strCache>
            </c:strRef>
          </c:cat>
          <c:val>
            <c:numRef>
              <c:f>Perforadores!$M$57:$M$64</c:f>
              <c:numCache>
                <c:formatCode>General</c:formatCode>
                <c:ptCount val="8"/>
                <c:pt idx="0">
                  <c:v>0.5</c:v>
                </c:pt>
                <c:pt idx="1">
                  <c:v>0</c:v>
                </c:pt>
                <c:pt idx="2">
                  <c:v>3.44</c:v>
                </c:pt>
                <c:pt idx="3">
                  <c:v>0</c:v>
                </c:pt>
                <c:pt idx="4">
                  <c:v>23.61</c:v>
                </c:pt>
                <c:pt idx="5">
                  <c:v>8.52</c:v>
                </c:pt>
                <c:pt idx="6">
                  <c:v>1.2E-2</c:v>
                </c:pt>
                <c:pt idx="7">
                  <c:v>1.38</c:v>
                </c:pt>
              </c:numCache>
            </c:numRef>
          </c:val>
        </c:ser>
        <c:firstSliceAng val="13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3815819061427198"/>
          <c:y val="0.85609756097560952"/>
          <c:w val="0.72807173466568764"/>
          <c:h val="0.11219512195121963"/>
        </c:manualLayout>
      </c:layout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zero"/>
  </c:chart>
  <c:spPr>
    <a:solidFill>
      <a:schemeClr val="bg1"/>
    </a:solidFill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000000000000289" r="0.75000000000000289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plotArea>
      <c:layout>
        <c:manualLayout>
          <c:layoutTarget val="inner"/>
          <c:xMode val="edge"/>
          <c:yMode val="edge"/>
          <c:x val="0.17543897220859933"/>
          <c:y val="7.3170731707317069E-2"/>
          <c:w val="0.64912419717181802"/>
          <c:h val="0.72195121951219576"/>
        </c:manualLayout>
      </c:layout>
      <c:pieChart>
        <c:varyColors val="1"/>
        <c:ser>
          <c:idx val="0"/>
          <c:order val="0"/>
          <c:explosion val="7"/>
          <c:dLbls>
            <c:dLbl>
              <c:idx val="0"/>
              <c:layout>
                <c:manualLayout>
                  <c:x val="-1.1176822520953233E-2"/>
                  <c:y val="-9.7671165187481271E-3"/>
                </c:manualLayout>
              </c:layout>
              <c:dLblPos val="bestFit"/>
              <c:showVal val="1"/>
            </c:dLbl>
            <c:dLbl>
              <c:idx val="1"/>
              <c:delete val="1"/>
            </c:dLbl>
            <c:dLbl>
              <c:idx val="2"/>
              <c:layout>
                <c:manualLayout>
                  <c:x val="-0.10027718188366284"/>
                  <c:y val="-0.15427937033543193"/>
                </c:manualLayout>
              </c:layout>
              <c:dLblPos val="bestFit"/>
              <c:showVal val="1"/>
            </c:dLbl>
            <c:dLbl>
              <c:idx val="3"/>
              <c:delete val="1"/>
            </c:dLbl>
            <c:dLbl>
              <c:idx val="4"/>
              <c:layout>
                <c:manualLayout>
                  <c:x val="0.21666940219089037"/>
                  <c:y val="7.396286955573099E-2"/>
                </c:manualLayout>
              </c:layout>
              <c:dLblPos val="bestFit"/>
              <c:showVal val="1"/>
            </c:dLbl>
            <c:dLbl>
              <c:idx val="5"/>
              <c:layout>
                <c:manualLayout>
                  <c:x val="-0.19863692626216051"/>
                  <c:y val="6.5068761270366884E-2"/>
                </c:manualLayout>
              </c:layout>
              <c:dLblPos val="bestFit"/>
              <c:showVal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Val val="1"/>
            <c:showLeaderLines val="1"/>
          </c:dLbls>
          <c:cat>
            <c:strRef>
              <c:f>Perforadores_ataques!$F$10:$F$17</c:f>
              <c:strCache>
                <c:ptCount val="8"/>
                <c:pt idx="0">
                  <c:v>ALMERÍA</c:v>
                </c:pt>
                <c:pt idx="1">
                  <c:v>CÁDIZ</c:v>
                </c:pt>
                <c:pt idx="2">
                  <c:v>CÓRDOBA</c:v>
                </c:pt>
                <c:pt idx="3">
                  <c:v>EN DOÑANA</c:v>
                </c:pt>
                <c:pt idx="4">
                  <c:v>EN SIERRA NEVADA</c:v>
                </c:pt>
                <c:pt idx="5">
                  <c:v>GRANADA</c:v>
                </c:pt>
                <c:pt idx="6">
                  <c:v>HUELVA</c:v>
                </c:pt>
                <c:pt idx="7">
                  <c:v>JAÉN</c:v>
                </c:pt>
              </c:strCache>
            </c:strRef>
          </c:cat>
          <c:val>
            <c:numRef>
              <c:f>Perforadores_ataques!$I$10:$I$17</c:f>
              <c:numCache>
                <c:formatCode>General</c:formatCode>
                <c:ptCount val="8"/>
                <c:pt idx="0">
                  <c:v>0.5</c:v>
                </c:pt>
                <c:pt idx="1">
                  <c:v>0</c:v>
                </c:pt>
                <c:pt idx="2">
                  <c:v>3.44</c:v>
                </c:pt>
                <c:pt idx="3">
                  <c:v>0</c:v>
                </c:pt>
                <c:pt idx="4">
                  <c:v>23.61</c:v>
                </c:pt>
                <c:pt idx="5">
                  <c:v>8.52</c:v>
                </c:pt>
                <c:pt idx="6">
                  <c:v>1.2E-2</c:v>
                </c:pt>
                <c:pt idx="7">
                  <c:v>1.38</c:v>
                </c:pt>
              </c:numCache>
            </c:numRef>
          </c:val>
        </c:ser>
        <c:firstSliceAng val="13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3815819061427198"/>
          <c:y val="0.85609756097560952"/>
          <c:w val="0.72807173466568775"/>
          <c:h val="0.11219512195121968"/>
        </c:manualLayout>
      </c:layout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zero"/>
  </c:chart>
  <c:spPr>
    <a:solidFill>
      <a:schemeClr val="bg1"/>
    </a:solidFill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0000000000003" r="0.750000000000003" t="1" header="0" footer="0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plotArea>
      <c:layout>
        <c:manualLayout>
          <c:layoutTarget val="inner"/>
          <c:xMode val="edge"/>
          <c:yMode val="edge"/>
          <c:x val="0.12805755395683452"/>
          <c:y val="0.15437788018433207"/>
          <c:w val="0.75539568345323826"/>
          <c:h val="0.58064516129032251"/>
        </c:manualLayout>
      </c:layout>
      <c:barChart>
        <c:barDir val="col"/>
        <c:grouping val="clustered"/>
        <c:ser>
          <c:idx val="0"/>
          <c:order val="0"/>
          <c:tx>
            <c:strRef>
              <c:f>'Lagarta peluda'!$I$2</c:f>
              <c:strCache>
                <c:ptCount val="1"/>
                <c:pt idx="0">
                  <c:v>AÉREOS</c:v>
                </c:pt>
              </c:strCache>
            </c:strRef>
          </c:tx>
          <c:spPr>
            <a:gradFill rotWithShape="0">
              <a:gsLst>
                <a:gs pos="0">
                  <a:srgbClr val="FF0000"/>
                </a:gs>
                <a:gs pos="100000">
                  <a:srgbClr val="FFFFFF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cat>
            <c:numRef>
              <c:f>'Lagarta peluda'!$B$5:$B$13</c:f>
              <c:numCache>
                <c:formatCode>General</c:formatCode>
                <c:ptCount val="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</c:numCache>
            </c:numRef>
          </c:cat>
          <c:val>
            <c:numRef>
              <c:f>'Lagarta peluda'!$I$5:$I$13</c:f>
              <c:numCache>
                <c:formatCode>General</c:formatCode>
                <c:ptCount val="9"/>
                <c:pt idx="0">
                  <c:v>21449</c:v>
                </c:pt>
                <c:pt idx="1">
                  <c:v>37552</c:v>
                </c:pt>
                <c:pt idx="2">
                  <c:v>17304</c:v>
                </c:pt>
                <c:pt idx="3">
                  <c:v>10262</c:v>
                </c:pt>
                <c:pt idx="4">
                  <c:v>0</c:v>
                </c:pt>
                <c:pt idx="5">
                  <c:v>1994</c:v>
                </c:pt>
                <c:pt idx="6">
                  <c:v>7518</c:v>
                </c:pt>
                <c:pt idx="7">
                  <c:v>0</c:v>
                </c:pt>
                <c:pt idx="8">
                  <c:v>8780</c:v>
                </c:pt>
              </c:numCache>
            </c:numRef>
          </c:val>
        </c:ser>
        <c:axId val="57812864"/>
        <c:axId val="57843712"/>
      </c:barChart>
      <c:barChart>
        <c:barDir val="col"/>
        <c:grouping val="clustered"/>
        <c:ser>
          <c:idx val="1"/>
          <c:order val="1"/>
          <c:tx>
            <c:strRef>
              <c:f>'Lagarta peluda'!$J$2</c:f>
              <c:strCache>
                <c:ptCount val="1"/>
                <c:pt idx="0">
                  <c:v>FEROMONAS</c:v>
                </c:pt>
              </c:strCache>
            </c:strRef>
          </c:tx>
          <c:spPr>
            <a:gradFill>
              <a:gsLst>
                <a:gs pos="0">
                  <a:srgbClr val="1F497D">
                    <a:lumMod val="40000"/>
                    <a:lumOff val="60000"/>
                    <a:alpha val="56000"/>
                  </a:srgbClr>
                </a:gs>
                <a:gs pos="100000">
                  <a:srgbClr val="FFFFFF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cat>
            <c:numRef>
              <c:f>'Lagarta peluda'!$B$5:$B$13</c:f>
              <c:numCache>
                <c:formatCode>General</c:formatCode>
                <c:ptCount val="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</c:numCache>
            </c:numRef>
          </c:cat>
          <c:val>
            <c:numRef>
              <c:f>'Lagarta peluda'!$J$5:$J$13</c:f>
              <c:numCache>
                <c:formatCode>General</c:formatCode>
                <c:ptCount val="9"/>
                <c:pt idx="0">
                  <c:v>4578</c:v>
                </c:pt>
                <c:pt idx="1">
                  <c:v>8137</c:v>
                </c:pt>
                <c:pt idx="2">
                  <c:v>2470</c:v>
                </c:pt>
                <c:pt idx="3">
                  <c:v>1190</c:v>
                </c:pt>
                <c:pt idx="4">
                  <c:v>120</c:v>
                </c:pt>
                <c:pt idx="5">
                  <c:v>550</c:v>
                </c:pt>
                <c:pt idx="6">
                  <c:v>1560</c:v>
                </c:pt>
                <c:pt idx="7">
                  <c:v>1230</c:v>
                </c:pt>
                <c:pt idx="8">
                  <c:v>2802</c:v>
                </c:pt>
              </c:numCache>
            </c:numRef>
          </c:val>
        </c:ser>
        <c:gapWidth val="60"/>
        <c:axId val="57845632"/>
        <c:axId val="58224640"/>
      </c:barChart>
      <c:lineChart>
        <c:grouping val="standard"/>
        <c:ser>
          <c:idx val="2"/>
          <c:order val="2"/>
          <c:tx>
            <c:strRef>
              <c:f>'Lagarta peluda'!$K$2</c:f>
              <c:strCache>
                <c:ptCount val="1"/>
                <c:pt idx="0">
                  <c:v>CAPTURAS MEDIAS</c:v>
                </c:pt>
              </c:strCache>
            </c:strRef>
          </c:tx>
          <c:spPr>
            <a:ln w="25400">
              <a:solidFill>
                <a:srgbClr val="0033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7516706117256812E-2"/>
                  <c:y val="-5.2283705846723504E-2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2.5085121508903345E-2"/>
                  <c:y val="-6.2717079719873933E-2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2.9762050701216233E-2"/>
                  <c:y val="-6.5104200684591829E-2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3.4459687937780786E-2"/>
                  <c:y val="-8.1214941668202867E-2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2.6360665189212418E-2"/>
                  <c:y val="-6.7684845845882177E-2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2.721106138608621E-2"/>
                  <c:y val="-6.3767916107260833E-2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2.5534632199425891E-2"/>
                  <c:y val="-0.13437851523849967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3.0674846625766961E-2"/>
                  <c:y val="-6.8682352233011168E-2"/>
                </c:manualLayout>
              </c:layout>
              <c:dLblPos val="r"/>
              <c:showVal val="1"/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Val val="1"/>
          </c:dLbls>
          <c:cat>
            <c:numRef>
              <c:f>'Lagarta peluda'!$B$5:$B$13</c:f>
              <c:numCache>
                <c:formatCode>General</c:formatCode>
                <c:ptCount val="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</c:numCache>
            </c:numRef>
          </c:cat>
          <c:val>
            <c:numRef>
              <c:f>'Lagarta peluda'!$K$5:$K$13</c:f>
              <c:numCache>
                <c:formatCode>General</c:formatCode>
                <c:ptCount val="9"/>
                <c:pt idx="0">
                  <c:v>1598</c:v>
                </c:pt>
                <c:pt idx="1">
                  <c:v>811</c:v>
                </c:pt>
                <c:pt idx="2">
                  <c:v>257</c:v>
                </c:pt>
                <c:pt idx="3">
                  <c:v>271</c:v>
                </c:pt>
                <c:pt idx="4">
                  <c:v>796</c:v>
                </c:pt>
                <c:pt idx="5">
                  <c:v>923</c:v>
                </c:pt>
                <c:pt idx="6">
                  <c:v>445</c:v>
                </c:pt>
                <c:pt idx="7">
                  <c:v>773</c:v>
                </c:pt>
                <c:pt idx="8">
                  <c:v>1609</c:v>
                </c:pt>
              </c:numCache>
            </c:numRef>
          </c:val>
        </c:ser>
        <c:marker val="1"/>
        <c:axId val="57845632"/>
        <c:axId val="58224640"/>
      </c:lineChart>
      <c:catAx>
        <c:axId val="5781286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s-ES"/>
                  <a:t>Campaña</a:t>
                </a:r>
              </a:p>
            </c:rich>
          </c:tx>
          <c:layout>
            <c:manualLayout>
              <c:xMode val="edge"/>
              <c:yMode val="edge"/>
              <c:x val="0.42847476423306702"/>
              <c:y val="0.80866387237309789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57843712"/>
        <c:crosses val="autoZero"/>
        <c:auto val="1"/>
        <c:lblAlgn val="ctr"/>
        <c:lblOffset val="100"/>
        <c:tickLblSkip val="1"/>
        <c:tickMarkSkip val="1"/>
      </c:catAx>
      <c:valAx>
        <c:axId val="57843712"/>
        <c:scaling>
          <c:orientation val="minMax"/>
        </c:scaling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s-ES"/>
                  <a:t>Superficie (ha)</a:t>
                </a:r>
              </a:p>
            </c:rich>
          </c:tx>
          <c:layout>
            <c:manualLayout>
              <c:xMode val="edge"/>
              <c:yMode val="edge"/>
              <c:x val="1.9108313801911882E-2"/>
              <c:y val="5.1115262377917046E-2"/>
            </c:manualLayout>
          </c:layout>
          <c:spPr>
            <a:noFill/>
            <a:ln w="25400">
              <a:noFill/>
            </a:ln>
          </c:spPr>
        </c:title>
        <c:numFmt formatCode="#,##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57812864"/>
        <c:crosses val="autoZero"/>
        <c:crossBetween val="between"/>
      </c:valAx>
      <c:catAx>
        <c:axId val="57845632"/>
        <c:scaling>
          <c:orientation val="minMax"/>
        </c:scaling>
        <c:delete val="1"/>
        <c:axPos val="b"/>
        <c:numFmt formatCode="General" sourceLinked="1"/>
        <c:tickLblPos val="nextTo"/>
        <c:crossAx val="58224640"/>
        <c:crosses val="autoZero"/>
        <c:auto val="1"/>
        <c:lblAlgn val="ctr"/>
        <c:lblOffset val="100"/>
      </c:catAx>
      <c:valAx>
        <c:axId val="58224640"/>
        <c:scaling>
          <c:orientation val="minMax"/>
        </c:scaling>
        <c:axPos val="r"/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s-ES"/>
                  <a:t>Nº trampas 
feromonas</a:t>
                </a:r>
              </a:p>
            </c:rich>
          </c:tx>
          <c:layout>
            <c:manualLayout>
              <c:xMode val="edge"/>
              <c:yMode val="edge"/>
              <c:x val="0.86246368033427245"/>
              <c:y val="2.9437838127377013E-2"/>
            </c:manualLayout>
          </c:layout>
          <c:spPr>
            <a:noFill/>
            <a:ln w="25400">
              <a:noFill/>
            </a:ln>
          </c:spPr>
        </c:title>
        <c:numFmt formatCode="#,##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57845632"/>
        <c:crosses val="max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942446043165489"/>
          <c:y val="0.88248847926267249"/>
          <c:w val="0.75251798561151051"/>
          <c:h val="8.2949308755760398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</c:chart>
  <c:spPr>
    <a:solidFill>
      <a:schemeClr val="bg1"/>
    </a:solidFill>
    <a:ln w="9525">
      <a:solidFill>
        <a:srgbClr val="000000"/>
      </a:solidFill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000000000000189" r="0.75000000000000189" t="1" header="0" footer="0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plotArea>
      <c:layout>
        <c:manualLayout>
          <c:layoutTarget val="inner"/>
          <c:xMode val="edge"/>
          <c:yMode val="edge"/>
          <c:x val="0.14723032069970846"/>
          <c:y val="0.1646191646191647"/>
          <c:w val="0.72448979591836737"/>
          <c:h val="0.59459459459459463"/>
        </c:manualLayout>
      </c:layout>
      <c:areaChart>
        <c:grouping val="stacked"/>
        <c:ser>
          <c:idx val="1"/>
          <c:order val="1"/>
          <c:tx>
            <c:strRef>
              <c:f>'Lagarta peluda'!$R$2</c:f>
              <c:strCache>
                <c:ptCount val="1"/>
                <c:pt idx="0">
                  <c:v>Defoliaciones</c:v>
                </c:pt>
              </c:strCache>
            </c:strRef>
          </c:tx>
          <c:spPr>
            <a:solidFill>
              <a:srgbClr val="FF0000">
                <a:alpha val="78000"/>
              </a:srgbClr>
            </a:solidFill>
          </c:spPr>
          <c:cat>
            <c:numRef>
              <c:f>'Lagarta peluda'!$P$3:$P$12</c:f>
              <c:numCache>
                <c:formatCode>General</c:formatCode>
                <c:ptCount val="10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</c:numCache>
            </c:numRef>
          </c:cat>
          <c:val>
            <c:numRef>
              <c:f>'Lagarta peluda'!$R$3:$R$12</c:f>
              <c:numCache>
                <c:formatCode>General</c:formatCode>
                <c:ptCount val="10"/>
                <c:pt idx="0">
                  <c:v>1118</c:v>
                </c:pt>
                <c:pt idx="1">
                  <c:v>746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156</c:v>
                </c:pt>
                <c:pt idx="7">
                  <c:v>0</c:v>
                </c:pt>
                <c:pt idx="8">
                  <c:v>0</c:v>
                </c:pt>
                <c:pt idx="9">
                  <c:v>5</c:v>
                </c:pt>
              </c:numCache>
            </c:numRef>
          </c:val>
        </c:ser>
        <c:axId val="70561152"/>
        <c:axId val="71456256"/>
      </c:areaChart>
      <c:barChart>
        <c:barDir val="col"/>
        <c:grouping val="clustered"/>
        <c:ser>
          <c:idx val="0"/>
          <c:order val="0"/>
          <c:tx>
            <c:strRef>
              <c:f>'Lagarta peluda'!$Q$2</c:f>
              <c:strCache>
                <c:ptCount val="1"/>
                <c:pt idx="0">
                  <c:v>Puestas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  <a:alpha val="79000"/>
              </a:schemeClr>
            </a:solidFill>
          </c:spPr>
          <c:cat>
            <c:numRef>
              <c:f>'Lagarta peluda'!$P$3:$P$12</c:f>
              <c:numCache>
                <c:formatCode>General</c:formatCode>
                <c:ptCount val="10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</c:numCache>
            </c:numRef>
          </c:cat>
          <c:val>
            <c:numRef>
              <c:f>'Lagarta peluda'!$Q$3:$Q$12</c:f>
              <c:numCache>
                <c:formatCode>General</c:formatCode>
                <c:ptCount val="10"/>
                <c:pt idx="0">
                  <c:v>7002.16</c:v>
                </c:pt>
                <c:pt idx="1">
                  <c:v>14455</c:v>
                </c:pt>
                <c:pt idx="2">
                  <c:v>10889</c:v>
                </c:pt>
                <c:pt idx="3">
                  <c:v>5075</c:v>
                </c:pt>
                <c:pt idx="4">
                  <c:v>650</c:v>
                </c:pt>
                <c:pt idx="5">
                  <c:v>1324</c:v>
                </c:pt>
                <c:pt idx="6">
                  <c:v>4686.22</c:v>
                </c:pt>
                <c:pt idx="7">
                  <c:v>916</c:v>
                </c:pt>
                <c:pt idx="8">
                  <c:v>2174</c:v>
                </c:pt>
                <c:pt idx="9">
                  <c:v>13</c:v>
                </c:pt>
              </c:numCache>
            </c:numRef>
          </c:val>
        </c:ser>
        <c:axId val="69790720"/>
        <c:axId val="70559232"/>
      </c:barChart>
      <c:catAx>
        <c:axId val="6979072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s-ES"/>
                  <a:t>Campaña</a:t>
                </a:r>
              </a:p>
            </c:rich>
          </c:tx>
          <c:layout>
            <c:manualLayout>
              <c:xMode val="edge"/>
              <c:yMode val="edge"/>
              <c:x val="0.46429604462707469"/>
              <c:y val="0.83875589261416217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70559232"/>
        <c:crosses val="autoZero"/>
        <c:auto val="1"/>
        <c:lblAlgn val="ctr"/>
        <c:lblOffset val="100"/>
      </c:catAx>
      <c:valAx>
        <c:axId val="70559232"/>
        <c:scaling>
          <c:orientation val="minMax"/>
        </c:scaling>
        <c:axPos val="l"/>
        <c:majorGridlines/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s-ES" sz="1100" b="0" i="0" strike="noStrike">
                    <a:solidFill>
                      <a:srgbClr val="000000"/>
                    </a:solidFill>
                    <a:latin typeface="Calibri"/>
                  </a:rPr>
                  <a:t>Superficie de</a:t>
                </a:r>
              </a:p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s-ES" sz="1100" b="0" i="0" strike="noStrike">
                    <a:solidFill>
                      <a:srgbClr val="000000"/>
                    </a:solidFill>
                    <a:latin typeface="Calibri"/>
                  </a:rPr>
                  <a:t>puestas (ha)</a:t>
                </a:r>
              </a:p>
            </c:rich>
          </c:tx>
          <c:layout>
            <c:manualLayout>
              <c:xMode val="edge"/>
              <c:yMode val="edge"/>
              <c:x val="1.7610094656535281E-2"/>
              <c:y val="1.9982846124578423E-2"/>
            </c:manualLayout>
          </c:layout>
          <c:spPr>
            <a:noFill/>
            <a:ln w="25400">
              <a:noFill/>
            </a:ln>
          </c:spPr>
        </c:title>
        <c:numFmt formatCode="#,##0" sourceLinked="0"/>
        <c:tickLblPos val="nextTo"/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69790720"/>
        <c:crosses val="autoZero"/>
        <c:crossBetween val="between"/>
      </c:valAx>
      <c:catAx>
        <c:axId val="70561152"/>
        <c:scaling>
          <c:orientation val="minMax"/>
        </c:scaling>
        <c:delete val="1"/>
        <c:axPos val="b"/>
        <c:numFmt formatCode="General" sourceLinked="1"/>
        <c:tickLblPos val="nextTo"/>
        <c:crossAx val="71456256"/>
        <c:crosses val="autoZero"/>
        <c:auto val="1"/>
        <c:lblAlgn val="ctr"/>
        <c:lblOffset val="100"/>
      </c:catAx>
      <c:valAx>
        <c:axId val="71456256"/>
        <c:scaling>
          <c:orientation val="minMax"/>
        </c:scaling>
        <c:axPos val="r"/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s-ES"/>
                  <a:t>Superficie de defoliaciones (ha)</a:t>
                </a:r>
              </a:p>
            </c:rich>
          </c:tx>
          <c:layout>
            <c:manualLayout>
              <c:xMode val="edge"/>
              <c:yMode val="edge"/>
              <c:x val="0.81967937681259351"/>
              <c:y val="1.864329612361108E-2"/>
            </c:manualLayout>
          </c:layout>
          <c:spPr>
            <a:noFill/>
            <a:ln w="25400">
              <a:noFill/>
            </a:ln>
          </c:spPr>
        </c:title>
        <c:numFmt formatCode="#,##0" sourceLinked="0"/>
        <c:tickLblPos val="nextTo"/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70561152"/>
        <c:crosses val="max"/>
        <c:crossBetween val="between"/>
      </c:valAx>
      <c:spPr>
        <a:ln>
          <a:solidFill>
            <a:schemeClr val="bg1">
              <a:lumMod val="65000"/>
            </a:schemeClr>
          </a:solidFill>
        </a:ln>
      </c:spPr>
    </c:plotArea>
    <c:legend>
      <c:legendPos val="r"/>
      <c:layout>
        <c:manualLayout>
          <c:xMode val="edge"/>
          <c:yMode val="edge"/>
          <c:x val="0.29008746355685211"/>
          <c:y val="0.91154791154791159"/>
          <c:w val="0.42565597667638483"/>
          <c:h val="6.1425061425061427E-2"/>
        </c:manualLayout>
      </c:layout>
      <c:spPr>
        <a:noFill/>
        <a:ln>
          <a:noFill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zero"/>
  </c:chart>
  <c:spPr>
    <a:solidFill>
      <a:schemeClr val="bg1"/>
    </a:solidFill>
    <a:ln>
      <a:solidFill>
        <a:schemeClr val="tx1"/>
      </a:solidFill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plotArea>
      <c:layout>
        <c:manualLayout>
          <c:layoutTarget val="inner"/>
          <c:xMode val="edge"/>
          <c:yMode val="edge"/>
          <c:x val="8.4883720930232553E-2"/>
          <c:y val="0.12931034482758624"/>
          <c:w val="0.8034883720930236"/>
          <c:h val="0.6142241379310347"/>
        </c:manualLayout>
      </c:layout>
      <c:areaChart>
        <c:grouping val="standard"/>
        <c:ser>
          <c:idx val="8"/>
          <c:order val="8"/>
          <c:tx>
            <c:strRef>
              <c:f>'Procesionaria_97-12'!$J$3</c:f>
              <c:strCache>
                <c:ptCount val="1"/>
                <c:pt idx="0">
                  <c:v>Superficie volada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</c:spPr>
          <c:cat>
            <c:numRef>
              <c:f>'Procesionaria_97-12'!$A$11:$A$19</c:f>
              <c:numCache>
                <c:formatCode>0</c:formatCode>
                <c:ptCount val="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</c:numCache>
            </c:numRef>
          </c:cat>
          <c:val>
            <c:numRef>
              <c:f>'Procesionaria_97-12'!$J$11:$J$19</c:f>
              <c:numCache>
                <c:formatCode>#,##0</c:formatCode>
                <c:ptCount val="9"/>
                <c:pt idx="0">
                  <c:v>43073</c:v>
                </c:pt>
                <c:pt idx="1">
                  <c:v>45153</c:v>
                </c:pt>
                <c:pt idx="2">
                  <c:v>42494</c:v>
                </c:pt>
                <c:pt idx="3">
                  <c:v>52695</c:v>
                </c:pt>
                <c:pt idx="4">
                  <c:v>30178</c:v>
                </c:pt>
                <c:pt idx="5">
                  <c:v>53872.74</c:v>
                </c:pt>
                <c:pt idx="6">
                  <c:v>37307</c:v>
                </c:pt>
                <c:pt idx="7">
                  <c:v>22738</c:v>
                </c:pt>
                <c:pt idx="8">
                  <c:v>15168</c:v>
                </c:pt>
              </c:numCache>
            </c:numRef>
          </c:val>
        </c:ser>
        <c:axId val="102245888"/>
        <c:axId val="102247424"/>
      </c:areaChart>
      <c:lineChart>
        <c:grouping val="standard"/>
        <c:ser>
          <c:idx val="0"/>
          <c:order val="0"/>
          <c:tx>
            <c:strRef>
              <c:f>'Procesionaria_97-12'!$B$3</c:f>
              <c:strCache>
                <c:ptCount val="1"/>
                <c:pt idx="0">
                  <c:v>GI 0</c:v>
                </c:pt>
              </c:strCache>
            </c:strRef>
          </c:tx>
          <c:spPr>
            <a:ln w="25400">
              <a:solidFill>
                <a:srgbClr val="00330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numRef>
              <c:f>'Procesionaria_97-12'!$A$11:$A$19</c:f>
              <c:numCache>
                <c:formatCode>0</c:formatCode>
                <c:ptCount val="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</c:numCache>
            </c:numRef>
          </c:cat>
          <c:val>
            <c:numRef>
              <c:f>'Procesionaria_97-12'!$B$11:$B$19</c:f>
              <c:numCache>
                <c:formatCode>#,##0</c:formatCode>
                <c:ptCount val="9"/>
                <c:pt idx="0">
                  <c:v>260303</c:v>
                </c:pt>
                <c:pt idx="1">
                  <c:v>395573</c:v>
                </c:pt>
                <c:pt idx="2">
                  <c:v>431846</c:v>
                </c:pt>
                <c:pt idx="3">
                  <c:v>354633</c:v>
                </c:pt>
                <c:pt idx="4">
                  <c:v>342046</c:v>
                </c:pt>
                <c:pt idx="5">
                  <c:v>343876</c:v>
                </c:pt>
                <c:pt idx="6">
                  <c:v>363321.15260942164</c:v>
                </c:pt>
                <c:pt idx="7">
                  <c:v>389915.47794472054</c:v>
                </c:pt>
                <c:pt idx="8">
                  <c:v>433054</c:v>
                </c:pt>
              </c:numCache>
            </c:numRef>
          </c:val>
        </c:ser>
        <c:ser>
          <c:idx val="1"/>
          <c:order val="1"/>
          <c:tx>
            <c:strRef>
              <c:f>'Procesionaria_97-12'!$C$3</c:f>
              <c:strCache>
                <c:ptCount val="1"/>
                <c:pt idx="0">
                  <c:v>GI 1</c:v>
                </c:pt>
              </c:strCache>
            </c:strRef>
          </c:tx>
          <c:spPr>
            <a:ln w="25400">
              <a:solidFill>
                <a:srgbClr val="92D05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92D050"/>
              </a:solidFill>
              <a:ln>
                <a:solidFill>
                  <a:srgbClr val="92D050"/>
                </a:solidFill>
                <a:prstDash val="solid"/>
              </a:ln>
            </c:spPr>
          </c:marker>
          <c:cat>
            <c:numRef>
              <c:f>'Procesionaria_97-12'!$A$11:$A$19</c:f>
              <c:numCache>
                <c:formatCode>0</c:formatCode>
                <c:ptCount val="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</c:numCache>
            </c:numRef>
          </c:cat>
          <c:val>
            <c:numRef>
              <c:f>'Procesionaria_97-12'!$C$11:$C$19</c:f>
              <c:numCache>
                <c:formatCode>#,##0</c:formatCode>
                <c:ptCount val="9"/>
                <c:pt idx="0">
                  <c:v>213424</c:v>
                </c:pt>
                <c:pt idx="1">
                  <c:v>168401</c:v>
                </c:pt>
                <c:pt idx="2">
                  <c:v>162927</c:v>
                </c:pt>
                <c:pt idx="3">
                  <c:v>227523</c:v>
                </c:pt>
                <c:pt idx="4">
                  <c:v>229812</c:v>
                </c:pt>
                <c:pt idx="5">
                  <c:v>216951</c:v>
                </c:pt>
                <c:pt idx="6">
                  <c:v>236779.79732782854</c:v>
                </c:pt>
                <c:pt idx="7">
                  <c:v>242765.13077373849</c:v>
                </c:pt>
                <c:pt idx="8">
                  <c:v>229467</c:v>
                </c:pt>
              </c:numCache>
            </c:numRef>
          </c:val>
        </c:ser>
        <c:ser>
          <c:idx val="2"/>
          <c:order val="2"/>
          <c:tx>
            <c:strRef>
              <c:f>'Procesionaria_97-12'!$D$3</c:f>
              <c:strCache>
                <c:ptCount val="1"/>
                <c:pt idx="0">
                  <c:v>GI 2</c:v>
                </c:pt>
              </c:strCache>
            </c:strRef>
          </c:tx>
          <c:spPr>
            <a:ln w="25400">
              <a:solidFill>
                <a:srgbClr val="FFC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C000"/>
              </a:solidFill>
              <a:ln>
                <a:solidFill>
                  <a:srgbClr val="FFC000"/>
                </a:solidFill>
                <a:prstDash val="solid"/>
              </a:ln>
            </c:spPr>
          </c:marker>
          <c:cat>
            <c:numRef>
              <c:f>'Procesionaria_97-12'!$A$11:$A$19</c:f>
              <c:numCache>
                <c:formatCode>0</c:formatCode>
                <c:ptCount val="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</c:numCache>
            </c:numRef>
          </c:cat>
          <c:val>
            <c:numRef>
              <c:f>'Procesionaria_97-12'!$D$11:$D$19</c:f>
              <c:numCache>
                <c:formatCode>#,##0</c:formatCode>
                <c:ptCount val="9"/>
                <c:pt idx="0">
                  <c:v>90769</c:v>
                </c:pt>
                <c:pt idx="1">
                  <c:v>69349</c:v>
                </c:pt>
                <c:pt idx="2">
                  <c:v>54751</c:v>
                </c:pt>
                <c:pt idx="3">
                  <c:v>87940</c:v>
                </c:pt>
                <c:pt idx="4">
                  <c:v>102236</c:v>
                </c:pt>
                <c:pt idx="5">
                  <c:v>108007</c:v>
                </c:pt>
                <c:pt idx="6">
                  <c:v>93600.933309952743</c:v>
                </c:pt>
                <c:pt idx="7">
                  <c:v>91861.357527164597</c:v>
                </c:pt>
                <c:pt idx="8">
                  <c:v>68226</c:v>
                </c:pt>
              </c:numCache>
            </c:numRef>
          </c:val>
        </c:ser>
        <c:ser>
          <c:idx val="3"/>
          <c:order val="3"/>
          <c:tx>
            <c:strRef>
              <c:f>'Procesionaria_97-12'!$E$3</c:f>
              <c:strCache>
                <c:ptCount val="1"/>
                <c:pt idx="0">
                  <c:v>GI 3</c:v>
                </c:pt>
              </c:strCache>
            </c:strRef>
          </c:tx>
          <c:spPr>
            <a:ln w="25400">
              <a:solidFill>
                <a:srgbClr val="FF3300"/>
              </a:solidFill>
              <a:prstDash val="solid"/>
            </a:ln>
          </c:spPr>
          <c:marker>
            <c:symbol val="x"/>
            <c:size val="5"/>
            <c:spPr>
              <a:solidFill>
                <a:srgbClr val="FF3300"/>
              </a:solidFill>
              <a:ln>
                <a:solidFill>
                  <a:srgbClr val="FF3300"/>
                </a:solidFill>
                <a:prstDash val="solid"/>
              </a:ln>
            </c:spPr>
          </c:marker>
          <c:cat>
            <c:numRef>
              <c:f>'Procesionaria_97-12'!$A$11:$A$19</c:f>
              <c:numCache>
                <c:formatCode>0</c:formatCode>
                <c:ptCount val="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</c:numCache>
            </c:numRef>
          </c:cat>
          <c:val>
            <c:numRef>
              <c:f>'Procesionaria_97-12'!$E$11:$E$19</c:f>
              <c:numCache>
                <c:formatCode>#,##0</c:formatCode>
                <c:ptCount val="9"/>
                <c:pt idx="0">
                  <c:v>63059</c:v>
                </c:pt>
                <c:pt idx="1">
                  <c:v>42575</c:v>
                </c:pt>
                <c:pt idx="2">
                  <c:v>31997</c:v>
                </c:pt>
                <c:pt idx="3">
                  <c:v>46628</c:v>
                </c:pt>
                <c:pt idx="4">
                  <c:v>53364</c:v>
                </c:pt>
                <c:pt idx="5">
                  <c:v>81002</c:v>
                </c:pt>
                <c:pt idx="6">
                  <c:v>52593.962320447572</c:v>
                </c:pt>
                <c:pt idx="7">
                  <c:v>38579.003545491112</c:v>
                </c:pt>
                <c:pt idx="8">
                  <c:v>21453</c:v>
                </c:pt>
              </c:numCache>
            </c:numRef>
          </c:val>
        </c:ser>
        <c:ser>
          <c:idx val="4"/>
          <c:order val="4"/>
          <c:tx>
            <c:strRef>
              <c:f>'Procesionaria_97-12'!$F$3</c:f>
              <c:strCache>
                <c:ptCount val="1"/>
                <c:pt idx="0">
                  <c:v>GI 4</c:v>
                </c:pt>
              </c:strCache>
            </c:strRef>
          </c:tx>
          <c:spPr>
            <a:ln w="25400">
              <a:solidFill>
                <a:srgbClr val="800000"/>
              </a:solidFill>
              <a:prstDash val="solid"/>
            </a:ln>
          </c:spPr>
          <c:marker>
            <c:symbol val="star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'Procesionaria_97-12'!$A$11:$A$19</c:f>
              <c:numCache>
                <c:formatCode>0</c:formatCode>
                <c:ptCount val="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</c:numCache>
            </c:numRef>
          </c:cat>
          <c:val>
            <c:numRef>
              <c:f>'Procesionaria_97-12'!$F$11:$F$19</c:f>
              <c:numCache>
                <c:formatCode>#,##0</c:formatCode>
                <c:ptCount val="9"/>
                <c:pt idx="0">
                  <c:v>13168</c:v>
                </c:pt>
                <c:pt idx="1">
                  <c:v>4669</c:v>
                </c:pt>
                <c:pt idx="2">
                  <c:v>4558</c:v>
                </c:pt>
                <c:pt idx="3">
                  <c:v>7004</c:v>
                </c:pt>
                <c:pt idx="4">
                  <c:v>15360</c:v>
                </c:pt>
                <c:pt idx="5">
                  <c:v>11990</c:v>
                </c:pt>
                <c:pt idx="6">
                  <c:v>16513.242782340654</c:v>
                </c:pt>
                <c:pt idx="7">
                  <c:v>4049.42088345704</c:v>
                </c:pt>
                <c:pt idx="8">
                  <c:v>9099</c:v>
                </c:pt>
              </c:numCache>
            </c:numRef>
          </c:val>
        </c:ser>
        <c:ser>
          <c:idx val="5"/>
          <c:order val="5"/>
          <c:tx>
            <c:strRef>
              <c:f>'Procesionaria_97-12'!$G$3</c:f>
              <c:strCache>
                <c:ptCount val="1"/>
                <c:pt idx="0">
                  <c:v>GI 5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'Procesionaria_97-12'!$A$11:$A$19</c:f>
              <c:numCache>
                <c:formatCode>0</c:formatCode>
                <c:ptCount val="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</c:numCache>
            </c:numRef>
          </c:cat>
          <c:val>
            <c:numRef>
              <c:f>'Procesionaria_97-12'!$G$11:$G$19</c:f>
              <c:numCache>
                <c:formatCode>#,##0</c:formatCode>
                <c:ptCount val="9"/>
                <c:pt idx="0">
                  <c:v>1427</c:v>
                </c:pt>
                <c:pt idx="1">
                  <c:v>0</c:v>
                </c:pt>
                <c:pt idx="2">
                  <c:v>733</c:v>
                </c:pt>
                <c:pt idx="3">
                  <c:v>2435</c:v>
                </c:pt>
                <c:pt idx="4">
                  <c:v>338</c:v>
                </c:pt>
                <c:pt idx="5">
                  <c:v>433</c:v>
                </c:pt>
                <c:pt idx="6">
                  <c:v>756.30707727219999</c:v>
                </c:pt>
                <c:pt idx="7">
                  <c:v>527.65797318140005</c:v>
                </c:pt>
                <c:pt idx="8">
                  <c:v>1393</c:v>
                </c:pt>
              </c:numCache>
            </c:numRef>
          </c:val>
        </c:ser>
        <c:ser>
          <c:idx val="6"/>
          <c:order val="6"/>
          <c:tx>
            <c:strRef>
              <c:f>'Procesionaria_97-12'!$H$3</c:f>
              <c:strCache>
                <c:ptCount val="1"/>
                <c:pt idx="0">
                  <c:v>TOTAL</c:v>
                </c:pt>
              </c:strCache>
            </c:strRef>
          </c:tx>
          <c:cat>
            <c:numRef>
              <c:f>'Procesionaria_97-12'!$A$11:$A$19</c:f>
              <c:numCache>
                <c:formatCode>0</c:formatCode>
                <c:ptCount val="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</c:numCache>
            </c:numRef>
          </c:cat>
          <c:val>
            <c:numRef>
              <c:f>'Procesionaria_97-12'!$H$11:$H$19</c:f>
            </c:numRef>
          </c:val>
        </c:ser>
        <c:ser>
          <c:idx val="7"/>
          <c:order val="7"/>
          <c:tx>
            <c:strRef>
              <c:f>'Procesionaria_97-12'!$I$3</c:f>
              <c:strCache>
                <c:ptCount val="1"/>
              </c:strCache>
            </c:strRef>
          </c:tx>
          <c:cat>
            <c:numRef>
              <c:f>'Procesionaria_97-12'!$A$11:$A$19</c:f>
              <c:numCache>
                <c:formatCode>0</c:formatCode>
                <c:ptCount val="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</c:numCache>
            </c:numRef>
          </c:cat>
          <c:val>
            <c:numRef>
              <c:f>'Procesionaria_97-12'!$I$11:$I$19</c:f>
            </c:numRef>
          </c:val>
        </c:ser>
        <c:marker val="1"/>
        <c:axId val="101331712"/>
        <c:axId val="101334400"/>
      </c:lineChart>
      <c:catAx>
        <c:axId val="10133171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s-ES"/>
                  <a:t>Campaña</a:t>
                </a:r>
              </a:p>
            </c:rich>
          </c:tx>
          <c:layout>
            <c:manualLayout>
              <c:xMode val="edge"/>
              <c:yMode val="edge"/>
              <c:x val="0.45303876310854135"/>
              <c:y val="0.81170026915425353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01334400"/>
        <c:crosses val="autoZero"/>
        <c:auto val="1"/>
        <c:lblAlgn val="ctr"/>
        <c:lblOffset val="100"/>
        <c:tickLblSkip val="1"/>
        <c:tickMarkSkip val="1"/>
      </c:catAx>
      <c:valAx>
        <c:axId val="101334400"/>
        <c:scaling>
          <c:orientation val="minMax"/>
        </c:scaling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s-ES"/>
                  <a:t>Superficie (Ha)</a:t>
                </a:r>
              </a:p>
            </c:rich>
          </c:tx>
          <c:layout>
            <c:manualLayout>
              <c:xMode val="edge"/>
              <c:yMode val="edge"/>
              <c:x val="8.1124175196257819E-3"/>
              <c:y val="4.0137210157647554E-2"/>
            </c:manualLayout>
          </c:layout>
          <c:spPr>
            <a:noFill/>
            <a:ln w="25400">
              <a:noFill/>
            </a:ln>
          </c:spPr>
        </c:title>
        <c:numFmt formatCode="#,##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01331712"/>
        <c:crosses val="autoZero"/>
        <c:crossBetween val="between"/>
      </c:valAx>
      <c:catAx>
        <c:axId val="102245888"/>
        <c:scaling>
          <c:orientation val="minMax"/>
        </c:scaling>
        <c:delete val="1"/>
        <c:axPos val="b"/>
        <c:numFmt formatCode="0" sourceLinked="1"/>
        <c:tickLblPos val="nextTo"/>
        <c:crossAx val="102247424"/>
        <c:crosses val="autoZero"/>
        <c:auto val="1"/>
        <c:lblAlgn val="ctr"/>
        <c:lblOffset val="100"/>
      </c:catAx>
      <c:valAx>
        <c:axId val="102247424"/>
        <c:scaling>
          <c:orientation val="minMax"/>
        </c:scaling>
        <c:axPos val="r"/>
        <c:title>
          <c:tx>
            <c:rich>
              <a:bodyPr rot="0" vert="horz"/>
              <a:lstStyle/>
              <a:p>
                <a:pPr algn="ctr">
                  <a:defRPr sz="12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s-ES"/>
                  <a:t>Superficie tratada con medios aéreos</a:t>
                </a:r>
              </a:p>
            </c:rich>
          </c:tx>
          <c:layout>
            <c:manualLayout>
              <c:xMode val="edge"/>
              <c:yMode val="edge"/>
              <c:x val="0.81915417754352582"/>
              <c:y val="1.725700887707508E-2"/>
            </c:manualLayout>
          </c:layout>
        </c:title>
        <c:numFmt formatCode="#,##0" sourceLinked="0"/>
        <c:tickLblPos val="nextTo"/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02245888"/>
        <c:crosses val="max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4186046511627926"/>
          <c:y val="0.89655172413793016"/>
          <c:w val="0.65465116279069824"/>
          <c:h val="5.6034482758620732E-2"/>
        </c:manualLayout>
      </c:layout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</c:chart>
  <c:spPr>
    <a:solidFill>
      <a:schemeClr val="bg1"/>
    </a:solidFill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000000000000167" r="0.75000000000000167" t="1" header="0" footer="0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plotArea>
      <c:layout>
        <c:manualLayout>
          <c:layoutTarget val="inner"/>
          <c:xMode val="edge"/>
          <c:yMode val="edge"/>
          <c:x val="0.14678908476324756"/>
          <c:y val="8.4362309434295985E-2"/>
          <c:w val="0.79554441474367188"/>
          <c:h val="0.69341703120384679"/>
        </c:manualLayout>
      </c:layout>
      <c:barChart>
        <c:barDir val="col"/>
        <c:grouping val="clustered"/>
        <c:ser>
          <c:idx val="0"/>
          <c:order val="0"/>
          <c:tx>
            <c:strRef>
              <c:f>'Procesionaria_97-12'!$Q$4</c:f>
              <c:strCache>
                <c:ptCount val="1"/>
                <c:pt idx="0">
                  <c:v>GI0</c:v>
                </c:pt>
              </c:strCache>
            </c:strRef>
          </c:tx>
          <c:spPr>
            <a:solidFill>
              <a:srgbClr val="006600"/>
            </a:solidFill>
          </c:spPr>
          <c:cat>
            <c:strRef>
              <c:f>'Procesionaria_97-12'!$P$19:$P$27</c:f>
              <c:strCache>
                <c:ptCount val="9"/>
                <c:pt idx="0">
                  <c:v>ALMERÍA</c:v>
                </c:pt>
                <c:pt idx="1">
                  <c:v>CÁDIZ</c:v>
                </c:pt>
                <c:pt idx="2">
                  <c:v>CÓRDOBA</c:v>
                </c:pt>
                <c:pt idx="3">
                  <c:v>GRANADA</c:v>
                </c:pt>
                <c:pt idx="4">
                  <c:v>HUELVA</c:v>
                </c:pt>
                <c:pt idx="5">
                  <c:v>JAÉN</c:v>
                </c:pt>
                <c:pt idx="6">
                  <c:v>MÁLAGA</c:v>
                </c:pt>
                <c:pt idx="7">
                  <c:v>SEVILLA</c:v>
                </c:pt>
                <c:pt idx="8">
                  <c:v>Total general</c:v>
                </c:pt>
              </c:strCache>
            </c:strRef>
          </c:cat>
          <c:val>
            <c:numRef>
              <c:f>'Procesionaria_97-12'!$Q$19:$Q$27</c:f>
              <c:numCache>
                <c:formatCode>0.00</c:formatCode>
                <c:ptCount val="9"/>
                <c:pt idx="0">
                  <c:v>54.441981723379904</c:v>
                </c:pt>
                <c:pt idx="1">
                  <c:v>48.355610817531861</c:v>
                </c:pt>
                <c:pt idx="2">
                  <c:v>66.0065485817981</c:v>
                </c:pt>
                <c:pt idx="3">
                  <c:v>50.824157446182248</c:v>
                </c:pt>
                <c:pt idx="4">
                  <c:v>53.183968053941705</c:v>
                </c:pt>
                <c:pt idx="5">
                  <c:v>64.762725768551604</c:v>
                </c:pt>
                <c:pt idx="6">
                  <c:v>50.75689600277866</c:v>
                </c:pt>
                <c:pt idx="7">
                  <c:v>51.787631522439341</c:v>
                </c:pt>
                <c:pt idx="8">
                  <c:v>57.027215110901864</c:v>
                </c:pt>
              </c:numCache>
            </c:numRef>
          </c:val>
        </c:ser>
        <c:ser>
          <c:idx val="1"/>
          <c:order val="1"/>
          <c:tx>
            <c:strRef>
              <c:f>'Procesionaria_97-12'!$R$4</c:f>
              <c:strCache>
                <c:ptCount val="1"/>
                <c:pt idx="0">
                  <c:v>GI1</c:v>
                </c:pt>
              </c:strCache>
            </c:strRef>
          </c:tx>
          <c:spPr>
            <a:solidFill>
              <a:srgbClr val="CCFF99"/>
            </a:solidFill>
          </c:spPr>
          <c:cat>
            <c:strRef>
              <c:f>'Procesionaria_97-12'!$P$19:$P$27</c:f>
              <c:strCache>
                <c:ptCount val="9"/>
                <c:pt idx="0">
                  <c:v>ALMERÍA</c:v>
                </c:pt>
                <c:pt idx="1">
                  <c:v>CÁDIZ</c:v>
                </c:pt>
                <c:pt idx="2">
                  <c:v>CÓRDOBA</c:v>
                </c:pt>
                <c:pt idx="3">
                  <c:v>GRANADA</c:v>
                </c:pt>
                <c:pt idx="4">
                  <c:v>HUELVA</c:v>
                </c:pt>
                <c:pt idx="5">
                  <c:v>JAÉN</c:v>
                </c:pt>
                <c:pt idx="6">
                  <c:v>MÁLAGA</c:v>
                </c:pt>
                <c:pt idx="7">
                  <c:v>SEVILLA</c:v>
                </c:pt>
                <c:pt idx="8">
                  <c:v>Total general</c:v>
                </c:pt>
              </c:strCache>
            </c:strRef>
          </c:cat>
          <c:val>
            <c:numRef>
              <c:f>'Procesionaria_97-12'!$R$19:$R$27</c:f>
              <c:numCache>
                <c:formatCode>0.00</c:formatCode>
                <c:ptCount val="9"/>
                <c:pt idx="0">
                  <c:v>27.246879712224988</c:v>
                </c:pt>
                <c:pt idx="1">
                  <c:v>35.094808828100717</c:v>
                </c:pt>
                <c:pt idx="2">
                  <c:v>28.01819927150315</c:v>
                </c:pt>
                <c:pt idx="3">
                  <c:v>28.97194386096357</c:v>
                </c:pt>
                <c:pt idx="4">
                  <c:v>40.344172953864785</c:v>
                </c:pt>
                <c:pt idx="5">
                  <c:v>24.660854734129579</c:v>
                </c:pt>
                <c:pt idx="6">
                  <c:v>39.597383426437816</c:v>
                </c:pt>
                <c:pt idx="7">
                  <c:v>27.98475413356238</c:v>
                </c:pt>
                <c:pt idx="8">
                  <c:v>30.273000093902873</c:v>
                </c:pt>
              </c:numCache>
            </c:numRef>
          </c:val>
        </c:ser>
        <c:ser>
          <c:idx val="2"/>
          <c:order val="2"/>
          <c:tx>
            <c:strRef>
              <c:f>'Procesionaria_97-12'!$S$4</c:f>
              <c:strCache>
                <c:ptCount val="1"/>
                <c:pt idx="0">
                  <c:v>GI2</c:v>
                </c:pt>
              </c:strCache>
            </c:strRef>
          </c:tx>
          <c:spPr>
            <a:solidFill>
              <a:srgbClr val="FFC000"/>
            </a:solidFill>
          </c:spPr>
          <c:dPt>
            <c:idx val="3"/>
            <c:spPr>
              <a:solidFill>
                <a:srgbClr val="CC6600"/>
              </a:solidFill>
            </c:spPr>
          </c:dPt>
          <c:cat>
            <c:strRef>
              <c:f>'Procesionaria_97-12'!$P$19:$P$27</c:f>
              <c:strCache>
                <c:ptCount val="9"/>
                <c:pt idx="0">
                  <c:v>ALMERÍA</c:v>
                </c:pt>
                <c:pt idx="1">
                  <c:v>CÁDIZ</c:v>
                </c:pt>
                <c:pt idx="2">
                  <c:v>CÓRDOBA</c:v>
                </c:pt>
                <c:pt idx="3">
                  <c:v>GRANADA</c:v>
                </c:pt>
                <c:pt idx="4">
                  <c:v>HUELVA</c:v>
                </c:pt>
                <c:pt idx="5">
                  <c:v>JAÉN</c:v>
                </c:pt>
                <c:pt idx="6">
                  <c:v>MÁLAGA</c:v>
                </c:pt>
                <c:pt idx="7">
                  <c:v>SEVILLA</c:v>
                </c:pt>
                <c:pt idx="8">
                  <c:v>Total general</c:v>
                </c:pt>
              </c:strCache>
            </c:strRef>
          </c:cat>
          <c:val>
            <c:numRef>
              <c:f>'Procesionaria_97-12'!$S$19:$S$27</c:f>
              <c:numCache>
                <c:formatCode>0.00</c:formatCode>
                <c:ptCount val="9"/>
                <c:pt idx="0">
                  <c:v>8.2408298966262734</c:v>
                </c:pt>
                <c:pt idx="1">
                  <c:v>14.958035436742307</c:v>
                </c:pt>
                <c:pt idx="2">
                  <c:v>5.7240916801451736</c:v>
                </c:pt>
                <c:pt idx="3">
                  <c:v>9.952771496996375</c:v>
                </c:pt>
                <c:pt idx="4">
                  <c:v>4.0898155573376105</c:v>
                </c:pt>
                <c:pt idx="5">
                  <c:v>9.5345355783892511</c:v>
                </c:pt>
                <c:pt idx="6">
                  <c:v>8.1000897276332164</c:v>
                </c:pt>
                <c:pt idx="7">
                  <c:v>17.548851191754348</c:v>
                </c:pt>
                <c:pt idx="8">
                  <c:v>8.3798667093731787</c:v>
                </c:pt>
              </c:numCache>
            </c:numRef>
          </c:val>
        </c:ser>
        <c:ser>
          <c:idx val="3"/>
          <c:order val="3"/>
          <c:tx>
            <c:strRef>
              <c:f>'Procesionaria_97-12'!$T$4</c:f>
              <c:strCache>
                <c:ptCount val="1"/>
                <c:pt idx="0">
                  <c:v>GI3</c:v>
                </c:pt>
              </c:strCache>
            </c:strRef>
          </c:tx>
          <c:spPr>
            <a:solidFill>
              <a:srgbClr val="CC3300"/>
            </a:solidFill>
          </c:spPr>
          <c:cat>
            <c:strRef>
              <c:f>'Procesionaria_97-12'!$P$19:$P$27</c:f>
              <c:strCache>
                <c:ptCount val="9"/>
                <c:pt idx="0">
                  <c:v>ALMERÍA</c:v>
                </c:pt>
                <c:pt idx="1">
                  <c:v>CÁDIZ</c:v>
                </c:pt>
                <c:pt idx="2">
                  <c:v>CÓRDOBA</c:v>
                </c:pt>
                <c:pt idx="3">
                  <c:v>GRANADA</c:v>
                </c:pt>
                <c:pt idx="4">
                  <c:v>HUELVA</c:v>
                </c:pt>
                <c:pt idx="5">
                  <c:v>JAÉN</c:v>
                </c:pt>
                <c:pt idx="6">
                  <c:v>MÁLAGA</c:v>
                </c:pt>
                <c:pt idx="7">
                  <c:v>SEVILLA</c:v>
                </c:pt>
                <c:pt idx="8">
                  <c:v>Total general</c:v>
                </c:pt>
              </c:strCache>
            </c:strRef>
          </c:cat>
          <c:val>
            <c:numRef>
              <c:f>'Procesionaria_97-12'!$T$19:$T$27</c:f>
              <c:numCache>
                <c:formatCode>0.00</c:formatCode>
                <c:ptCount val="9"/>
                <c:pt idx="0">
                  <c:v>6.8864342423196412</c:v>
                </c:pt>
                <c:pt idx="1">
                  <c:v>1.5915449176251166</c:v>
                </c:pt>
                <c:pt idx="2">
                  <c:v>0.25116046655357871</c:v>
                </c:pt>
                <c:pt idx="3">
                  <c:v>5.4332847223151335</c:v>
                </c:pt>
                <c:pt idx="4">
                  <c:v>2.3820434348558992</c:v>
                </c:pt>
                <c:pt idx="5">
                  <c:v>1.0418839189295663</c:v>
                </c:pt>
                <c:pt idx="6">
                  <c:v>1.5456308431503083</c:v>
                </c:pt>
                <c:pt idx="7">
                  <c:v>2.6787631522439339</c:v>
                </c:pt>
                <c:pt idx="8">
                  <c:v>2.9426330623013408</c:v>
                </c:pt>
              </c:numCache>
            </c:numRef>
          </c:val>
        </c:ser>
        <c:ser>
          <c:idx val="4"/>
          <c:order val="4"/>
          <c:tx>
            <c:strRef>
              <c:f>'Procesionaria_97-12'!$U$4</c:f>
              <c:strCache>
                <c:ptCount val="1"/>
                <c:pt idx="0">
                  <c:v>GI4</c:v>
                </c:pt>
              </c:strCache>
            </c:strRef>
          </c:tx>
          <c:spPr>
            <a:solidFill>
              <a:srgbClr val="C00000"/>
            </a:solidFill>
          </c:spPr>
          <c:cat>
            <c:strRef>
              <c:f>'Procesionaria_97-12'!$P$19:$P$27</c:f>
              <c:strCache>
                <c:ptCount val="9"/>
                <c:pt idx="0">
                  <c:v>ALMERÍA</c:v>
                </c:pt>
                <c:pt idx="1">
                  <c:v>CÁDIZ</c:v>
                </c:pt>
                <c:pt idx="2">
                  <c:v>CÓRDOBA</c:v>
                </c:pt>
                <c:pt idx="3">
                  <c:v>GRANADA</c:v>
                </c:pt>
                <c:pt idx="4">
                  <c:v>HUELVA</c:v>
                </c:pt>
                <c:pt idx="5">
                  <c:v>JAÉN</c:v>
                </c:pt>
                <c:pt idx="6">
                  <c:v>MÁLAGA</c:v>
                </c:pt>
                <c:pt idx="7">
                  <c:v>SEVILLA</c:v>
                </c:pt>
                <c:pt idx="8">
                  <c:v>Total general</c:v>
                </c:pt>
              </c:strCache>
            </c:strRef>
          </c:cat>
          <c:val>
            <c:numRef>
              <c:f>'Procesionaria_97-12'!$U$19:$U$27</c:f>
              <c:numCache>
                <c:formatCode>0.00</c:formatCode>
                <c:ptCount val="9"/>
                <c:pt idx="0">
                  <c:v>3.1575313845538941</c:v>
                </c:pt>
                <c:pt idx="1">
                  <c:v>0</c:v>
                </c:pt>
                <c:pt idx="2">
                  <c:v>0</c:v>
                </c:pt>
                <c:pt idx="3">
                  <c:v>3.9047134848748377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1.1979691252497109</c:v>
                </c:pt>
              </c:numCache>
            </c:numRef>
          </c:val>
        </c:ser>
        <c:ser>
          <c:idx val="5"/>
          <c:order val="5"/>
          <c:tx>
            <c:strRef>
              <c:f>'Procesionaria_97-12'!$V$4</c:f>
              <c:strCache>
                <c:ptCount val="1"/>
                <c:pt idx="0">
                  <c:v>GI5</c:v>
                </c:pt>
              </c:strCache>
            </c:strRef>
          </c:tx>
          <c:spPr>
            <a:solidFill>
              <a:schemeClr val="accent2">
                <a:lumMod val="50000"/>
              </a:schemeClr>
            </a:solidFill>
          </c:spPr>
          <c:cat>
            <c:strRef>
              <c:f>'Procesionaria_97-12'!$P$19:$P$27</c:f>
              <c:strCache>
                <c:ptCount val="9"/>
                <c:pt idx="0">
                  <c:v>ALMERÍA</c:v>
                </c:pt>
                <c:pt idx="1">
                  <c:v>CÁDIZ</c:v>
                </c:pt>
                <c:pt idx="2">
                  <c:v>CÓRDOBA</c:v>
                </c:pt>
                <c:pt idx="3">
                  <c:v>GRANADA</c:v>
                </c:pt>
                <c:pt idx="4">
                  <c:v>HUELVA</c:v>
                </c:pt>
                <c:pt idx="5">
                  <c:v>JAÉN</c:v>
                </c:pt>
                <c:pt idx="6">
                  <c:v>MÁLAGA</c:v>
                </c:pt>
                <c:pt idx="7">
                  <c:v>SEVILLA</c:v>
                </c:pt>
                <c:pt idx="8">
                  <c:v>Total general</c:v>
                </c:pt>
              </c:strCache>
            </c:strRef>
          </c:cat>
          <c:val>
            <c:numRef>
              <c:f>'Procesionaria_97-12'!$V$19:$V$27</c:f>
              <c:numCache>
                <c:formatCode>0.00</c:formatCode>
                <c:ptCount val="9"/>
                <c:pt idx="0">
                  <c:v>2.6343040895300037E-2</c:v>
                </c:pt>
                <c:pt idx="1">
                  <c:v>0</c:v>
                </c:pt>
                <c:pt idx="2">
                  <c:v>0</c:v>
                </c:pt>
                <c:pt idx="3">
                  <c:v>0.9131289886678351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0.17931589827102942</c:v>
                </c:pt>
              </c:numCache>
            </c:numRef>
          </c:val>
        </c:ser>
        <c:axId val="108694528"/>
        <c:axId val="110260992"/>
      </c:barChart>
      <c:catAx>
        <c:axId val="108694528"/>
        <c:scaling>
          <c:orientation val="minMax"/>
        </c:scaling>
        <c:axPos val="b"/>
        <c:numFmt formatCode="General" sourceLinked="1"/>
        <c:tickLblPos val="nextTo"/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10260992"/>
        <c:crosses val="autoZero"/>
        <c:auto val="1"/>
        <c:lblAlgn val="ctr"/>
        <c:lblOffset val="100"/>
      </c:catAx>
      <c:valAx>
        <c:axId val="110260992"/>
        <c:scaling>
          <c:orientation val="minMax"/>
          <c:max val="100"/>
        </c:scaling>
        <c:axPos val="l"/>
        <c:majorGridlines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s-ES"/>
                  <a:t>Superficie (%)</a:t>
                </a:r>
              </a:p>
            </c:rich>
          </c:tx>
          <c:layout>
            <c:manualLayout>
              <c:xMode val="edge"/>
              <c:yMode val="edge"/>
              <c:x val="3.097032513792922E-2"/>
              <c:y val="0.33495700005584461"/>
            </c:manualLayout>
          </c:layout>
        </c:title>
        <c:numFmt formatCode="0.00" sourceLinked="1"/>
        <c:tickLblPos val="nextTo"/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08694528"/>
        <c:crosses val="autoZero"/>
        <c:crossBetween val="between"/>
      </c:valAx>
      <c:spPr>
        <a:ln>
          <a:noFill/>
        </a:ln>
      </c:spPr>
    </c:plotArea>
    <c:legend>
      <c:legendPos val="r"/>
      <c:layout>
        <c:manualLayout>
          <c:xMode val="edge"/>
          <c:yMode val="edge"/>
          <c:x val="0.25425966467919625"/>
          <c:y val="0.90740923074449975"/>
          <c:w val="0.5386635164079886"/>
          <c:h val="5.1440432581887741E-2"/>
        </c:manualLayout>
      </c:layout>
      <c:spPr>
        <a:ln>
          <a:noFill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</c:chart>
  <c:spPr>
    <a:solidFill>
      <a:schemeClr val="bg1"/>
    </a:solidFill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322" l="0.70000000000000062" r="0.70000000000000062" t="0.75000000000000322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s-ES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Puntos Toma Muestra - Provincias - Campaña 2011</a:t>
            </a:r>
          </a:p>
        </c:rich>
      </c:tx>
      <c:layout/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29158905117283468"/>
          <c:y val="0.35236254340949474"/>
          <c:w val="0.41869197091483945"/>
          <c:h val="0.46063036401017704"/>
        </c:manualLayout>
      </c:layout>
      <c:pieChart>
        <c:firstSliceAng val="0"/>
      </c:pieChart>
      <c:spPr>
        <a:noFill/>
        <a:ln w="25400">
          <a:noFill/>
        </a:ln>
      </c:spPr>
    </c:plotArea>
    <c:plotVisOnly val="1"/>
    <c:dispBlanksAs val="zero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18"/>
  <c:chart>
    <c:plotArea>
      <c:layout>
        <c:manualLayout>
          <c:layoutTarget val="inner"/>
          <c:xMode val="edge"/>
          <c:yMode val="edge"/>
          <c:x val="9.7133833485079063E-2"/>
          <c:y val="0.11190502210059082"/>
          <c:w val="0.82006433188222383"/>
          <c:h val="0.69047779593981551"/>
        </c:manualLayout>
      </c:layout>
      <c:barChart>
        <c:barDir val="col"/>
        <c:grouping val="stacked"/>
        <c:ser>
          <c:idx val="0"/>
          <c:order val="0"/>
          <c:tx>
            <c:v>INSPECCIONES</c:v>
          </c:tx>
          <c:spPr>
            <a:solidFill>
              <a:schemeClr val="accent2">
                <a:lumMod val="40000"/>
                <a:lumOff val="60000"/>
              </a:schemeClr>
            </a:solidFill>
          </c:spPr>
          <c:cat>
            <c:numLit>
              <c:formatCode>General</c:formatCode>
              <c:ptCount val="4"/>
              <c:pt idx="0">
                <c:v>2009</c:v>
              </c:pt>
              <c:pt idx="1">
                <c:v>2010</c:v>
              </c:pt>
              <c:pt idx="2">
                <c:v>2011</c:v>
              </c:pt>
              <c:pt idx="3">
                <c:v>2012</c:v>
              </c:pt>
            </c:numLit>
          </c:cat>
          <c:val>
            <c:numLit>
              <c:formatCode>General</c:formatCode>
              <c:ptCount val="4"/>
              <c:pt idx="0">
                <c:v>306</c:v>
              </c:pt>
              <c:pt idx="1">
                <c:v>242</c:v>
              </c:pt>
              <c:pt idx="2">
                <c:v>242</c:v>
              </c:pt>
              <c:pt idx="3">
                <c:v>262</c:v>
              </c:pt>
            </c:numLit>
          </c:val>
        </c:ser>
        <c:gapWidth val="55"/>
        <c:overlap val="100"/>
        <c:axId val="111290240"/>
        <c:axId val="111291776"/>
      </c:barChart>
      <c:barChart>
        <c:barDir val="col"/>
        <c:grouping val="stacked"/>
        <c:ser>
          <c:idx val="1"/>
          <c:order val="1"/>
          <c:tx>
            <c:v>MUESTRAS</c:v>
          </c:tx>
          <c:val>
            <c:numLit>
              <c:formatCode>General</c:formatCode>
              <c:ptCount val="4"/>
              <c:pt idx="0">
                <c:v>227</c:v>
              </c:pt>
              <c:pt idx="1">
                <c:v>145</c:v>
              </c:pt>
              <c:pt idx="2">
                <c:v>151</c:v>
              </c:pt>
              <c:pt idx="3">
                <c:v>167</c:v>
              </c:pt>
            </c:numLit>
          </c:val>
        </c:ser>
        <c:gapWidth val="203"/>
        <c:overlap val="100"/>
        <c:axId val="111306240"/>
        <c:axId val="111366528"/>
      </c:barChart>
      <c:catAx>
        <c:axId val="111290240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/>
          <a:lstStyle/>
          <a:p>
            <a:pPr>
              <a:defRPr sz="1050" b="1"/>
            </a:pPr>
            <a:endParaRPr lang="es-ES"/>
          </a:p>
        </c:txPr>
        <c:crossAx val="111291776"/>
        <c:crosses val="autoZero"/>
        <c:auto val="1"/>
        <c:lblAlgn val="ctr"/>
        <c:lblOffset val="100"/>
      </c:catAx>
      <c:valAx>
        <c:axId val="111291776"/>
        <c:scaling>
          <c:orientation val="minMax"/>
        </c:scaling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s-ES"/>
                  <a:t>Inspecciones</a:t>
                </a:r>
              </a:p>
            </c:rich>
          </c:tx>
          <c:layout>
            <c:manualLayout>
              <c:xMode val="edge"/>
              <c:yMode val="edge"/>
              <c:x val="1.6091220342506703E-2"/>
              <c:y val="1.8745867644407083E-2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none"/>
        <c:tickLblPos val="nextTo"/>
        <c:txPr>
          <a:bodyPr/>
          <a:lstStyle/>
          <a:p>
            <a:pPr>
              <a:defRPr sz="1050" b="1"/>
            </a:pPr>
            <a:endParaRPr lang="es-ES"/>
          </a:p>
        </c:txPr>
        <c:crossAx val="111290240"/>
        <c:crosses val="autoZero"/>
        <c:crossBetween val="between"/>
      </c:valAx>
      <c:catAx>
        <c:axId val="111306240"/>
        <c:scaling>
          <c:orientation val="minMax"/>
        </c:scaling>
        <c:delete val="1"/>
        <c:axPos val="b"/>
        <c:tickLblPos val="nextTo"/>
        <c:crossAx val="111366528"/>
        <c:crosses val="autoZero"/>
        <c:auto val="1"/>
        <c:lblAlgn val="ctr"/>
        <c:lblOffset val="100"/>
      </c:catAx>
      <c:valAx>
        <c:axId val="111366528"/>
        <c:scaling>
          <c:orientation val="minMax"/>
        </c:scaling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Muestras</a:t>
                </a:r>
              </a:p>
            </c:rich>
          </c:tx>
          <c:layout>
            <c:manualLayout>
              <c:xMode val="edge"/>
              <c:yMode val="edge"/>
              <c:x val="0.89567595046906323"/>
              <c:y val="1.2259321592434537E-2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txPr>
          <a:bodyPr/>
          <a:lstStyle/>
          <a:p>
            <a:pPr>
              <a:defRPr sz="1050" b="1"/>
            </a:pPr>
            <a:endParaRPr lang="es-ES"/>
          </a:p>
        </c:txPr>
        <c:crossAx val="111306240"/>
        <c:crosses val="max"/>
        <c:crossBetween val="between"/>
      </c:valAx>
    </c:plotArea>
    <c:legend>
      <c:legendPos val="r"/>
      <c:layout>
        <c:manualLayout>
          <c:xMode val="edge"/>
          <c:yMode val="edge"/>
          <c:x val="0.27984091342138256"/>
          <c:y val="0.90607552716443207"/>
          <c:w val="0.32643337482690521"/>
          <c:h val="5.7142990008812414E-2"/>
        </c:manualLayout>
      </c:layout>
      <c:spPr>
        <a:solidFill>
          <a:schemeClr val="bg1"/>
        </a:solidFill>
        <a:ln>
          <a:solidFill>
            <a:sysClr val="windowText" lastClr="000000"/>
          </a:solidFill>
        </a:ln>
      </c:spPr>
      <c:txPr>
        <a:bodyPr/>
        <a:lstStyle/>
        <a:p>
          <a:pPr>
            <a:defRPr b="1"/>
          </a:pPr>
          <a:endParaRPr lang="es-ES"/>
        </a:p>
      </c:txPr>
    </c:legend>
    <c:plotVisOnly val="1"/>
    <c:dispBlanksAs val="zero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image" Target="../media/image1.jpeg"/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104775</xdr:colOff>
      <xdr:row>11</xdr:row>
      <xdr:rowOff>28575</xdr:rowOff>
    </xdr:from>
    <xdr:to>
      <xdr:col>8</xdr:col>
      <xdr:colOff>0</xdr:colOff>
      <xdr:row>41</xdr:row>
      <xdr:rowOff>161925</xdr:rowOff>
    </xdr:to>
    <xdr:graphicFrame macro="">
      <xdr:nvGraphicFramePr>
        <xdr:cNvPr id="2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247650</xdr:colOff>
      <xdr:row>49</xdr:row>
      <xdr:rowOff>123825</xdr:rowOff>
    </xdr:from>
    <xdr:to>
      <xdr:col>6</xdr:col>
      <xdr:colOff>114300</xdr:colOff>
      <xdr:row>73</xdr:row>
      <xdr:rowOff>133350</xdr:rowOff>
    </xdr:to>
    <xdr:graphicFrame macro="">
      <xdr:nvGraphicFramePr>
        <xdr:cNvPr id="3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228600</xdr:colOff>
      <xdr:row>0</xdr:row>
      <xdr:rowOff>238125</xdr:rowOff>
    </xdr:from>
    <xdr:to>
      <xdr:col>2</xdr:col>
      <xdr:colOff>904875</xdr:colOff>
      <xdr:row>0</xdr:row>
      <xdr:rowOff>1190625</xdr:rowOff>
    </xdr:to>
    <xdr:pic>
      <xdr:nvPicPr>
        <xdr:cNvPr id="5" name="4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90600" y="238125"/>
          <a:ext cx="31242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2</xdr:row>
      <xdr:rowOff>123825</xdr:rowOff>
    </xdr:from>
    <xdr:to>
      <xdr:col>4</xdr:col>
      <xdr:colOff>114300</xdr:colOff>
      <xdr:row>26</xdr:row>
      <xdr:rowOff>133350</xdr:rowOff>
    </xdr:to>
    <xdr:graphicFrame macro="">
      <xdr:nvGraphicFramePr>
        <xdr:cNvPr id="2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66675</xdr:colOff>
      <xdr:row>0</xdr:row>
      <xdr:rowOff>95250</xdr:rowOff>
    </xdr:from>
    <xdr:to>
      <xdr:col>3</xdr:col>
      <xdr:colOff>66675</xdr:colOff>
      <xdr:row>0</xdr:row>
      <xdr:rowOff>1047750</xdr:rowOff>
    </xdr:to>
    <xdr:pic>
      <xdr:nvPicPr>
        <xdr:cNvPr id="4" name="4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6675" y="95250"/>
          <a:ext cx="31242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38100</xdr:rowOff>
    </xdr:from>
    <xdr:to>
      <xdr:col>3</xdr:col>
      <xdr:colOff>352425</xdr:colOff>
      <xdr:row>0</xdr:row>
      <xdr:rowOff>990600</xdr:rowOff>
    </xdr:to>
    <xdr:pic>
      <xdr:nvPicPr>
        <xdr:cNvPr id="54277" name="4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150" y="38100"/>
          <a:ext cx="31242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285750</xdr:colOff>
      <xdr:row>14</xdr:row>
      <xdr:rowOff>38100</xdr:rowOff>
    </xdr:from>
    <xdr:to>
      <xdr:col>11</xdr:col>
      <xdr:colOff>1076325</xdr:colOff>
      <xdr:row>39</xdr:row>
      <xdr:rowOff>123825</xdr:rowOff>
    </xdr:to>
    <xdr:graphicFrame macro="">
      <xdr:nvGraphicFramePr>
        <xdr:cNvPr id="2" name="Chart 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161925</xdr:colOff>
      <xdr:row>0</xdr:row>
      <xdr:rowOff>161925</xdr:rowOff>
    </xdr:from>
    <xdr:to>
      <xdr:col>7</xdr:col>
      <xdr:colOff>104775</xdr:colOff>
      <xdr:row>0</xdr:row>
      <xdr:rowOff>1114425</xdr:rowOff>
    </xdr:to>
    <xdr:pic>
      <xdr:nvPicPr>
        <xdr:cNvPr id="4" name="4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61925" y="161925"/>
          <a:ext cx="31242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</xdr:col>
      <xdr:colOff>942975</xdr:colOff>
      <xdr:row>44</xdr:row>
      <xdr:rowOff>180975</xdr:rowOff>
    </xdr:from>
    <xdr:to>
      <xdr:col>21</xdr:col>
      <xdr:colOff>171450</xdr:colOff>
      <xdr:row>67</xdr:row>
      <xdr:rowOff>0</xdr:rowOff>
    </xdr:to>
    <xdr:graphicFrame macro="">
      <xdr:nvGraphicFramePr>
        <xdr:cNvPr id="6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20</xdr:row>
      <xdr:rowOff>28575</xdr:rowOff>
    </xdr:from>
    <xdr:to>
      <xdr:col>12</xdr:col>
      <xdr:colOff>257175</xdr:colOff>
      <xdr:row>47</xdr:row>
      <xdr:rowOff>76200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581025</xdr:colOff>
      <xdr:row>34</xdr:row>
      <xdr:rowOff>9525</xdr:rowOff>
    </xdr:from>
    <xdr:to>
      <xdr:col>22</xdr:col>
      <xdr:colOff>904875</xdr:colOff>
      <xdr:row>62</xdr:row>
      <xdr:rowOff>104775</xdr:rowOff>
    </xdr:to>
    <xdr:graphicFrame macro="">
      <xdr:nvGraphicFramePr>
        <xdr:cNvPr id="3" name="2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161925</xdr:colOff>
      <xdr:row>0</xdr:row>
      <xdr:rowOff>152400</xdr:rowOff>
    </xdr:from>
    <xdr:to>
      <xdr:col>4</xdr:col>
      <xdr:colOff>361950</xdr:colOff>
      <xdr:row>0</xdr:row>
      <xdr:rowOff>1104900</xdr:rowOff>
    </xdr:to>
    <xdr:pic>
      <xdr:nvPicPr>
        <xdr:cNvPr id="5" name="4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1925" y="152400"/>
          <a:ext cx="31242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171450</xdr:colOff>
      <xdr:row>26</xdr:row>
      <xdr:rowOff>85725</xdr:rowOff>
    </xdr:from>
    <xdr:to>
      <xdr:col>20</xdr:col>
      <xdr:colOff>695325</xdr:colOff>
      <xdr:row>44</xdr:row>
      <xdr:rowOff>0</xdr:rowOff>
    </xdr:to>
    <xdr:graphicFrame macro="">
      <xdr:nvGraphicFramePr>
        <xdr:cNvPr id="2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333375</xdr:colOff>
      <xdr:row>5</xdr:row>
      <xdr:rowOff>152399</xdr:rowOff>
    </xdr:from>
    <xdr:to>
      <xdr:col>13</xdr:col>
      <xdr:colOff>152400</xdr:colOff>
      <xdr:row>25</xdr:row>
      <xdr:rowOff>347381</xdr:rowOff>
    </xdr:to>
    <xdr:graphicFrame macro="">
      <xdr:nvGraphicFramePr>
        <xdr:cNvPr id="3" name="7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313765</xdr:colOff>
      <xdr:row>1</xdr:row>
      <xdr:rowOff>56030</xdr:rowOff>
    </xdr:from>
    <xdr:to>
      <xdr:col>2</xdr:col>
      <xdr:colOff>356347</xdr:colOff>
      <xdr:row>4</xdr:row>
      <xdr:rowOff>537883</xdr:rowOff>
    </xdr:to>
    <xdr:pic>
      <xdr:nvPicPr>
        <xdr:cNvPr id="5" name="4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3765" y="212912"/>
          <a:ext cx="31242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88"/>
  <sheetViews>
    <sheetView tabSelected="1" zoomScaleNormal="100" workbookViewId="0">
      <selection activeCell="L12" sqref="L12"/>
    </sheetView>
  </sheetViews>
  <sheetFormatPr baseColWidth="10" defaultRowHeight="12.75"/>
  <cols>
    <col min="1" max="1" width="18.7109375" style="23" bestFit="1" customWidth="1"/>
    <col min="2" max="2" width="18" style="23" bestFit="1" customWidth="1"/>
    <col min="3" max="3" width="14" style="23" bestFit="1" customWidth="1"/>
    <col min="4" max="4" width="19.42578125" style="23" bestFit="1" customWidth="1"/>
    <col min="5" max="5" width="13.42578125" style="23" bestFit="1" customWidth="1"/>
    <col min="6" max="6" width="20.28515625" style="23" bestFit="1" customWidth="1"/>
    <col min="7" max="7" width="14" style="23" bestFit="1" customWidth="1"/>
    <col min="8" max="8" width="29.140625" style="23" bestFit="1" customWidth="1"/>
    <col min="9" max="9" width="30.140625" style="23" bestFit="1" customWidth="1"/>
    <col min="10" max="10" width="29.140625" style="23" bestFit="1" customWidth="1"/>
    <col min="11" max="11" width="29.140625" style="23" customWidth="1"/>
    <col min="12" max="12" width="10.5703125" style="23" bestFit="1" customWidth="1"/>
    <col min="13" max="13" width="15" style="23" bestFit="1" customWidth="1"/>
    <col min="14" max="14" width="8.140625" style="23" bestFit="1" customWidth="1"/>
    <col min="15" max="256" width="11.42578125" style="23"/>
    <col min="257" max="257" width="18.7109375" style="23" bestFit="1" customWidth="1"/>
    <col min="258" max="258" width="18" style="23" bestFit="1" customWidth="1"/>
    <col min="259" max="259" width="14" style="23" bestFit="1" customWidth="1"/>
    <col min="260" max="260" width="19.42578125" style="23" bestFit="1" customWidth="1"/>
    <col min="261" max="261" width="13.42578125" style="23" bestFit="1" customWidth="1"/>
    <col min="262" max="262" width="20.28515625" style="23" bestFit="1" customWidth="1"/>
    <col min="263" max="263" width="14" style="23" bestFit="1" customWidth="1"/>
    <col min="264" max="264" width="29.140625" style="23" bestFit="1" customWidth="1"/>
    <col min="265" max="265" width="30.140625" style="23" bestFit="1" customWidth="1"/>
    <col min="266" max="266" width="29.140625" style="23" bestFit="1" customWidth="1"/>
    <col min="267" max="267" width="29.140625" style="23" customWidth="1"/>
    <col min="268" max="268" width="10.5703125" style="23" bestFit="1" customWidth="1"/>
    <col min="269" max="269" width="15" style="23" bestFit="1" customWidth="1"/>
    <col min="270" max="270" width="8.140625" style="23" bestFit="1" customWidth="1"/>
    <col min="271" max="512" width="11.42578125" style="23"/>
    <col min="513" max="513" width="18.7109375" style="23" bestFit="1" customWidth="1"/>
    <col min="514" max="514" width="18" style="23" bestFit="1" customWidth="1"/>
    <col min="515" max="515" width="14" style="23" bestFit="1" customWidth="1"/>
    <col min="516" max="516" width="19.42578125" style="23" bestFit="1" customWidth="1"/>
    <col min="517" max="517" width="13.42578125" style="23" bestFit="1" customWidth="1"/>
    <col min="518" max="518" width="20.28515625" style="23" bestFit="1" customWidth="1"/>
    <col min="519" max="519" width="14" style="23" bestFit="1" customWidth="1"/>
    <col min="520" max="520" width="29.140625" style="23" bestFit="1" customWidth="1"/>
    <col min="521" max="521" width="30.140625" style="23" bestFit="1" customWidth="1"/>
    <col min="522" max="522" width="29.140625" style="23" bestFit="1" customWidth="1"/>
    <col min="523" max="523" width="29.140625" style="23" customWidth="1"/>
    <col min="524" max="524" width="10.5703125" style="23" bestFit="1" customWidth="1"/>
    <col min="525" max="525" width="15" style="23" bestFit="1" customWidth="1"/>
    <col min="526" max="526" width="8.140625" style="23" bestFit="1" customWidth="1"/>
    <col min="527" max="768" width="11.42578125" style="23"/>
    <col min="769" max="769" width="18.7109375" style="23" bestFit="1" customWidth="1"/>
    <col min="770" max="770" width="18" style="23" bestFit="1" customWidth="1"/>
    <col min="771" max="771" width="14" style="23" bestFit="1" customWidth="1"/>
    <col min="772" max="772" width="19.42578125" style="23" bestFit="1" customWidth="1"/>
    <col min="773" max="773" width="13.42578125" style="23" bestFit="1" customWidth="1"/>
    <col min="774" max="774" width="20.28515625" style="23" bestFit="1" customWidth="1"/>
    <col min="775" max="775" width="14" style="23" bestFit="1" customWidth="1"/>
    <col min="776" max="776" width="29.140625" style="23" bestFit="1" customWidth="1"/>
    <col min="777" max="777" width="30.140625" style="23" bestFit="1" customWidth="1"/>
    <col min="778" max="778" width="29.140625" style="23" bestFit="1" customWidth="1"/>
    <col min="779" max="779" width="29.140625" style="23" customWidth="1"/>
    <col min="780" max="780" width="10.5703125" style="23" bestFit="1" customWidth="1"/>
    <col min="781" max="781" width="15" style="23" bestFit="1" customWidth="1"/>
    <col min="782" max="782" width="8.140625" style="23" bestFit="1" customWidth="1"/>
    <col min="783" max="1024" width="11.42578125" style="23"/>
    <col min="1025" max="1025" width="18.7109375" style="23" bestFit="1" customWidth="1"/>
    <col min="1026" max="1026" width="18" style="23" bestFit="1" customWidth="1"/>
    <col min="1027" max="1027" width="14" style="23" bestFit="1" customWidth="1"/>
    <col min="1028" max="1028" width="19.42578125" style="23" bestFit="1" customWidth="1"/>
    <col min="1029" max="1029" width="13.42578125" style="23" bestFit="1" customWidth="1"/>
    <col min="1030" max="1030" width="20.28515625" style="23" bestFit="1" customWidth="1"/>
    <col min="1031" max="1031" width="14" style="23" bestFit="1" customWidth="1"/>
    <col min="1032" max="1032" width="29.140625" style="23" bestFit="1" customWidth="1"/>
    <col min="1033" max="1033" width="30.140625" style="23" bestFit="1" customWidth="1"/>
    <col min="1034" max="1034" width="29.140625" style="23" bestFit="1" customWidth="1"/>
    <col min="1035" max="1035" width="29.140625" style="23" customWidth="1"/>
    <col min="1036" max="1036" width="10.5703125" style="23" bestFit="1" customWidth="1"/>
    <col min="1037" max="1037" width="15" style="23" bestFit="1" customWidth="1"/>
    <col min="1038" max="1038" width="8.140625" style="23" bestFit="1" customWidth="1"/>
    <col min="1039" max="1280" width="11.42578125" style="23"/>
    <col min="1281" max="1281" width="18.7109375" style="23" bestFit="1" customWidth="1"/>
    <col min="1282" max="1282" width="18" style="23" bestFit="1" customWidth="1"/>
    <col min="1283" max="1283" width="14" style="23" bestFit="1" customWidth="1"/>
    <col min="1284" max="1284" width="19.42578125" style="23" bestFit="1" customWidth="1"/>
    <col min="1285" max="1285" width="13.42578125" style="23" bestFit="1" customWidth="1"/>
    <col min="1286" max="1286" width="20.28515625" style="23" bestFit="1" customWidth="1"/>
    <col min="1287" max="1287" width="14" style="23" bestFit="1" customWidth="1"/>
    <col min="1288" max="1288" width="29.140625" style="23" bestFit="1" customWidth="1"/>
    <col min="1289" max="1289" width="30.140625" style="23" bestFit="1" customWidth="1"/>
    <col min="1290" max="1290" width="29.140625" style="23" bestFit="1" customWidth="1"/>
    <col min="1291" max="1291" width="29.140625" style="23" customWidth="1"/>
    <col min="1292" max="1292" width="10.5703125" style="23" bestFit="1" customWidth="1"/>
    <col min="1293" max="1293" width="15" style="23" bestFit="1" customWidth="1"/>
    <col min="1294" max="1294" width="8.140625" style="23" bestFit="1" customWidth="1"/>
    <col min="1295" max="1536" width="11.42578125" style="23"/>
    <col min="1537" max="1537" width="18.7109375" style="23" bestFit="1" customWidth="1"/>
    <col min="1538" max="1538" width="18" style="23" bestFit="1" customWidth="1"/>
    <col min="1539" max="1539" width="14" style="23" bestFit="1" customWidth="1"/>
    <col min="1540" max="1540" width="19.42578125" style="23" bestFit="1" customWidth="1"/>
    <col min="1541" max="1541" width="13.42578125" style="23" bestFit="1" customWidth="1"/>
    <col min="1542" max="1542" width="20.28515625" style="23" bestFit="1" customWidth="1"/>
    <col min="1543" max="1543" width="14" style="23" bestFit="1" customWidth="1"/>
    <col min="1544" max="1544" width="29.140625" style="23" bestFit="1" customWidth="1"/>
    <col min="1545" max="1545" width="30.140625" style="23" bestFit="1" customWidth="1"/>
    <col min="1546" max="1546" width="29.140625" style="23" bestFit="1" customWidth="1"/>
    <col min="1547" max="1547" width="29.140625" style="23" customWidth="1"/>
    <col min="1548" max="1548" width="10.5703125" style="23" bestFit="1" customWidth="1"/>
    <col min="1549" max="1549" width="15" style="23" bestFit="1" customWidth="1"/>
    <col min="1550" max="1550" width="8.140625" style="23" bestFit="1" customWidth="1"/>
    <col min="1551" max="1792" width="11.42578125" style="23"/>
    <col min="1793" max="1793" width="18.7109375" style="23" bestFit="1" customWidth="1"/>
    <col min="1794" max="1794" width="18" style="23" bestFit="1" customWidth="1"/>
    <col min="1795" max="1795" width="14" style="23" bestFit="1" customWidth="1"/>
    <col min="1796" max="1796" width="19.42578125" style="23" bestFit="1" customWidth="1"/>
    <col min="1797" max="1797" width="13.42578125" style="23" bestFit="1" customWidth="1"/>
    <col min="1798" max="1798" width="20.28515625" style="23" bestFit="1" customWidth="1"/>
    <col min="1799" max="1799" width="14" style="23" bestFit="1" customWidth="1"/>
    <col min="1800" max="1800" width="29.140625" style="23" bestFit="1" customWidth="1"/>
    <col min="1801" max="1801" width="30.140625" style="23" bestFit="1" customWidth="1"/>
    <col min="1802" max="1802" width="29.140625" style="23" bestFit="1" customWidth="1"/>
    <col min="1803" max="1803" width="29.140625" style="23" customWidth="1"/>
    <col min="1804" max="1804" width="10.5703125" style="23" bestFit="1" customWidth="1"/>
    <col min="1805" max="1805" width="15" style="23" bestFit="1" customWidth="1"/>
    <col min="1806" max="1806" width="8.140625" style="23" bestFit="1" customWidth="1"/>
    <col min="1807" max="2048" width="11.42578125" style="23"/>
    <col min="2049" max="2049" width="18.7109375" style="23" bestFit="1" customWidth="1"/>
    <col min="2050" max="2050" width="18" style="23" bestFit="1" customWidth="1"/>
    <col min="2051" max="2051" width="14" style="23" bestFit="1" customWidth="1"/>
    <col min="2052" max="2052" width="19.42578125" style="23" bestFit="1" customWidth="1"/>
    <col min="2053" max="2053" width="13.42578125" style="23" bestFit="1" customWidth="1"/>
    <col min="2054" max="2054" width="20.28515625" style="23" bestFit="1" customWidth="1"/>
    <col min="2055" max="2055" width="14" style="23" bestFit="1" customWidth="1"/>
    <col min="2056" max="2056" width="29.140625" style="23" bestFit="1" customWidth="1"/>
    <col min="2057" max="2057" width="30.140625" style="23" bestFit="1" customWidth="1"/>
    <col min="2058" max="2058" width="29.140625" style="23" bestFit="1" customWidth="1"/>
    <col min="2059" max="2059" width="29.140625" style="23" customWidth="1"/>
    <col min="2060" max="2060" width="10.5703125" style="23" bestFit="1" customWidth="1"/>
    <col min="2061" max="2061" width="15" style="23" bestFit="1" customWidth="1"/>
    <col min="2062" max="2062" width="8.140625" style="23" bestFit="1" customWidth="1"/>
    <col min="2063" max="2304" width="11.42578125" style="23"/>
    <col min="2305" max="2305" width="18.7109375" style="23" bestFit="1" customWidth="1"/>
    <col min="2306" max="2306" width="18" style="23" bestFit="1" customWidth="1"/>
    <col min="2307" max="2307" width="14" style="23" bestFit="1" customWidth="1"/>
    <col min="2308" max="2308" width="19.42578125" style="23" bestFit="1" customWidth="1"/>
    <col min="2309" max="2309" width="13.42578125" style="23" bestFit="1" customWidth="1"/>
    <col min="2310" max="2310" width="20.28515625" style="23" bestFit="1" customWidth="1"/>
    <col min="2311" max="2311" width="14" style="23" bestFit="1" customWidth="1"/>
    <col min="2312" max="2312" width="29.140625" style="23" bestFit="1" customWidth="1"/>
    <col min="2313" max="2313" width="30.140625" style="23" bestFit="1" customWidth="1"/>
    <col min="2314" max="2314" width="29.140625" style="23" bestFit="1" customWidth="1"/>
    <col min="2315" max="2315" width="29.140625" style="23" customWidth="1"/>
    <col min="2316" max="2316" width="10.5703125" style="23" bestFit="1" customWidth="1"/>
    <col min="2317" max="2317" width="15" style="23" bestFit="1" customWidth="1"/>
    <col min="2318" max="2318" width="8.140625" style="23" bestFit="1" customWidth="1"/>
    <col min="2319" max="2560" width="11.42578125" style="23"/>
    <col min="2561" max="2561" width="18.7109375" style="23" bestFit="1" customWidth="1"/>
    <col min="2562" max="2562" width="18" style="23" bestFit="1" customWidth="1"/>
    <col min="2563" max="2563" width="14" style="23" bestFit="1" customWidth="1"/>
    <col min="2564" max="2564" width="19.42578125" style="23" bestFit="1" customWidth="1"/>
    <col min="2565" max="2565" width="13.42578125" style="23" bestFit="1" customWidth="1"/>
    <col min="2566" max="2566" width="20.28515625" style="23" bestFit="1" customWidth="1"/>
    <col min="2567" max="2567" width="14" style="23" bestFit="1" customWidth="1"/>
    <col min="2568" max="2568" width="29.140625" style="23" bestFit="1" customWidth="1"/>
    <col min="2569" max="2569" width="30.140625" style="23" bestFit="1" customWidth="1"/>
    <col min="2570" max="2570" width="29.140625" style="23" bestFit="1" customWidth="1"/>
    <col min="2571" max="2571" width="29.140625" style="23" customWidth="1"/>
    <col min="2572" max="2572" width="10.5703125" style="23" bestFit="1" customWidth="1"/>
    <col min="2573" max="2573" width="15" style="23" bestFit="1" customWidth="1"/>
    <col min="2574" max="2574" width="8.140625" style="23" bestFit="1" customWidth="1"/>
    <col min="2575" max="2816" width="11.42578125" style="23"/>
    <col min="2817" max="2817" width="18.7109375" style="23" bestFit="1" customWidth="1"/>
    <col min="2818" max="2818" width="18" style="23" bestFit="1" customWidth="1"/>
    <col min="2819" max="2819" width="14" style="23" bestFit="1" customWidth="1"/>
    <col min="2820" max="2820" width="19.42578125" style="23" bestFit="1" customWidth="1"/>
    <col min="2821" max="2821" width="13.42578125" style="23" bestFit="1" customWidth="1"/>
    <col min="2822" max="2822" width="20.28515625" style="23" bestFit="1" customWidth="1"/>
    <col min="2823" max="2823" width="14" style="23" bestFit="1" customWidth="1"/>
    <col min="2824" max="2824" width="29.140625" style="23" bestFit="1" customWidth="1"/>
    <col min="2825" max="2825" width="30.140625" style="23" bestFit="1" customWidth="1"/>
    <col min="2826" max="2826" width="29.140625" style="23" bestFit="1" customWidth="1"/>
    <col min="2827" max="2827" width="29.140625" style="23" customWidth="1"/>
    <col min="2828" max="2828" width="10.5703125" style="23" bestFit="1" customWidth="1"/>
    <col min="2829" max="2829" width="15" style="23" bestFit="1" customWidth="1"/>
    <col min="2830" max="2830" width="8.140625" style="23" bestFit="1" customWidth="1"/>
    <col min="2831" max="3072" width="11.42578125" style="23"/>
    <col min="3073" max="3073" width="18.7109375" style="23" bestFit="1" customWidth="1"/>
    <col min="3074" max="3074" width="18" style="23" bestFit="1" customWidth="1"/>
    <col min="3075" max="3075" width="14" style="23" bestFit="1" customWidth="1"/>
    <col min="3076" max="3076" width="19.42578125" style="23" bestFit="1" customWidth="1"/>
    <col min="3077" max="3077" width="13.42578125" style="23" bestFit="1" customWidth="1"/>
    <col min="3078" max="3078" width="20.28515625" style="23" bestFit="1" customWidth="1"/>
    <col min="3079" max="3079" width="14" style="23" bestFit="1" customWidth="1"/>
    <col min="3080" max="3080" width="29.140625" style="23" bestFit="1" customWidth="1"/>
    <col min="3081" max="3081" width="30.140625" style="23" bestFit="1" customWidth="1"/>
    <col min="3082" max="3082" width="29.140625" style="23" bestFit="1" customWidth="1"/>
    <col min="3083" max="3083" width="29.140625" style="23" customWidth="1"/>
    <col min="3084" max="3084" width="10.5703125" style="23" bestFit="1" customWidth="1"/>
    <col min="3085" max="3085" width="15" style="23" bestFit="1" customWidth="1"/>
    <col min="3086" max="3086" width="8.140625" style="23" bestFit="1" customWidth="1"/>
    <col min="3087" max="3328" width="11.42578125" style="23"/>
    <col min="3329" max="3329" width="18.7109375" style="23" bestFit="1" customWidth="1"/>
    <col min="3330" max="3330" width="18" style="23" bestFit="1" customWidth="1"/>
    <col min="3331" max="3331" width="14" style="23" bestFit="1" customWidth="1"/>
    <col min="3332" max="3332" width="19.42578125" style="23" bestFit="1" customWidth="1"/>
    <col min="3333" max="3333" width="13.42578125" style="23" bestFit="1" customWidth="1"/>
    <col min="3334" max="3334" width="20.28515625" style="23" bestFit="1" customWidth="1"/>
    <col min="3335" max="3335" width="14" style="23" bestFit="1" customWidth="1"/>
    <col min="3336" max="3336" width="29.140625" style="23" bestFit="1" customWidth="1"/>
    <col min="3337" max="3337" width="30.140625" style="23" bestFit="1" customWidth="1"/>
    <col min="3338" max="3338" width="29.140625" style="23" bestFit="1" customWidth="1"/>
    <col min="3339" max="3339" width="29.140625" style="23" customWidth="1"/>
    <col min="3340" max="3340" width="10.5703125" style="23" bestFit="1" customWidth="1"/>
    <col min="3341" max="3341" width="15" style="23" bestFit="1" customWidth="1"/>
    <col min="3342" max="3342" width="8.140625" style="23" bestFit="1" customWidth="1"/>
    <col min="3343" max="3584" width="11.42578125" style="23"/>
    <col min="3585" max="3585" width="18.7109375" style="23" bestFit="1" customWidth="1"/>
    <col min="3586" max="3586" width="18" style="23" bestFit="1" customWidth="1"/>
    <col min="3587" max="3587" width="14" style="23" bestFit="1" customWidth="1"/>
    <col min="3588" max="3588" width="19.42578125" style="23" bestFit="1" customWidth="1"/>
    <col min="3589" max="3589" width="13.42578125" style="23" bestFit="1" customWidth="1"/>
    <col min="3590" max="3590" width="20.28515625" style="23" bestFit="1" customWidth="1"/>
    <col min="3591" max="3591" width="14" style="23" bestFit="1" customWidth="1"/>
    <col min="3592" max="3592" width="29.140625" style="23" bestFit="1" customWidth="1"/>
    <col min="3593" max="3593" width="30.140625" style="23" bestFit="1" customWidth="1"/>
    <col min="3594" max="3594" width="29.140625" style="23" bestFit="1" customWidth="1"/>
    <col min="3595" max="3595" width="29.140625" style="23" customWidth="1"/>
    <col min="3596" max="3596" width="10.5703125" style="23" bestFit="1" customWidth="1"/>
    <col min="3597" max="3597" width="15" style="23" bestFit="1" customWidth="1"/>
    <col min="3598" max="3598" width="8.140625" style="23" bestFit="1" customWidth="1"/>
    <col min="3599" max="3840" width="11.42578125" style="23"/>
    <col min="3841" max="3841" width="18.7109375" style="23" bestFit="1" customWidth="1"/>
    <col min="3842" max="3842" width="18" style="23" bestFit="1" customWidth="1"/>
    <col min="3843" max="3843" width="14" style="23" bestFit="1" customWidth="1"/>
    <col min="3844" max="3844" width="19.42578125" style="23" bestFit="1" customWidth="1"/>
    <col min="3845" max="3845" width="13.42578125" style="23" bestFit="1" customWidth="1"/>
    <col min="3846" max="3846" width="20.28515625" style="23" bestFit="1" customWidth="1"/>
    <col min="3847" max="3847" width="14" style="23" bestFit="1" customWidth="1"/>
    <col min="3848" max="3848" width="29.140625" style="23" bestFit="1" customWidth="1"/>
    <col min="3849" max="3849" width="30.140625" style="23" bestFit="1" customWidth="1"/>
    <col min="3850" max="3850" width="29.140625" style="23" bestFit="1" customWidth="1"/>
    <col min="3851" max="3851" width="29.140625" style="23" customWidth="1"/>
    <col min="3852" max="3852" width="10.5703125" style="23" bestFit="1" customWidth="1"/>
    <col min="3853" max="3853" width="15" style="23" bestFit="1" customWidth="1"/>
    <col min="3854" max="3854" width="8.140625" style="23" bestFit="1" customWidth="1"/>
    <col min="3855" max="4096" width="11.42578125" style="23"/>
    <col min="4097" max="4097" width="18.7109375" style="23" bestFit="1" customWidth="1"/>
    <col min="4098" max="4098" width="18" style="23" bestFit="1" customWidth="1"/>
    <col min="4099" max="4099" width="14" style="23" bestFit="1" customWidth="1"/>
    <col min="4100" max="4100" width="19.42578125" style="23" bestFit="1" customWidth="1"/>
    <col min="4101" max="4101" width="13.42578125" style="23" bestFit="1" customWidth="1"/>
    <col min="4102" max="4102" width="20.28515625" style="23" bestFit="1" customWidth="1"/>
    <col min="4103" max="4103" width="14" style="23" bestFit="1" customWidth="1"/>
    <col min="4104" max="4104" width="29.140625" style="23" bestFit="1" customWidth="1"/>
    <col min="4105" max="4105" width="30.140625" style="23" bestFit="1" customWidth="1"/>
    <col min="4106" max="4106" width="29.140625" style="23" bestFit="1" customWidth="1"/>
    <col min="4107" max="4107" width="29.140625" style="23" customWidth="1"/>
    <col min="4108" max="4108" width="10.5703125" style="23" bestFit="1" customWidth="1"/>
    <col min="4109" max="4109" width="15" style="23" bestFit="1" customWidth="1"/>
    <col min="4110" max="4110" width="8.140625" style="23" bestFit="1" customWidth="1"/>
    <col min="4111" max="4352" width="11.42578125" style="23"/>
    <col min="4353" max="4353" width="18.7109375" style="23" bestFit="1" customWidth="1"/>
    <col min="4354" max="4354" width="18" style="23" bestFit="1" customWidth="1"/>
    <col min="4355" max="4355" width="14" style="23" bestFit="1" customWidth="1"/>
    <col min="4356" max="4356" width="19.42578125" style="23" bestFit="1" customWidth="1"/>
    <col min="4357" max="4357" width="13.42578125" style="23" bestFit="1" customWidth="1"/>
    <col min="4358" max="4358" width="20.28515625" style="23" bestFit="1" customWidth="1"/>
    <col min="4359" max="4359" width="14" style="23" bestFit="1" customWidth="1"/>
    <col min="4360" max="4360" width="29.140625" style="23" bestFit="1" customWidth="1"/>
    <col min="4361" max="4361" width="30.140625" style="23" bestFit="1" customWidth="1"/>
    <col min="4362" max="4362" width="29.140625" style="23" bestFit="1" customWidth="1"/>
    <col min="4363" max="4363" width="29.140625" style="23" customWidth="1"/>
    <col min="4364" max="4364" width="10.5703125" style="23" bestFit="1" customWidth="1"/>
    <col min="4365" max="4365" width="15" style="23" bestFit="1" customWidth="1"/>
    <col min="4366" max="4366" width="8.140625" style="23" bestFit="1" customWidth="1"/>
    <col min="4367" max="4608" width="11.42578125" style="23"/>
    <col min="4609" max="4609" width="18.7109375" style="23" bestFit="1" customWidth="1"/>
    <col min="4610" max="4610" width="18" style="23" bestFit="1" customWidth="1"/>
    <col min="4611" max="4611" width="14" style="23" bestFit="1" customWidth="1"/>
    <col min="4612" max="4612" width="19.42578125" style="23" bestFit="1" customWidth="1"/>
    <col min="4613" max="4613" width="13.42578125" style="23" bestFit="1" customWidth="1"/>
    <col min="4614" max="4614" width="20.28515625" style="23" bestFit="1" customWidth="1"/>
    <col min="4615" max="4615" width="14" style="23" bestFit="1" customWidth="1"/>
    <col min="4616" max="4616" width="29.140625" style="23" bestFit="1" customWidth="1"/>
    <col min="4617" max="4617" width="30.140625" style="23" bestFit="1" customWidth="1"/>
    <col min="4618" max="4618" width="29.140625" style="23" bestFit="1" customWidth="1"/>
    <col min="4619" max="4619" width="29.140625" style="23" customWidth="1"/>
    <col min="4620" max="4620" width="10.5703125" style="23" bestFit="1" customWidth="1"/>
    <col min="4621" max="4621" width="15" style="23" bestFit="1" customWidth="1"/>
    <col min="4622" max="4622" width="8.140625" style="23" bestFit="1" customWidth="1"/>
    <col min="4623" max="4864" width="11.42578125" style="23"/>
    <col min="4865" max="4865" width="18.7109375" style="23" bestFit="1" customWidth="1"/>
    <col min="4866" max="4866" width="18" style="23" bestFit="1" customWidth="1"/>
    <col min="4867" max="4867" width="14" style="23" bestFit="1" customWidth="1"/>
    <col min="4868" max="4868" width="19.42578125" style="23" bestFit="1" customWidth="1"/>
    <col min="4869" max="4869" width="13.42578125" style="23" bestFit="1" customWidth="1"/>
    <col min="4870" max="4870" width="20.28515625" style="23" bestFit="1" customWidth="1"/>
    <col min="4871" max="4871" width="14" style="23" bestFit="1" customWidth="1"/>
    <col min="4872" max="4872" width="29.140625" style="23" bestFit="1" customWidth="1"/>
    <col min="4873" max="4873" width="30.140625" style="23" bestFit="1" customWidth="1"/>
    <col min="4874" max="4874" width="29.140625" style="23" bestFit="1" customWidth="1"/>
    <col min="4875" max="4875" width="29.140625" style="23" customWidth="1"/>
    <col min="4876" max="4876" width="10.5703125" style="23" bestFit="1" customWidth="1"/>
    <col min="4877" max="4877" width="15" style="23" bestFit="1" customWidth="1"/>
    <col min="4878" max="4878" width="8.140625" style="23" bestFit="1" customWidth="1"/>
    <col min="4879" max="5120" width="11.42578125" style="23"/>
    <col min="5121" max="5121" width="18.7109375" style="23" bestFit="1" customWidth="1"/>
    <col min="5122" max="5122" width="18" style="23" bestFit="1" customWidth="1"/>
    <col min="5123" max="5123" width="14" style="23" bestFit="1" customWidth="1"/>
    <col min="5124" max="5124" width="19.42578125" style="23" bestFit="1" customWidth="1"/>
    <col min="5125" max="5125" width="13.42578125" style="23" bestFit="1" customWidth="1"/>
    <col min="5126" max="5126" width="20.28515625" style="23" bestFit="1" customWidth="1"/>
    <col min="5127" max="5127" width="14" style="23" bestFit="1" customWidth="1"/>
    <col min="5128" max="5128" width="29.140625" style="23" bestFit="1" customWidth="1"/>
    <col min="5129" max="5129" width="30.140625" style="23" bestFit="1" customWidth="1"/>
    <col min="5130" max="5130" width="29.140625" style="23" bestFit="1" customWidth="1"/>
    <col min="5131" max="5131" width="29.140625" style="23" customWidth="1"/>
    <col min="5132" max="5132" width="10.5703125" style="23" bestFit="1" customWidth="1"/>
    <col min="5133" max="5133" width="15" style="23" bestFit="1" customWidth="1"/>
    <col min="5134" max="5134" width="8.140625" style="23" bestFit="1" customWidth="1"/>
    <col min="5135" max="5376" width="11.42578125" style="23"/>
    <col min="5377" max="5377" width="18.7109375" style="23" bestFit="1" customWidth="1"/>
    <col min="5378" max="5378" width="18" style="23" bestFit="1" customWidth="1"/>
    <col min="5379" max="5379" width="14" style="23" bestFit="1" customWidth="1"/>
    <col min="5380" max="5380" width="19.42578125" style="23" bestFit="1" customWidth="1"/>
    <col min="5381" max="5381" width="13.42578125" style="23" bestFit="1" customWidth="1"/>
    <col min="5382" max="5382" width="20.28515625" style="23" bestFit="1" customWidth="1"/>
    <col min="5383" max="5383" width="14" style="23" bestFit="1" customWidth="1"/>
    <col min="5384" max="5384" width="29.140625" style="23" bestFit="1" customWidth="1"/>
    <col min="5385" max="5385" width="30.140625" style="23" bestFit="1" customWidth="1"/>
    <col min="5386" max="5386" width="29.140625" style="23" bestFit="1" customWidth="1"/>
    <col min="5387" max="5387" width="29.140625" style="23" customWidth="1"/>
    <col min="5388" max="5388" width="10.5703125" style="23" bestFit="1" customWidth="1"/>
    <col min="5389" max="5389" width="15" style="23" bestFit="1" customWidth="1"/>
    <col min="5390" max="5390" width="8.140625" style="23" bestFit="1" customWidth="1"/>
    <col min="5391" max="5632" width="11.42578125" style="23"/>
    <col min="5633" max="5633" width="18.7109375" style="23" bestFit="1" customWidth="1"/>
    <col min="5634" max="5634" width="18" style="23" bestFit="1" customWidth="1"/>
    <col min="5635" max="5635" width="14" style="23" bestFit="1" customWidth="1"/>
    <col min="5636" max="5636" width="19.42578125" style="23" bestFit="1" customWidth="1"/>
    <col min="5637" max="5637" width="13.42578125" style="23" bestFit="1" customWidth="1"/>
    <col min="5638" max="5638" width="20.28515625" style="23" bestFit="1" customWidth="1"/>
    <col min="5639" max="5639" width="14" style="23" bestFit="1" customWidth="1"/>
    <col min="5640" max="5640" width="29.140625" style="23" bestFit="1" customWidth="1"/>
    <col min="5641" max="5641" width="30.140625" style="23" bestFit="1" customWidth="1"/>
    <col min="5642" max="5642" width="29.140625" style="23" bestFit="1" customWidth="1"/>
    <col min="5643" max="5643" width="29.140625" style="23" customWidth="1"/>
    <col min="5644" max="5644" width="10.5703125" style="23" bestFit="1" customWidth="1"/>
    <col min="5645" max="5645" width="15" style="23" bestFit="1" customWidth="1"/>
    <col min="5646" max="5646" width="8.140625" style="23" bestFit="1" customWidth="1"/>
    <col min="5647" max="5888" width="11.42578125" style="23"/>
    <col min="5889" max="5889" width="18.7109375" style="23" bestFit="1" customWidth="1"/>
    <col min="5890" max="5890" width="18" style="23" bestFit="1" customWidth="1"/>
    <col min="5891" max="5891" width="14" style="23" bestFit="1" customWidth="1"/>
    <col min="5892" max="5892" width="19.42578125" style="23" bestFit="1" customWidth="1"/>
    <col min="5893" max="5893" width="13.42578125" style="23" bestFit="1" customWidth="1"/>
    <col min="5894" max="5894" width="20.28515625" style="23" bestFit="1" customWidth="1"/>
    <col min="5895" max="5895" width="14" style="23" bestFit="1" customWidth="1"/>
    <col min="5896" max="5896" width="29.140625" style="23" bestFit="1" customWidth="1"/>
    <col min="5897" max="5897" width="30.140625" style="23" bestFit="1" customWidth="1"/>
    <col min="5898" max="5898" width="29.140625" style="23" bestFit="1" customWidth="1"/>
    <col min="5899" max="5899" width="29.140625" style="23" customWidth="1"/>
    <col min="5900" max="5900" width="10.5703125" style="23" bestFit="1" customWidth="1"/>
    <col min="5901" max="5901" width="15" style="23" bestFit="1" customWidth="1"/>
    <col min="5902" max="5902" width="8.140625" style="23" bestFit="1" customWidth="1"/>
    <col min="5903" max="6144" width="11.42578125" style="23"/>
    <col min="6145" max="6145" width="18.7109375" style="23" bestFit="1" customWidth="1"/>
    <col min="6146" max="6146" width="18" style="23" bestFit="1" customWidth="1"/>
    <col min="6147" max="6147" width="14" style="23" bestFit="1" customWidth="1"/>
    <col min="6148" max="6148" width="19.42578125" style="23" bestFit="1" customWidth="1"/>
    <col min="6149" max="6149" width="13.42578125" style="23" bestFit="1" customWidth="1"/>
    <col min="6150" max="6150" width="20.28515625" style="23" bestFit="1" customWidth="1"/>
    <col min="6151" max="6151" width="14" style="23" bestFit="1" customWidth="1"/>
    <col min="6152" max="6152" width="29.140625" style="23" bestFit="1" customWidth="1"/>
    <col min="6153" max="6153" width="30.140625" style="23" bestFit="1" customWidth="1"/>
    <col min="6154" max="6154" width="29.140625" style="23" bestFit="1" customWidth="1"/>
    <col min="6155" max="6155" width="29.140625" style="23" customWidth="1"/>
    <col min="6156" max="6156" width="10.5703125" style="23" bestFit="1" customWidth="1"/>
    <col min="6157" max="6157" width="15" style="23" bestFit="1" customWidth="1"/>
    <col min="6158" max="6158" width="8.140625" style="23" bestFit="1" customWidth="1"/>
    <col min="6159" max="6400" width="11.42578125" style="23"/>
    <col min="6401" max="6401" width="18.7109375" style="23" bestFit="1" customWidth="1"/>
    <col min="6402" max="6402" width="18" style="23" bestFit="1" customWidth="1"/>
    <col min="6403" max="6403" width="14" style="23" bestFit="1" customWidth="1"/>
    <col min="6404" max="6404" width="19.42578125" style="23" bestFit="1" customWidth="1"/>
    <col min="6405" max="6405" width="13.42578125" style="23" bestFit="1" customWidth="1"/>
    <col min="6406" max="6406" width="20.28515625" style="23" bestFit="1" customWidth="1"/>
    <col min="6407" max="6407" width="14" style="23" bestFit="1" customWidth="1"/>
    <col min="6408" max="6408" width="29.140625" style="23" bestFit="1" customWidth="1"/>
    <col min="6409" max="6409" width="30.140625" style="23" bestFit="1" customWidth="1"/>
    <col min="6410" max="6410" width="29.140625" style="23" bestFit="1" customWidth="1"/>
    <col min="6411" max="6411" width="29.140625" style="23" customWidth="1"/>
    <col min="6412" max="6412" width="10.5703125" style="23" bestFit="1" customWidth="1"/>
    <col min="6413" max="6413" width="15" style="23" bestFit="1" customWidth="1"/>
    <col min="6414" max="6414" width="8.140625" style="23" bestFit="1" customWidth="1"/>
    <col min="6415" max="6656" width="11.42578125" style="23"/>
    <col min="6657" max="6657" width="18.7109375" style="23" bestFit="1" customWidth="1"/>
    <col min="6658" max="6658" width="18" style="23" bestFit="1" customWidth="1"/>
    <col min="6659" max="6659" width="14" style="23" bestFit="1" customWidth="1"/>
    <col min="6660" max="6660" width="19.42578125" style="23" bestFit="1" customWidth="1"/>
    <col min="6661" max="6661" width="13.42578125" style="23" bestFit="1" customWidth="1"/>
    <col min="6662" max="6662" width="20.28515625" style="23" bestFit="1" customWidth="1"/>
    <col min="6663" max="6663" width="14" style="23" bestFit="1" customWidth="1"/>
    <col min="6664" max="6664" width="29.140625" style="23" bestFit="1" customWidth="1"/>
    <col min="6665" max="6665" width="30.140625" style="23" bestFit="1" customWidth="1"/>
    <col min="6666" max="6666" width="29.140625" style="23" bestFit="1" customWidth="1"/>
    <col min="6667" max="6667" width="29.140625" style="23" customWidth="1"/>
    <col min="6668" max="6668" width="10.5703125" style="23" bestFit="1" customWidth="1"/>
    <col min="6669" max="6669" width="15" style="23" bestFit="1" customWidth="1"/>
    <col min="6670" max="6670" width="8.140625" style="23" bestFit="1" customWidth="1"/>
    <col min="6671" max="6912" width="11.42578125" style="23"/>
    <col min="6913" max="6913" width="18.7109375" style="23" bestFit="1" customWidth="1"/>
    <col min="6914" max="6914" width="18" style="23" bestFit="1" customWidth="1"/>
    <col min="6915" max="6915" width="14" style="23" bestFit="1" customWidth="1"/>
    <col min="6916" max="6916" width="19.42578125" style="23" bestFit="1" customWidth="1"/>
    <col min="6917" max="6917" width="13.42578125" style="23" bestFit="1" customWidth="1"/>
    <col min="6918" max="6918" width="20.28515625" style="23" bestFit="1" customWidth="1"/>
    <col min="6919" max="6919" width="14" style="23" bestFit="1" customWidth="1"/>
    <col min="6920" max="6920" width="29.140625" style="23" bestFit="1" customWidth="1"/>
    <col min="6921" max="6921" width="30.140625" style="23" bestFit="1" customWidth="1"/>
    <col min="6922" max="6922" width="29.140625" style="23" bestFit="1" customWidth="1"/>
    <col min="6923" max="6923" width="29.140625" style="23" customWidth="1"/>
    <col min="6924" max="6924" width="10.5703125" style="23" bestFit="1" customWidth="1"/>
    <col min="6925" max="6925" width="15" style="23" bestFit="1" customWidth="1"/>
    <col min="6926" max="6926" width="8.140625" style="23" bestFit="1" customWidth="1"/>
    <col min="6927" max="7168" width="11.42578125" style="23"/>
    <col min="7169" max="7169" width="18.7109375" style="23" bestFit="1" customWidth="1"/>
    <col min="7170" max="7170" width="18" style="23" bestFit="1" customWidth="1"/>
    <col min="7171" max="7171" width="14" style="23" bestFit="1" customWidth="1"/>
    <col min="7172" max="7172" width="19.42578125" style="23" bestFit="1" customWidth="1"/>
    <col min="7173" max="7173" width="13.42578125" style="23" bestFit="1" customWidth="1"/>
    <col min="7174" max="7174" width="20.28515625" style="23" bestFit="1" customWidth="1"/>
    <col min="7175" max="7175" width="14" style="23" bestFit="1" customWidth="1"/>
    <col min="7176" max="7176" width="29.140625" style="23" bestFit="1" customWidth="1"/>
    <col min="7177" max="7177" width="30.140625" style="23" bestFit="1" customWidth="1"/>
    <col min="7178" max="7178" width="29.140625" style="23" bestFit="1" customWidth="1"/>
    <col min="7179" max="7179" width="29.140625" style="23" customWidth="1"/>
    <col min="7180" max="7180" width="10.5703125" style="23" bestFit="1" customWidth="1"/>
    <col min="7181" max="7181" width="15" style="23" bestFit="1" customWidth="1"/>
    <col min="7182" max="7182" width="8.140625" style="23" bestFit="1" customWidth="1"/>
    <col min="7183" max="7424" width="11.42578125" style="23"/>
    <col min="7425" max="7425" width="18.7109375" style="23" bestFit="1" customWidth="1"/>
    <col min="7426" max="7426" width="18" style="23" bestFit="1" customWidth="1"/>
    <col min="7427" max="7427" width="14" style="23" bestFit="1" customWidth="1"/>
    <col min="7428" max="7428" width="19.42578125" style="23" bestFit="1" customWidth="1"/>
    <col min="7429" max="7429" width="13.42578125" style="23" bestFit="1" customWidth="1"/>
    <col min="7430" max="7430" width="20.28515625" style="23" bestFit="1" customWidth="1"/>
    <col min="7431" max="7431" width="14" style="23" bestFit="1" customWidth="1"/>
    <col min="7432" max="7432" width="29.140625" style="23" bestFit="1" customWidth="1"/>
    <col min="7433" max="7433" width="30.140625" style="23" bestFit="1" customWidth="1"/>
    <col min="7434" max="7434" width="29.140625" style="23" bestFit="1" customWidth="1"/>
    <col min="7435" max="7435" width="29.140625" style="23" customWidth="1"/>
    <col min="7436" max="7436" width="10.5703125" style="23" bestFit="1" customWidth="1"/>
    <col min="7437" max="7437" width="15" style="23" bestFit="1" customWidth="1"/>
    <col min="7438" max="7438" width="8.140625" style="23" bestFit="1" customWidth="1"/>
    <col min="7439" max="7680" width="11.42578125" style="23"/>
    <col min="7681" max="7681" width="18.7109375" style="23" bestFit="1" customWidth="1"/>
    <col min="7682" max="7682" width="18" style="23" bestFit="1" customWidth="1"/>
    <col min="7683" max="7683" width="14" style="23" bestFit="1" customWidth="1"/>
    <col min="7684" max="7684" width="19.42578125" style="23" bestFit="1" customWidth="1"/>
    <col min="7685" max="7685" width="13.42578125" style="23" bestFit="1" customWidth="1"/>
    <col min="7686" max="7686" width="20.28515625" style="23" bestFit="1" customWidth="1"/>
    <col min="7687" max="7687" width="14" style="23" bestFit="1" customWidth="1"/>
    <col min="7688" max="7688" width="29.140625" style="23" bestFit="1" customWidth="1"/>
    <col min="7689" max="7689" width="30.140625" style="23" bestFit="1" customWidth="1"/>
    <col min="7690" max="7690" width="29.140625" style="23" bestFit="1" customWidth="1"/>
    <col min="7691" max="7691" width="29.140625" style="23" customWidth="1"/>
    <col min="7692" max="7692" width="10.5703125" style="23" bestFit="1" customWidth="1"/>
    <col min="7693" max="7693" width="15" style="23" bestFit="1" customWidth="1"/>
    <col min="7694" max="7694" width="8.140625" style="23" bestFit="1" customWidth="1"/>
    <col min="7695" max="7936" width="11.42578125" style="23"/>
    <col min="7937" max="7937" width="18.7109375" style="23" bestFit="1" customWidth="1"/>
    <col min="7938" max="7938" width="18" style="23" bestFit="1" customWidth="1"/>
    <col min="7939" max="7939" width="14" style="23" bestFit="1" customWidth="1"/>
    <col min="7940" max="7940" width="19.42578125" style="23" bestFit="1" customWidth="1"/>
    <col min="7941" max="7941" width="13.42578125" style="23" bestFit="1" customWidth="1"/>
    <col min="7942" max="7942" width="20.28515625" style="23" bestFit="1" customWidth="1"/>
    <col min="7943" max="7943" width="14" style="23" bestFit="1" customWidth="1"/>
    <col min="7944" max="7944" width="29.140625" style="23" bestFit="1" customWidth="1"/>
    <col min="7945" max="7945" width="30.140625" style="23" bestFit="1" customWidth="1"/>
    <col min="7946" max="7946" width="29.140625" style="23" bestFit="1" customWidth="1"/>
    <col min="7947" max="7947" width="29.140625" style="23" customWidth="1"/>
    <col min="7948" max="7948" width="10.5703125" style="23" bestFit="1" customWidth="1"/>
    <col min="7949" max="7949" width="15" style="23" bestFit="1" customWidth="1"/>
    <col min="7950" max="7950" width="8.140625" style="23" bestFit="1" customWidth="1"/>
    <col min="7951" max="8192" width="11.42578125" style="23"/>
    <col min="8193" max="8193" width="18.7109375" style="23" bestFit="1" customWidth="1"/>
    <col min="8194" max="8194" width="18" style="23" bestFit="1" customWidth="1"/>
    <col min="8195" max="8195" width="14" style="23" bestFit="1" customWidth="1"/>
    <col min="8196" max="8196" width="19.42578125" style="23" bestFit="1" customWidth="1"/>
    <col min="8197" max="8197" width="13.42578125" style="23" bestFit="1" customWidth="1"/>
    <col min="8198" max="8198" width="20.28515625" style="23" bestFit="1" customWidth="1"/>
    <col min="8199" max="8199" width="14" style="23" bestFit="1" customWidth="1"/>
    <col min="8200" max="8200" width="29.140625" style="23" bestFit="1" customWidth="1"/>
    <col min="8201" max="8201" width="30.140625" style="23" bestFit="1" customWidth="1"/>
    <col min="8202" max="8202" width="29.140625" style="23" bestFit="1" customWidth="1"/>
    <col min="8203" max="8203" width="29.140625" style="23" customWidth="1"/>
    <col min="8204" max="8204" width="10.5703125" style="23" bestFit="1" customWidth="1"/>
    <col min="8205" max="8205" width="15" style="23" bestFit="1" customWidth="1"/>
    <col min="8206" max="8206" width="8.140625" style="23" bestFit="1" customWidth="1"/>
    <col min="8207" max="8448" width="11.42578125" style="23"/>
    <col min="8449" max="8449" width="18.7109375" style="23" bestFit="1" customWidth="1"/>
    <col min="8450" max="8450" width="18" style="23" bestFit="1" customWidth="1"/>
    <col min="8451" max="8451" width="14" style="23" bestFit="1" customWidth="1"/>
    <col min="8452" max="8452" width="19.42578125" style="23" bestFit="1" customWidth="1"/>
    <col min="8453" max="8453" width="13.42578125" style="23" bestFit="1" customWidth="1"/>
    <col min="8454" max="8454" width="20.28515625" style="23" bestFit="1" customWidth="1"/>
    <col min="8455" max="8455" width="14" style="23" bestFit="1" customWidth="1"/>
    <col min="8456" max="8456" width="29.140625" style="23" bestFit="1" customWidth="1"/>
    <col min="8457" max="8457" width="30.140625" style="23" bestFit="1" customWidth="1"/>
    <col min="8458" max="8458" width="29.140625" style="23" bestFit="1" customWidth="1"/>
    <col min="8459" max="8459" width="29.140625" style="23" customWidth="1"/>
    <col min="8460" max="8460" width="10.5703125" style="23" bestFit="1" customWidth="1"/>
    <col min="8461" max="8461" width="15" style="23" bestFit="1" customWidth="1"/>
    <col min="8462" max="8462" width="8.140625" style="23" bestFit="1" customWidth="1"/>
    <col min="8463" max="8704" width="11.42578125" style="23"/>
    <col min="8705" max="8705" width="18.7109375" style="23" bestFit="1" customWidth="1"/>
    <col min="8706" max="8706" width="18" style="23" bestFit="1" customWidth="1"/>
    <col min="8707" max="8707" width="14" style="23" bestFit="1" customWidth="1"/>
    <col min="8708" max="8708" width="19.42578125" style="23" bestFit="1" customWidth="1"/>
    <col min="8709" max="8709" width="13.42578125" style="23" bestFit="1" customWidth="1"/>
    <col min="8710" max="8710" width="20.28515625" style="23" bestFit="1" customWidth="1"/>
    <col min="8711" max="8711" width="14" style="23" bestFit="1" customWidth="1"/>
    <col min="8712" max="8712" width="29.140625" style="23" bestFit="1" customWidth="1"/>
    <col min="8713" max="8713" width="30.140625" style="23" bestFit="1" customWidth="1"/>
    <col min="8714" max="8714" width="29.140625" style="23" bestFit="1" customWidth="1"/>
    <col min="8715" max="8715" width="29.140625" style="23" customWidth="1"/>
    <col min="8716" max="8716" width="10.5703125" style="23" bestFit="1" customWidth="1"/>
    <col min="8717" max="8717" width="15" style="23" bestFit="1" customWidth="1"/>
    <col min="8718" max="8718" width="8.140625" style="23" bestFit="1" customWidth="1"/>
    <col min="8719" max="8960" width="11.42578125" style="23"/>
    <col min="8961" max="8961" width="18.7109375" style="23" bestFit="1" customWidth="1"/>
    <col min="8962" max="8962" width="18" style="23" bestFit="1" customWidth="1"/>
    <col min="8963" max="8963" width="14" style="23" bestFit="1" customWidth="1"/>
    <col min="8964" max="8964" width="19.42578125" style="23" bestFit="1" customWidth="1"/>
    <col min="8965" max="8965" width="13.42578125" style="23" bestFit="1" customWidth="1"/>
    <col min="8966" max="8966" width="20.28515625" style="23" bestFit="1" customWidth="1"/>
    <col min="8967" max="8967" width="14" style="23" bestFit="1" customWidth="1"/>
    <col min="8968" max="8968" width="29.140625" style="23" bestFit="1" customWidth="1"/>
    <col min="8969" max="8969" width="30.140625" style="23" bestFit="1" customWidth="1"/>
    <col min="8970" max="8970" width="29.140625" style="23" bestFit="1" customWidth="1"/>
    <col min="8971" max="8971" width="29.140625" style="23" customWidth="1"/>
    <col min="8972" max="8972" width="10.5703125" style="23" bestFit="1" customWidth="1"/>
    <col min="8973" max="8973" width="15" style="23" bestFit="1" customWidth="1"/>
    <col min="8974" max="8974" width="8.140625" style="23" bestFit="1" customWidth="1"/>
    <col min="8975" max="9216" width="11.42578125" style="23"/>
    <col min="9217" max="9217" width="18.7109375" style="23" bestFit="1" customWidth="1"/>
    <col min="9218" max="9218" width="18" style="23" bestFit="1" customWidth="1"/>
    <col min="9219" max="9219" width="14" style="23" bestFit="1" customWidth="1"/>
    <col min="9220" max="9220" width="19.42578125" style="23" bestFit="1" customWidth="1"/>
    <col min="9221" max="9221" width="13.42578125" style="23" bestFit="1" customWidth="1"/>
    <col min="9222" max="9222" width="20.28515625" style="23" bestFit="1" customWidth="1"/>
    <col min="9223" max="9223" width="14" style="23" bestFit="1" customWidth="1"/>
    <col min="9224" max="9224" width="29.140625" style="23" bestFit="1" customWidth="1"/>
    <col min="9225" max="9225" width="30.140625" style="23" bestFit="1" customWidth="1"/>
    <col min="9226" max="9226" width="29.140625" style="23" bestFit="1" customWidth="1"/>
    <col min="9227" max="9227" width="29.140625" style="23" customWidth="1"/>
    <col min="9228" max="9228" width="10.5703125" style="23" bestFit="1" customWidth="1"/>
    <col min="9229" max="9229" width="15" style="23" bestFit="1" customWidth="1"/>
    <col min="9230" max="9230" width="8.140625" style="23" bestFit="1" customWidth="1"/>
    <col min="9231" max="9472" width="11.42578125" style="23"/>
    <col min="9473" max="9473" width="18.7109375" style="23" bestFit="1" customWidth="1"/>
    <col min="9474" max="9474" width="18" style="23" bestFit="1" customWidth="1"/>
    <col min="9475" max="9475" width="14" style="23" bestFit="1" customWidth="1"/>
    <col min="9476" max="9476" width="19.42578125" style="23" bestFit="1" customWidth="1"/>
    <col min="9477" max="9477" width="13.42578125" style="23" bestFit="1" customWidth="1"/>
    <col min="9478" max="9478" width="20.28515625" style="23" bestFit="1" customWidth="1"/>
    <col min="9479" max="9479" width="14" style="23" bestFit="1" customWidth="1"/>
    <col min="9480" max="9480" width="29.140625" style="23" bestFit="1" customWidth="1"/>
    <col min="9481" max="9481" width="30.140625" style="23" bestFit="1" customWidth="1"/>
    <col min="9482" max="9482" width="29.140625" style="23" bestFit="1" customWidth="1"/>
    <col min="9483" max="9483" width="29.140625" style="23" customWidth="1"/>
    <col min="9484" max="9484" width="10.5703125" style="23" bestFit="1" customWidth="1"/>
    <col min="9485" max="9485" width="15" style="23" bestFit="1" customWidth="1"/>
    <col min="9486" max="9486" width="8.140625" style="23" bestFit="1" customWidth="1"/>
    <col min="9487" max="9728" width="11.42578125" style="23"/>
    <col min="9729" max="9729" width="18.7109375" style="23" bestFit="1" customWidth="1"/>
    <col min="9730" max="9730" width="18" style="23" bestFit="1" customWidth="1"/>
    <col min="9731" max="9731" width="14" style="23" bestFit="1" customWidth="1"/>
    <col min="9732" max="9732" width="19.42578125" style="23" bestFit="1" customWidth="1"/>
    <col min="9733" max="9733" width="13.42578125" style="23" bestFit="1" customWidth="1"/>
    <col min="9734" max="9734" width="20.28515625" style="23" bestFit="1" customWidth="1"/>
    <col min="9735" max="9735" width="14" style="23" bestFit="1" customWidth="1"/>
    <col min="9736" max="9736" width="29.140625" style="23" bestFit="1" customWidth="1"/>
    <col min="9737" max="9737" width="30.140625" style="23" bestFit="1" customWidth="1"/>
    <col min="9738" max="9738" width="29.140625" style="23" bestFit="1" customWidth="1"/>
    <col min="9739" max="9739" width="29.140625" style="23" customWidth="1"/>
    <col min="9740" max="9740" width="10.5703125" style="23" bestFit="1" customWidth="1"/>
    <col min="9741" max="9741" width="15" style="23" bestFit="1" customWidth="1"/>
    <col min="9742" max="9742" width="8.140625" style="23" bestFit="1" customWidth="1"/>
    <col min="9743" max="9984" width="11.42578125" style="23"/>
    <col min="9985" max="9985" width="18.7109375" style="23" bestFit="1" customWidth="1"/>
    <col min="9986" max="9986" width="18" style="23" bestFit="1" customWidth="1"/>
    <col min="9987" max="9987" width="14" style="23" bestFit="1" customWidth="1"/>
    <col min="9988" max="9988" width="19.42578125" style="23" bestFit="1" customWidth="1"/>
    <col min="9989" max="9989" width="13.42578125" style="23" bestFit="1" customWidth="1"/>
    <col min="9990" max="9990" width="20.28515625" style="23" bestFit="1" customWidth="1"/>
    <col min="9991" max="9991" width="14" style="23" bestFit="1" customWidth="1"/>
    <col min="9992" max="9992" width="29.140625" style="23" bestFit="1" customWidth="1"/>
    <col min="9993" max="9993" width="30.140625" style="23" bestFit="1" customWidth="1"/>
    <col min="9994" max="9994" width="29.140625" style="23" bestFit="1" customWidth="1"/>
    <col min="9995" max="9995" width="29.140625" style="23" customWidth="1"/>
    <col min="9996" max="9996" width="10.5703125" style="23" bestFit="1" customWidth="1"/>
    <col min="9997" max="9997" width="15" style="23" bestFit="1" customWidth="1"/>
    <col min="9998" max="9998" width="8.140625" style="23" bestFit="1" customWidth="1"/>
    <col min="9999" max="10240" width="11.42578125" style="23"/>
    <col min="10241" max="10241" width="18.7109375" style="23" bestFit="1" customWidth="1"/>
    <col min="10242" max="10242" width="18" style="23" bestFit="1" customWidth="1"/>
    <col min="10243" max="10243" width="14" style="23" bestFit="1" customWidth="1"/>
    <col min="10244" max="10244" width="19.42578125" style="23" bestFit="1" customWidth="1"/>
    <col min="10245" max="10245" width="13.42578125" style="23" bestFit="1" customWidth="1"/>
    <col min="10246" max="10246" width="20.28515625" style="23" bestFit="1" customWidth="1"/>
    <col min="10247" max="10247" width="14" style="23" bestFit="1" customWidth="1"/>
    <col min="10248" max="10248" width="29.140625" style="23" bestFit="1" customWidth="1"/>
    <col min="10249" max="10249" width="30.140625" style="23" bestFit="1" customWidth="1"/>
    <col min="10250" max="10250" width="29.140625" style="23" bestFit="1" customWidth="1"/>
    <col min="10251" max="10251" width="29.140625" style="23" customWidth="1"/>
    <col min="10252" max="10252" width="10.5703125" style="23" bestFit="1" customWidth="1"/>
    <col min="10253" max="10253" width="15" style="23" bestFit="1" customWidth="1"/>
    <col min="10254" max="10254" width="8.140625" style="23" bestFit="1" customWidth="1"/>
    <col min="10255" max="10496" width="11.42578125" style="23"/>
    <col min="10497" max="10497" width="18.7109375" style="23" bestFit="1" customWidth="1"/>
    <col min="10498" max="10498" width="18" style="23" bestFit="1" customWidth="1"/>
    <col min="10499" max="10499" width="14" style="23" bestFit="1" customWidth="1"/>
    <col min="10500" max="10500" width="19.42578125" style="23" bestFit="1" customWidth="1"/>
    <col min="10501" max="10501" width="13.42578125" style="23" bestFit="1" customWidth="1"/>
    <col min="10502" max="10502" width="20.28515625" style="23" bestFit="1" customWidth="1"/>
    <col min="10503" max="10503" width="14" style="23" bestFit="1" customWidth="1"/>
    <col min="10504" max="10504" width="29.140625" style="23" bestFit="1" customWidth="1"/>
    <col min="10505" max="10505" width="30.140625" style="23" bestFit="1" customWidth="1"/>
    <col min="10506" max="10506" width="29.140625" style="23" bestFit="1" customWidth="1"/>
    <col min="10507" max="10507" width="29.140625" style="23" customWidth="1"/>
    <col min="10508" max="10508" width="10.5703125" style="23" bestFit="1" customWidth="1"/>
    <col min="10509" max="10509" width="15" style="23" bestFit="1" customWidth="1"/>
    <col min="10510" max="10510" width="8.140625" style="23" bestFit="1" customWidth="1"/>
    <col min="10511" max="10752" width="11.42578125" style="23"/>
    <col min="10753" max="10753" width="18.7109375" style="23" bestFit="1" customWidth="1"/>
    <col min="10754" max="10754" width="18" style="23" bestFit="1" customWidth="1"/>
    <col min="10755" max="10755" width="14" style="23" bestFit="1" customWidth="1"/>
    <col min="10756" max="10756" width="19.42578125" style="23" bestFit="1" customWidth="1"/>
    <col min="10757" max="10757" width="13.42578125" style="23" bestFit="1" customWidth="1"/>
    <col min="10758" max="10758" width="20.28515625" style="23" bestFit="1" customWidth="1"/>
    <col min="10759" max="10759" width="14" style="23" bestFit="1" customWidth="1"/>
    <col min="10760" max="10760" width="29.140625" style="23" bestFit="1" customWidth="1"/>
    <col min="10761" max="10761" width="30.140625" style="23" bestFit="1" customWidth="1"/>
    <col min="10762" max="10762" width="29.140625" style="23" bestFit="1" customWidth="1"/>
    <col min="10763" max="10763" width="29.140625" style="23" customWidth="1"/>
    <col min="10764" max="10764" width="10.5703125" style="23" bestFit="1" customWidth="1"/>
    <col min="10765" max="10765" width="15" style="23" bestFit="1" customWidth="1"/>
    <col min="10766" max="10766" width="8.140625" style="23" bestFit="1" customWidth="1"/>
    <col min="10767" max="11008" width="11.42578125" style="23"/>
    <col min="11009" max="11009" width="18.7109375" style="23" bestFit="1" customWidth="1"/>
    <col min="11010" max="11010" width="18" style="23" bestFit="1" customWidth="1"/>
    <col min="11011" max="11011" width="14" style="23" bestFit="1" customWidth="1"/>
    <col min="11012" max="11012" width="19.42578125" style="23" bestFit="1" customWidth="1"/>
    <col min="11013" max="11013" width="13.42578125" style="23" bestFit="1" customWidth="1"/>
    <col min="11014" max="11014" width="20.28515625" style="23" bestFit="1" customWidth="1"/>
    <col min="11015" max="11015" width="14" style="23" bestFit="1" customWidth="1"/>
    <col min="11016" max="11016" width="29.140625" style="23" bestFit="1" customWidth="1"/>
    <col min="11017" max="11017" width="30.140625" style="23" bestFit="1" customWidth="1"/>
    <col min="11018" max="11018" width="29.140625" style="23" bestFit="1" customWidth="1"/>
    <col min="11019" max="11019" width="29.140625" style="23" customWidth="1"/>
    <col min="11020" max="11020" width="10.5703125" style="23" bestFit="1" customWidth="1"/>
    <col min="11021" max="11021" width="15" style="23" bestFit="1" customWidth="1"/>
    <col min="11022" max="11022" width="8.140625" style="23" bestFit="1" customWidth="1"/>
    <col min="11023" max="11264" width="11.42578125" style="23"/>
    <col min="11265" max="11265" width="18.7109375" style="23" bestFit="1" customWidth="1"/>
    <col min="11266" max="11266" width="18" style="23" bestFit="1" customWidth="1"/>
    <col min="11267" max="11267" width="14" style="23" bestFit="1" customWidth="1"/>
    <col min="11268" max="11268" width="19.42578125" style="23" bestFit="1" customWidth="1"/>
    <col min="11269" max="11269" width="13.42578125" style="23" bestFit="1" customWidth="1"/>
    <col min="11270" max="11270" width="20.28515625" style="23" bestFit="1" customWidth="1"/>
    <col min="11271" max="11271" width="14" style="23" bestFit="1" customWidth="1"/>
    <col min="11272" max="11272" width="29.140625" style="23" bestFit="1" customWidth="1"/>
    <col min="11273" max="11273" width="30.140625" style="23" bestFit="1" customWidth="1"/>
    <col min="11274" max="11274" width="29.140625" style="23" bestFit="1" customWidth="1"/>
    <col min="11275" max="11275" width="29.140625" style="23" customWidth="1"/>
    <col min="11276" max="11276" width="10.5703125" style="23" bestFit="1" customWidth="1"/>
    <col min="11277" max="11277" width="15" style="23" bestFit="1" customWidth="1"/>
    <col min="11278" max="11278" width="8.140625" style="23" bestFit="1" customWidth="1"/>
    <col min="11279" max="11520" width="11.42578125" style="23"/>
    <col min="11521" max="11521" width="18.7109375" style="23" bestFit="1" customWidth="1"/>
    <col min="11522" max="11522" width="18" style="23" bestFit="1" customWidth="1"/>
    <col min="11523" max="11523" width="14" style="23" bestFit="1" customWidth="1"/>
    <col min="11524" max="11524" width="19.42578125" style="23" bestFit="1" customWidth="1"/>
    <col min="11525" max="11525" width="13.42578125" style="23" bestFit="1" customWidth="1"/>
    <col min="11526" max="11526" width="20.28515625" style="23" bestFit="1" customWidth="1"/>
    <col min="11527" max="11527" width="14" style="23" bestFit="1" customWidth="1"/>
    <col min="11528" max="11528" width="29.140625" style="23" bestFit="1" customWidth="1"/>
    <col min="11529" max="11529" width="30.140625" style="23" bestFit="1" customWidth="1"/>
    <col min="11530" max="11530" width="29.140625" style="23" bestFit="1" customWidth="1"/>
    <col min="11531" max="11531" width="29.140625" style="23" customWidth="1"/>
    <col min="11532" max="11532" width="10.5703125" style="23" bestFit="1" customWidth="1"/>
    <col min="11533" max="11533" width="15" style="23" bestFit="1" customWidth="1"/>
    <col min="11534" max="11534" width="8.140625" style="23" bestFit="1" customWidth="1"/>
    <col min="11535" max="11776" width="11.42578125" style="23"/>
    <col min="11777" max="11777" width="18.7109375" style="23" bestFit="1" customWidth="1"/>
    <col min="11778" max="11778" width="18" style="23" bestFit="1" customWidth="1"/>
    <col min="11779" max="11779" width="14" style="23" bestFit="1" customWidth="1"/>
    <col min="11780" max="11780" width="19.42578125" style="23" bestFit="1" customWidth="1"/>
    <col min="11781" max="11781" width="13.42578125" style="23" bestFit="1" customWidth="1"/>
    <col min="11782" max="11782" width="20.28515625" style="23" bestFit="1" customWidth="1"/>
    <col min="11783" max="11783" width="14" style="23" bestFit="1" customWidth="1"/>
    <col min="11784" max="11784" width="29.140625" style="23" bestFit="1" customWidth="1"/>
    <col min="11785" max="11785" width="30.140625" style="23" bestFit="1" customWidth="1"/>
    <col min="11786" max="11786" width="29.140625" style="23" bestFit="1" customWidth="1"/>
    <col min="11787" max="11787" width="29.140625" style="23" customWidth="1"/>
    <col min="11788" max="11788" width="10.5703125" style="23" bestFit="1" customWidth="1"/>
    <col min="11789" max="11789" width="15" style="23" bestFit="1" customWidth="1"/>
    <col min="11790" max="11790" width="8.140625" style="23" bestFit="1" customWidth="1"/>
    <col min="11791" max="12032" width="11.42578125" style="23"/>
    <col min="12033" max="12033" width="18.7109375" style="23" bestFit="1" customWidth="1"/>
    <col min="12034" max="12034" width="18" style="23" bestFit="1" customWidth="1"/>
    <col min="12035" max="12035" width="14" style="23" bestFit="1" customWidth="1"/>
    <col min="12036" max="12036" width="19.42578125" style="23" bestFit="1" customWidth="1"/>
    <col min="12037" max="12037" width="13.42578125" style="23" bestFit="1" customWidth="1"/>
    <col min="12038" max="12038" width="20.28515625" style="23" bestFit="1" customWidth="1"/>
    <col min="12039" max="12039" width="14" style="23" bestFit="1" customWidth="1"/>
    <col min="12040" max="12040" width="29.140625" style="23" bestFit="1" customWidth="1"/>
    <col min="12041" max="12041" width="30.140625" style="23" bestFit="1" customWidth="1"/>
    <col min="12042" max="12042" width="29.140625" style="23" bestFit="1" customWidth="1"/>
    <col min="12043" max="12043" width="29.140625" style="23" customWidth="1"/>
    <col min="12044" max="12044" width="10.5703125" style="23" bestFit="1" customWidth="1"/>
    <col min="12045" max="12045" width="15" style="23" bestFit="1" customWidth="1"/>
    <col min="12046" max="12046" width="8.140625" style="23" bestFit="1" customWidth="1"/>
    <col min="12047" max="12288" width="11.42578125" style="23"/>
    <col min="12289" max="12289" width="18.7109375" style="23" bestFit="1" customWidth="1"/>
    <col min="12290" max="12290" width="18" style="23" bestFit="1" customWidth="1"/>
    <col min="12291" max="12291" width="14" style="23" bestFit="1" customWidth="1"/>
    <col min="12292" max="12292" width="19.42578125" style="23" bestFit="1" customWidth="1"/>
    <col min="12293" max="12293" width="13.42578125" style="23" bestFit="1" customWidth="1"/>
    <col min="12294" max="12294" width="20.28515625" style="23" bestFit="1" customWidth="1"/>
    <col min="12295" max="12295" width="14" style="23" bestFit="1" customWidth="1"/>
    <col min="12296" max="12296" width="29.140625" style="23" bestFit="1" customWidth="1"/>
    <col min="12297" max="12297" width="30.140625" style="23" bestFit="1" customWidth="1"/>
    <col min="12298" max="12298" width="29.140625" style="23" bestFit="1" customWidth="1"/>
    <col min="12299" max="12299" width="29.140625" style="23" customWidth="1"/>
    <col min="12300" max="12300" width="10.5703125" style="23" bestFit="1" customWidth="1"/>
    <col min="12301" max="12301" width="15" style="23" bestFit="1" customWidth="1"/>
    <col min="12302" max="12302" width="8.140625" style="23" bestFit="1" customWidth="1"/>
    <col min="12303" max="12544" width="11.42578125" style="23"/>
    <col min="12545" max="12545" width="18.7109375" style="23" bestFit="1" customWidth="1"/>
    <col min="12546" max="12546" width="18" style="23" bestFit="1" customWidth="1"/>
    <col min="12547" max="12547" width="14" style="23" bestFit="1" customWidth="1"/>
    <col min="12548" max="12548" width="19.42578125" style="23" bestFit="1" customWidth="1"/>
    <col min="12549" max="12549" width="13.42578125" style="23" bestFit="1" customWidth="1"/>
    <col min="12550" max="12550" width="20.28515625" style="23" bestFit="1" customWidth="1"/>
    <col min="12551" max="12551" width="14" style="23" bestFit="1" customWidth="1"/>
    <col min="12552" max="12552" width="29.140625" style="23" bestFit="1" customWidth="1"/>
    <col min="12553" max="12553" width="30.140625" style="23" bestFit="1" customWidth="1"/>
    <col min="12554" max="12554" width="29.140625" style="23" bestFit="1" customWidth="1"/>
    <col min="12555" max="12555" width="29.140625" style="23" customWidth="1"/>
    <col min="12556" max="12556" width="10.5703125" style="23" bestFit="1" customWidth="1"/>
    <col min="12557" max="12557" width="15" style="23" bestFit="1" customWidth="1"/>
    <col min="12558" max="12558" width="8.140625" style="23" bestFit="1" customWidth="1"/>
    <col min="12559" max="12800" width="11.42578125" style="23"/>
    <col min="12801" max="12801" width="18.7109375" style="23" bestFit="1" customWidth="1"/>
    <col min="12802" max="12802" width="18" style="23" bestFit="1" customWidth="1"/>
    <col min="12803" max="12803" width="14" style="23" bestFit="1" customWidth="1"/>
    <col min="12804" max="12804" width="19.42578125" style="23" bestFit="1" customWidth="1"/>
    <col min="12805" max="12805" width="13.42578125" style="23" bestFit="1" customWidth="1"/>
    <col min="12806" max="12806" width="20.28515625" style="23" bestFit="1" customWidth="1"/>
    <col min="12807" max="12807" width="14" style="23" bestFit="1" customWidth="1"/>
    <col min="12808" max="12808" width="29.140625" style="23" bestFit="1" customWidth="1"/>
    <col min="12809" max="12809" width="30.140625" style="23" bestFit="1" customWidth="1"/>
    <col min="12810" max="12810" width="29.140625" style="23" bestFit="1" customWidth="1"/>
    <col min="12811" max="12811" width="29.140625" style="23" customWidth="1"/>
    <col min="12812" max="12812" width="10.5703125" style="23" bestFit="1" customWidth="1"/>
    <col min="12813" max="12813" width="15" style="23" bestFit="1" customWidth="1"/>
    <col min="12814" max="12814" width="8.140625" style="23" bestFit="1" customWidth="1"/>
    <col min="12815" max="13056" width="11.42578125" style="23"/>
    <col min="13057" max="13057" width="18.7109375" style="23" bestFit="1" customWidth="1"/>
    <col min="13058" max="13058" width="18" style="23" bestFit="1" customWidth="1"/>
    <col min="13059" max="13059" width="14" style="23" bestFit="1" customWidth="1"/>
    <col min="13060" max="13060" width="19.42578125" style="23" bestFit="1" customWidth="1"/>
    <col min="13061" max="13061" width="13.42578125" style="23" bestFit="1" customWidth="1"/>
    <col min="13062" max="13062" width="20.28515625" style="23" bestFit="1" customWidth="1"/>
    <col min="13063" max="13063" width="14" style="23" bestFit="1" customWidth="1"/>
    <col min="13064" max="13064" width="29.140625" style="23" bestFit="1" customWidth="1"/>
    <col min="13065" max="13065" width="30.140625" style="23" bestFit="1" customWidth="1"/>
    <col min="13066" max="13066" width="29.140625" style="23" bestFit="1" customWidth="1"/>
    <col min="13067" max="13067" width="29.140625" style="23" customWidth="1"/>
    <col min="13068" max="13068" width="10.5703125" style="23" bestFit="1" customWidth="1"/>
    <col min="13069" max="13069" width="15" style="23" bestFit="1" customWidth="1"/>
    <col min="13070" max="13070" width="8.140625" style="23" bestFit="1" customWidth="1"/>
    <col min="13071" max="13312" width="11.42578125" style="23"/>
    <col min="13313" max="13313" width="18.7109375" style="23" bestFit="1" customWidth="1"/>
    <col min="13314" max="13314" width="18" style="23" bestFit="1" customWidth="1"/>
    <col min="13315" max="13315" width="14" style="23" bestFit="1" customWidth="1"/>
    <col min="13316" max="13316" width="19.42578125" style="23" bestFit="1" customWidth="1"/>
    <col min="13317" max="13317" width="13.42578125" style="23" bestFit="1" customWidth="1"/>
    <col min="13318" max="13318" width="20.28515625" style="23" bestFit="1" customWidth="1"/>
    <col min="13319" max="13319" width="14" style="23" bestFit="1" customWidth="1"/>
    <col min="13320" max="13320" width="29.140625" style="23" bestFit="1" customWidth="1"/>
    <col min="13321" max="13321" width="30.140625" style="23" bestFit="1" customWidth="1"/>
    <col min="13322" max="13322" width="29.140625" style="23" bestFit="1" customWidth="1"/>
    <col min="13323" max="13323" width="29.140625" style="23" customWidth="1"/>
    <col min="13324" max="13324" width="10.5703125" style="23" bestFit="1" customWidth="1"/>
    <col min="13325" max="13325" width="15" style="23" bestFit="1" customWidth="1"/>
    <col min="13326" max="13326" width="8.140625" style="23" bestFit="1" customWidth="1"/>
    <col min="13327" max="13568" width="11.42578125" style="23"/>
    <col min="13569" max="13569" width="18.7109375" style="23" bestFit="1" customWidth="1"/>
    <col min="13570" max="13570" width="18" style="23" bestFit="1" customWidth="1"/>
    <col min="13571" max="13571" width="14" style="23" bestFit="1" customWidth="1"/>
    <col min="13572" max="13572" width="19.42578125" style="23" bestFit="1" customWidth="1"/>
    <col min="13573" max="13573" width="13.42578125" style="23" bestFit="1" customWidth="1"/>
    <col min="13574" max="13574" width="20.28515625" style="23" bestFit="1" customWidth="1"/>
    <col min="13575" max="13575" width="14" style="23" bestFit="1" customWidth="1"/>
    <col min="13576" max="13576" width="29.140625" style="23" bestFit="1" customWidth="1"/>
    <col min="13577" max="13577" width="30.140625" style="23" bestFit="1" customWidth="1"/>
    <col min="13578" max="13578" width="29.140625" style="23" bestFit="1" customWidth="1"/>
    <col min="13579" max="13579" width="29.140625" style="23" customWidth="1"/>
    <col min="13580" max="13580" width="10.5703125" style="23" bestFit="1" customWidth="1"/>
    <col min="13581" max="13581" width="15" style="23" bestFit="1" customWidth="1"/>
    <col min="13582" max="13582" width="8.140625" style="23" bestFit="1" customWidth="1"/>
    <col min="13583" max="13824" width="11.42578125" style="23"/>
    <col min="13825" max="13825" width="18.7109375" style="23" bestFit="1" customWidth="1"/>
    <col min="13826" max="13826" width="18" style="23" bestFit="1" customWidth="1"/>
    <col min="13827" max="13827" width="14" style="23" bestFit="1" customWidth="1"/>
    <col min="13828" max="13828" width="19.42578125" style="23" bestFit="1" customWidth="1"/>
    <col min="13829" max="13829" width="13.42578125" style="23" bestFit="1" customWidth="1"/>
    <col min="13830" max="13830" width="20.28515625" style="23" bestFit="1" customWidth="1"/>
    <col min="13831" max="13831" width="14" style="23" bestFit="1" customWidth="1"/>
    <col min="13832" max="13832" width="29.140625" style="23" bestFit="1" customWidth="1"/>
    <col min="13833" max="13833" width="30.140625" style="23" bestFit="1" customWidth="1"/>
    <col min="13834" max="13834" width="29.140625" style="23" bestFit="1" customWidth="1"/>
    <col min="13835" max="13835" width="29.140625" style="23" customWidth="1"/>
    <col min="13836" max="13836" width="10.5703125" style="23" bestFit="1" customWidth="1"/>
    <col min="13837" max="13837" width="15" style="23" bestFit="1" customWidth="1"/>
    <col min="13838" max="13838" width="8.140625" style="23" bestFit="1" customWidth="1"/>
    <col min="13839" max="14080" width="11.42578125" style="23"/>
    <col min="14081" max="14081" width="18.7109375" style="23" bestFit="1" customWidth="1"/>
    <col min="14082" max="14082" width="18" style="23" bestFit="1" customWidth="1"/>
    <col min="14083" max="14083" width="14" style="23" bestFit="1" customWidth="1"/>
    <col min="14084" max="14084" width="19.42578125" style="23" bestFit="1" customWidth="1"/>
    <col min="14085" max="14085" width="13.42578125" style="23" bestFit="1" customWidth="1"/>
    <col min="14086" max="14086" width="20.28515625" style="23" bestFit="1" customWidth="1"/>
    <col min="14087" max="14087" width="14" style="23" bestFit="1" customWidth="1"/>
    <col min="14088" max="14088" width="29.140625" style="23" bestFit="1" customWidth="1"/>
    <col min="14089" max="14089" width="30.140625" style="23" bestFit="1" customWidth="1"/>
    <col min="14090" max="14090" width="29.140625" style="23" bestFit="1" customWidth="1"/>
    <col min="14091" max="14091" width="29.140625" style="23" customWidth="1"/>
    <col min="14092" max="14092" width="10.5703125" style="23" bestFit="1" customWidth="1"/>
    <col min="14093" max="14093" width="15" style="23" bestFit="1" customWidth="1"/>
    <col min="14094" max="14094" width="8.140625" style="23" bestFit="1" customWidth="1"/>
    <col min="14095" max="14336" width="11.42578125" style="23"/>
    <col min="14337" max="14337" width="18.7109375" style="23" bestFit="1" customWidth="1"/>
    <col min="14338" max="14338" width="18" style="23" bestFit="1" customWidth="1"/>
    <col min="14339" max="14339" width="14" style="23" bestFit="1" customWidth="1"/>
    <col min="14340" max="14340" width="19.42578125" style="23" bestFit="1" customWidth="1"/>
    <col min="14341" max="14341" width="13.42578125" style="23" bestFit="1" customWidth="1"/>
    <col min="14342" max="14342" width="20.28515625" style="23" bestFit="1" customWidth="1"/>
    <col min="14343" max="14343" width="14" style="23" bestFit="1" customWidth="1"/>
    <col min="14344" max="14344" width="29.140625" style="23" bestFit="1" customWidth="1"/>
    <col min="14345" max="14345" width="30.140625" style="23" bestFit="1" customWidth="1"/>
    <col min="14346" max="14346" width="29.140625" style="23" bestFit="1" customWidth="1"/>
    <col min="14347" max="14347" width="29.140625" style="23" customWidth="1"/>
    <col min="14348" max="14348" width="10.5703125" style="23" bestFit="1" customWidth="1"/>
    <col min="14349" max="14349" width="15" style="23" bestFit="1" customWidth="1"/>
    <col min="14350" max="14350" width="8.140625" style="23" bestFit="1" customWidth="1"/>
    <col min="14351" max="14592" width="11.42578125" style="23"/>
    <col min="14593" max="14593" width="18.7109375" style="23" bestFit="1" customWidth="1"/>
    <col min="14594" max="14594" width="18" style="23" bestFit="1" customWidth="1"/>
    <col min="14595" max="14595" width="14" style="23" bestFit="1" customWidth="1"/>
    <col min="14596" max="14596" width="19.42578125" style="23" bestFit="1" customWidth="1"/>
    <col min="14597" max="14597" width="13.42578125" style="23" bestFit="1" customWidth="1"/>
    <col min="14598" max="14598" width="20.28515625" style="23" bestFit="1" customWidth="1"/>
    <col min="14599" max="14599" width="14" style="23" bestFit="1" customWidth="1"/>
    <col min="14600" max="14600" width="29.140625" style="23" bestFit="1" customWidth="1"/>
    <col min="14601" max="14601" width="30.140625" style="23" bestFit="1" customWidth="1"/>
    <col min="14602" max="14602" width="29.140625" style="23" bestFit="1" customWidth="1"/>
    <col min="14603" max="14603" width="29.140625" style="23" customWidth="1"/>
    <col min="14604" max="14604" width="10.5703125" style="23" bestFit="1" customWidth="1"/>
    <col min="14605" max="14605" width="15" style="23" bestFit="1" customWidth="1"/>
    <col min="14606" max="14606" width="8.140625" style="23" bestFit="1" customWidth="1"/>
    <col min="14607" max="14848" width="11.42578125" style="23"/>
    <col min="14849" max="14849" width="18.7109375" style="23" bestFit="1" customWidth="1"/>
    <col min="14850" max="14850" width="18" style="23" bestFit="1" customWidth="1"/>
    <col min="14851" max="14851" width="14" style="23" bestFit="1" customWidth="1"/>
    <col min="14852" max="14852" width="19.42578125" style="23" bestFit="1" customWidth="1"/>
    <col min="14853" max="14853" width="13.42578125" style="23" bestFit="1" customWidth="1"/>
    <col min="14854" max="14854" width="20.28515625" style="23" bestFit="1" customWidth="1"/>
    <col min="14855" max="14855" width="14" style="23" bestFit="1" customWidth="1"/>
    <col min="14856" max="14856" width="29.140625" style="23" bestFit="1" customWidth="1"/>
    <col min="14857" max="14857" width="30.140625" style="23" bestFit="1" customWidth="1"/>
    <col min="14858" max="14858" width="29.140625" style="23" bestFit="1" customWidth="1"/>
    <col min="14859" max="14859" width="29.140625" style="23" customWidth="1"/>
    <col min="14860" max="14860" width="10.5703125" style="23" bestFit="1" customWidth="1"/>
    <col min="14861" max="14861" width="15" style="23" bestFit="1" customWidth="1"/>
    <col min="14862" max="14862" width="8.140625" style="23" bestFit="1" customWidth="1"/>
    <col min="14863" max="15104" width="11.42578125" style="23"/>
    <col min="15105" max="15105" width="18.7109375" style="23" bestFit="1" customWidth="1"/>
    <col min="15106" max="15106" width="18" style="23" bestFit="1" customWidth="1"/>
    <col min="15107" max="15107" width="14" style="23" bestFit="1" customWidth="1"/>
    <col min="15108" max="15108" width="19.42578125" style="23" bestFit="1" customWidth="1"/>
    <col min="15109" max="15109" width="13.42578125" style="23" bestFit="1" customWidth="1"/>
    <col min="15110" max="15110" width="20.28515625" style="23" bestFit="1" customWidth="1"/>
    <col min="15111" max="15111" width="14" style="23" bestFit="1" customWidth="1"/>
    <col min="15112" max="15112" width="29.140625" style="23" bestFit="1" customWidth="1"/>
    <col min="15113" max="15113" width="30.140625" style="23" bestFit="1" customWidth="1"/>
    <col min="15114" max="15114" width="29.140625" style="23" bestFit="1" customWidth="1"/>
    <col min="15115" max="15115" width="29.140625" style="23" customWidth="1"/>
    <col min="15116" max="15116" width="10.5703125" style="23" bestFit="1" customWidth="1"/>
    <col min="15117" max="15117" width="15" style="23" bestFit="1" customWidth="1"/>
    <col min="15118" max="15118" width="8.140625" style="23" bestFit="1" customWidth="1"/>
    <col min="15119" max="15360" width="11.42578125" style="23"/>
    <col min="15361" max="15361" width="18.7109375" style="23" bestFit="1" customWidth="1"/>
    <col min="15362" max="15362" width="18" style="23" bestFit="1" customWidth="1"/>
    <col min="15363" max="15363" width="14" style="23" bestFit="1" customWidth="1"/>
    <col min="15364" max="15364" width="19.42578125" style="23" bestFit="1" customWidth="1"/>
    <col min="15365" max="15365" width="13.42578125" style="23" bestFit="1" customWidth="1"/>
    <col min="15366" max="15366" width="20.28515625" style="23" bestFit="1" customWidth="1"/>
    <col min="15367" max="15367" width="14" style="23" bestFit="1" customWidth="1"/>
    <col min="15368" max="15368" width="29.140625" style="23" bestFit="1" customWidth="1"/>
    <col min="15369" max="15369" width="30.140625" style="23" bestFit="1" customWidth="1"/>
    <col min="15370" max="15370" width="29.140625" style="23" bestFit="1" customWidth="1"/>
    <col min="15371" max="15371" width="29.140625" style="23" customWidth="1"/>
    <col min="15372" max="15372" width="10.5703125" style="23" bestFit="1" customWidth="1"/>
    <col min="15373" max="15373" width="15" style="23" bestFit="1" customWidth="1"/>
    <col min="15374" max="15374" width="8.140625" style="23" bestFit="1" customWidth="1"/>
    <col min="15375" max="15616" width="11.42578125" style="23"/>
    <col min="15617" max="15617" width="18.7109375" style="23" bestFit="1" customWidth="1"/>
    <col min="15618" max="15618" width="18" style="23" bestFit="1" customWidth="1"/>
    <col min="15619" max="15619" width="14" style="23" bestFit="1" customWidth="1"/>
    <col min="15620" max="15620" width="19.42578125" style="23" bestFit="1" customWidth="1"/>
    <col min="15621" max="15621" width="13.42578125" style="23" bestFit="1" customWidth="1"/>
    <col min="15622" max="15622" width="20.28515625" style="23" bestFit="1" customWidth="1"/>
    <col min="15623" max="15623" width="14" style="23" bestFit="1" customWidth="1"/>
    <col min="15624" max="15624" width="29.140625" style="23" bestFit="1" customWidth="1"/>
    <col min="15625" max="15625" width="30.140625" style="23" bestFit="1" customWidth="1"/>
    <col min="15626" max="15626" width="29.140625" style="23" bestFit="1" customWidth="1"/>
    <col min="15627" max="15627" width="29.140625" style="23" customWidth="1"/>
    <col min="15628" max="15628" width="10.5703125" style="23" bestFit="1" customWidth="1"/>
    <col min="15629" max="15629" width="15" style="23" bestFit="1" customWidth="1"/>
    <col min="15630" max="15630" width="8.140625" style="23" bestFit="1" customWidth="1"/>
    <col min="15631" max="15872" width="11.42578125" style="23"/>
    <col min="15873" max="15873" width="18.7109375" style="23" bestFit="1" customWidth="1"/>
    <col min="15874" max="15874" width="18" style="23" bestFit="1" customWidth="1"/>
    <col min="15875" max="15875" width="14" style="23" bestFit="1" customWidth="1"/>
    <col min="15876" max="15876" width="19.42578125" style="23" bestFit="1" customWidth="1"/>
    <col min="15877" max="15877" width="13.42578125" style="23" bestFit="1" customWidth="1"/>
    <col min="15878" max="15878" width="20.28515625" style="23" bestFit="1" customWidth="1"/>
    <col min="15879" max="15879" width="14" style="23" bestFit="1" customWidth="1"/>
    <col min="15880" max="15880" width="29.140625" style="23" bestFit="1" customWidth="1"/>
    <col min="15881" max="15881" width="30.140625" style="23" bestFit="1" customWidth="1"/>
    <col min="15882" max="15882" width="29.140625" style="23" bestFit="1" customWidth="1"/>
    <col min="15883" max="15883" width="29.140625" style="23" customWidth="1"/>
    <col min="15884" max="15884" width="10.5703125" style="23" bestFit="1" customWidth="1"/>
    <col min="15885" max="15885" width="15" style="23" bestFit="1" customWidth="1"/>
    <col min="15886" max="15886" width="8.140625" style="23" bestFit="1" customWidth="1"/>
    <col min="15887" max="16128" width="11.42578125" style="23"/>
    <col min="16129" max="16129" width="18.7109375" style="23" bestFit="1" customWidth="1"/>
    <col min="16130" max="16130" width="18" style="23" bestFit="1" customWidth="1"/>
    <col min="16131" max="16131" width="14" style="23" bestFit="1" customWidth="1"/>
    <col min="16132" max="16132" width="19.42578125" style="23" bestFit="1" customWidth="1"/>
    <col min="16133" max="16133" width="13.42578125" style="23" bestFit="1" customWidth="1"/>
    <col min="16134" max="16134" width="20.28515625" style="23" bestFit="1" customWidth="1"/>
    <col min="16135" max="16135" width="14" style="23" bestFit="1" customWidth="1"/>
    <col min="16136" max="16136" width="29.140625" style="23" bestFit="1" customWidth="1"/>
    <col min="16137" max="16137" width="30.140625" style="23" bestFit="1" customWidth="1"/>
    <col min="16138" max="16138" width="29.140625" style="23" bestFit="1" customWidth="1"/>
    <col min="16139" max="16139" width="29.140625" style="23" customWidth="1"/>
    <col min="16140" max="16140" width="10.5703125" style="23" bestFit="1" customWidth="1"/>
    <col min="16141" max="16141" width="15" style="23" bestFit="1" customWidth="1"/>
    <col min="16142" max="16142" width="8.140625" style="23" bestFit="1" customWidth="1"/>
    <col min="16143" max="16384" width="11.42578125" style="23"/>
  </cols>
  <sheetData>
    <row r="1" spans="1:12" ht="117" customHeight="1">
      <c r="A1" s="25" t="s">
        <v>112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</row>
    <row r="2" spans="1:12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</row>
    <row r="3" spans="1:12">
      <c r="A3" s="25" t="s">
        <v>22</v>
      </c>
      <c r="B3" s="25">
        <v>2003</v>
      </c>
      <c r="C3" s="25">
        <v>2004</v>
      </c>
      <c r="D3" s="25">
        <v>2005</v>
      </c>
      <c r="E3" s="25">
        <v>2006</v>
      </c>
      <c r="F3" s="25">
        <v>2007</v>
      </c>
      <c r="G3" s="25">
        <v>2008</v>
      </c>
      <c r="H3" s="25">
        <v>2009</v>
      </c>
      <c r="I3" s="25">
        <v>2010</v>
      </c>
      <c r="J3" s="25">
        <v>2011</v>
      </c>
      <c r="K3" s="25">
        <v>2012</v>
      </c>
      <c r="L3" s="25" t="s">
        <v>23</v>
      </c>
    </row>
    <row r="4" spans="1:12">
      <c r="A4" s="25" t="s">
        <v>24</v>
      </c>
      <c r="B4" s="73">
        <v>2089</v>
      </c>
      <c r="C4" s="73">
        <v>909</v>
      </c>
      <c r="D4" s="73">
        <v>1433</v>
      </c>
      <c r="E4" s="73">
        <v>1447</v>
      </c>
      <c r="F4" s="73">
        <v>4377</v>
      </c>
      <c r="G4" s="73">
        <v>4054.3</v>
      </c>
      <c r="H4" s="73">
        <v>2996</v>
      </c>
      <c r="I4" s="73">
        <v>755</v>
      </c>
      <c r="J4" s="73">
        <v>1561</v>
      </c>
      <c r="K4" s="73">
        <v>195</v>
      </c>
      <c r="L4" s="73">
        <v>2263</v>
      </c>
    </row>
    <row r="5" spans="1:12">
      <c r="A5" s="25" t="s">
        <v>25</v>
      </c>
      <c r="B5" s="26">
        <v>90.84</v>
      </c>
      <c r="C5" s="26">
        <v>161.78</v>
      </c>
      <c r="D5" s="26">
        <v>318.06</v>
      </c>
      <c r="E5" s="26">
        <v>138.63</v>
      </c>
      <c r="F5" s="26">
        <v>175.1</v>
      </c>
      <c r="G5" s="26">
        <v>175.1</v>
      </c>
      <c r="H5" s="26">
        <v>75</v>
      </c>
      <c r="I5" s="26">
        <v>30.68</v>
      </c>
      <c r="J5" s="26">
        <v>37.450000000000003</v>
      </c>
      <c r="K5" s="26">
        <v>4.09</v>
      </c>
      <c r="L5" s="26">
        <v>218</v>
      </c>
    </row>
    <row r="6" spans="1:12">
      <c r="A6" s="25" t="s">
        <v>26</v>
      </c>
      <c r="B6" s="26">
        <v>195</v>
      </c>
      <c r="C6" s="26">
        <v>44</v>
      </c>
      <c r="D6" s="26">
        <v>15</v>
      </c>
      <c r="E6" s="26">
        <v>51</v>
      </c>
      <c r="F6" s="26">
        <v>61</v>
      </c>
      <c r="G6" s="26">
        <v>58</v>
      </c>
      <c r="H6" s="26">
        <v>25</v>
      </c>
      <c r="I6" s="26">
        <v>47</v>
      </c>
      <c r="J6" s="26">
        <v>39</v>
      </c>
      <c r="K6" s="26">
        <v>14</v>
      </c>
      <c r="L6" s="26">
        <v>63</v>
      </c>
    </row>
    <row r="7" spans="1:12">
      <c r="A7" s="25" t="s">
        <v>27</v>
      </c>
      <c r="B7" s="26"/>
      <c r="C7" s="26"/>
      <c r="D7" s="74">
        <v>1561</v>
      </c>
      <c r="E7" s="74">
        <v>216</v>
      </c>
      <c r="F7" s="74">
        <v>1574</v>
      </c>
      <c r="G7" s="74">
        <v>216</v>
      </c>
      <c r="H7" s="74">
        <v>4082</v>
      </c>
      <c r="I7" s="74">
        <v>1379</v>
      </c>
      <c r="J7" s="74">
        <v>2622</v>
      </c>
      <c r="K7" s="26">
        <v>546</v>
      </c>
      <c r="L7" s="26"/>
    </row>
    <row r="8" spans="1:12">
      <c r="A8" s="25" t="s">
        <v>28</v>
      </c>
      <c r="B8" s="26" t="s">
        <v>29</v>
      </c>
      <c r="C8" s="26" t="s">
        <v>30</v>
      </c>
      <c r="D8" s="26" t="s">
        <v>31</v>
      </c>
      <c r="E8" s="26" t="s">
        <v>32</v>
      </c>
      <c r="F8" s="26" t="s">
        <v>33</v>
      </c>
      <c r="G8" s="26" t="s">
        <v>34</v>
      </c>
      <c r="H8" s="26" t="s">
        <v>35</v>
      </c>
      <c r="I8" s="26" t="s">
        <v>36</v>
      </c>
      <c r="J8" s="26" t="s">
        <v>37</v>
      </c>
      <c r="K8" s="26" t="s">
        <v>102</v>
      </c>
      <c r="L8" s="26" t="s">
        <v>38</v>
      </c>
    </row>
    <row r="9" spans="1:12">
      <c r="A9" s="25" t="s">
        <v>39</v>
      </c>
      <c r="B9" s="26" t="s">
        <v>40</v>
      </c>
      <c r="C9" s="26" t="s">
        <v>41</v>
      </c>
      <c r="D9" s="26" t="s">
        <v>42</v>
      </c>
      <c r="E9" s="26" t="s">
        <v>43</v>
      </c>
      <c r="F9" s="26" t="s">
        <v>44</v>
      </c>
      <c r="G9" s="26" t="s">
        <v>45</v>
      </c>
      <c r="H9" s="26" t="s">
        <v>46</v>
      </c>
      <c r="I9" s="26" t="s">
        <v>47</v>
      </c>
      <c r="J9" s="26" t="s">
        <v>48</v>
      </c>
      <c r="K9" s="26" t="s">
        <v>103</v>
      </c>
      <c r="L9" s="26" t="s">
        <v>38</v>
      </c>
    </row>
    <row r="10" spans="1:12">
      <c r="A10" s="26"/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</row>
    <row r="11" spans="1:12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</row>
    <row r="23" ht="13.5" customHeight="1"/>
    <row r="36" spans="1:8" ht="13.9" customHeight="1"/>
    <row r="42" spans="1:8">
      <c r="A42" s="72"/>
      <c r="B42" s="72"/>
    </row>
    <row r="43" spans="1:8">
      <c r="A43" s="72"/>
      <c r="B43" s="72"/>
      <c r="G43" s="71"/>
      <c r="H43" s="71"/>
    </row>
    <row r="44" spans="1:8">
      <c r="A44" s="72"/>
      <c r="B44" s="72"/>
    </row>
    <row r="45" spans="1:8">
      <c r="A45" s="72"/>
      <c r="B45" s="72"/>
      <c r="C45" s="23" t="s">
        <v>113</v>
      </c>
    </row>
    <row r="56" spans="9:14">
      <c r="I56" s="23">
        <v>2012</v>
      </c>
      <c r="J56" s="23" t="s">
        <v>9</v>
      </c>
      <c r="L56" s="23" t="s">
        <v>10</v>
      </c>
      <c r="M56" s="23" t="s">
        <v>11</v>
      </c>
      <c r="N56" s="23" t="s">
        <v>12</v>
      </c>
    </row>
    <row r="57" spans="9:14">
      <c r="I57" s="23" t="s">
        <v>82</v>
      </c>
      <c r="J57" s="23">
        <v>0</v>
      </c>
      <c r="L57" s="23">
        <v>9</v>
      </c>
      <c r="M57" s="23">
        <v>0.5</v>
      </c>
      <c r="N57" s="23">
        <v>870</v>
      </c>
    </row>
    <row r="58" spans="9:14">
      <c r="I58" s="23" t="s">
        <v>83</v>
      </c>
      <c r="J58" s="23">
        <v>120</v>
      </c>
      <c r="L58" s="23">
        <v>0</v>
      </c>
      <c r="M58" s="23">
        <v>0</v>
      </c>
      <c r="N58" s="23">
        <v>0</v>
      </c>
    </row>
    <row r="59" spans="9:14">
      <c r="I59" s="23" t="s">
        <v>84</v>
      </c>
      <c r="J59" s="23">
        <v>1</v>
      </c>
      <c r="L59" s="23">
        <v>3</v>
      </c>
      <c r="M59" s="23">
        <v>3.44</v>
      </c>
      <c r="N59" s="23">
        <v>411</v>
      </c>
    </row>
    <row r="60" spans="9:14">
      <c r="I60" s="23" t="s">
        <v>109</v>
      </c>
      <c r="J60" s="23">
        <v>1</v>
      </c>
      <c r="L60" s="23">
        <v>0</v>
      </c>
      <c r="M60" s="23">
        <v>0</v>
      </c>
      <c r="N60" s="23">
        <v>0</v>
      </c>
    </row>
    <row r="61" spans="9:14">
      <c r="I61" s="23" t="s">
        <v>110</v>
      </c>
      <c r="J61" s="23">
        <v>0</v>
      </c>
      <c r="L61" s="23">
        <v>12</v>
      </c>
      <c r="M61" s="23">
        <v>23.61</v>
      </c>
      <c r="N61" s="23">
        <v>240</v>
      </c>
    </row>
    <row r="62" spans="9:14">
      <c r="I62" s="23" t="s">
        <v>77</v>
      </c>
      <c r="J62" s="23">
        <v>0.08</v>
      </c>
      <c r="L62" s="23">
        <v>10</v>
      </c>
      <c r="M62" s="23">
        <v>8.52</v>
      </c>
      <c r="N62" s="23">
        <v>1101</v>
      </c>
    </row>
    <row r="63" spans="9:14">
      <c r="I63" s="23" t="s">
        <v>78</v>
      </c>
      <c r="J63" s="23">
        <v>7</v>
      </c>
      <c r="L63" s="23">
        <v>1</v>
      </c>
      <c r="M63" s="23">
        <v>1.2E-2</v>
      </c>
      <c r="N63" s="23">
        <v>0</v>
      </c>
    </row>
    <row r="64" spans="9:14">
      <c r="I64" s="23" t="s">
        <v>85</v>
      </c>
      <c r="J64" s="23">
        <v>94</v>
      </c>
      <c r="L64" s="23">
        <v>4</v>
      </c>
      <c r="M64" s="23">
        <v>1.38</v>
      </c>
      <c r="N64" s="23">
        <v>0</v>
      </c>
    </row>
    <row r="65" spans="9:14">
      <c r="I65" s="23" t="s">
        <v>86</v>
      </c>
      <c r="J65" s="23">
        <v>0</v>
      </c>
      <c r="L65" s="23">
        <f>SUM(L57:L64)</f>
        <v>39</v>
      </c>
      <c r="M65" s="23">
        <f>SUM(M57:M64)</f>
        <v>37.462000000000003</v>
      </c>
      <c r="N65" s="23">
        <v>2622</v>
      </c>
    </row>
    <row r="66" spans="9:14" ht="13.9" customHeight="1">
      <c r="I66" s="23" t="s">
        <v>81</v>
      </c>
      <c r="J66" s="23">
        <v>1</v>
      </c>
    </row>
    <row r="67" spans="9:14">
      <c r="I67" s="23" t="s">
        <v>21</v>
      </c>
      <c r="J67" s="23">
        <f>SUM(J57:J66)</f>
        <v>224.07999999999998</v>
      </c>
    </row>
    <row r="79" spans="9:14">
      <c r="N79" s="55"/>
    </row>
    <row r="80" spans="9:14">
      <c r="N80" s="55"/>
    </row>
    <row r="81" spans="14:14">
      <c r="N81" s="55"/>
    </row>
    <row r="82" spans="14:14">
      <c r="N82" s="55"/>
    </row>
    <row r="83" spans="14:14">
      <c r="N83" s="55"/>
    </row>
    <row r="84" spans="14:14">
      <c r="N84" s="55"/>
    </row>
    <row r="85" spans="14:14">
      <c r="N85" s="55"/>
    </row>
    <row r="86" spans="14:14">
      <c r="N86" s="55"/>
    </row>
    <row r="87" spans="14:14">
      <c r="N87" s="55"/>
    </row>
    <row r="88" spans="14:14">
      <c r="N88" s="55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1:J41"/>
  <sheetViews>
    <sheetView zoomScaleNormal="100" workbookViewId="0">
      <selection activeCell="B38" sqref="B38"/>
    </sheetView>
  </sheetViews>
  <sheetFormatPr baseColWidth="10" defaultRowHeight="12.75"/>
  <cols>
    <col min="1" max="1" width="14" style="23" bestFit="1" customWidth="1"/>
    <col min="2" max="2" width="19.42578125" style="23" bestFit="1" customWidth="1"/>
    <col min="3" max="3" width="13.42578125" style="23" bestFit="1" customWidth="1"/>
    <col min="4" max="4" width="20.28515625" style="23" bestFit="1" customWidth="1"/>
    <col min="5" max="5" width="14" style="23" bestFit="1" customWidth="1"/>
    <col min="6" max="6" width="16" style="23" bestFit="1" customWidth="1"/>
    <col min="7" max="7" width="12.7109375" style="23" bestFit="1" customWidth="1"/>
    <col min="8" max="8" width="10.5703125" style="23" bestFit="1" customWidth="1"/>
    <col min="9" max="9" width="15" style="23" bestFit="1" customWidth="1"/>
    <col min="10" max="10" width="8.140625" style="23" bestFit="1" customWidth="1"/>
    <col min="11" max="254" width="11.42578125" style="23"/>
    <col min="255" max="255" width="18.7109375" style="23" bestFit="1" customWidth="1"/>
    <col min="256" max="256" width="18" style="23" bestFit="1" customWidth="1"/>
    <col min="257" max="257" width="14" style="23" bestFit="1" customWidth="1"/>
    <col min="258" max="258" width="19.42578125" style="23" bestFit="1" customWidth="1"/>
    <col min="259" max="259" width="13.42578125" style="23" bestFit="1" customWidth="1"/>
    <col min="260" max="260" width="20.28515625" style="23" bestFit="1" customWidth="1"/>
    <col min="261" max="261" width="14" style="23" bestFit="1" customWidth="1"/>
    <col min="262" max="262" width="16" style="23" bestFit="1" customWidth="1"/>
    <col min="263" max="263" width="12.7109375" style="23" bestFit="1" customWidth="1"/>
    <col min="264" max="264" width="10.5703125" style="23" bestFit="1" customWidth="1"/>
    <col min="265" max="265" width="15" style="23" bestFit="1" customWidth="1"/>
    <col min="266" max="266" width="8.140625" style="23" bestFit="1" customWidth="1"/>
    <col min="267" max="510" width="11.42578125" style="23"/>
    <col min="511" max="511" width="18.7109375" style="23" bestFit="1" customWidth="1"/>
    <col min="512" max="512" width="18" style="23" bestFit="1" customWidth="1"/>
    <col min="513" max="513" width="14" style="23" bestFit="1" customWidth="1"/>
    <col min="514" max="514" width="19.42578125" style="23" bestFit="1" customWidth="1"/>
    <col min="515" max="515" width="13.42578125" style="23" bestFit="1" customWidth="1"/>
    <col min="516" max="516" width="20.28515625" style="23" bestFit="1" customWidth="1"/>
    <col min="517" max="517" width="14" style="23" bestFit="1" customWidth="1"/>
    <col min="518" max="518" width="16" style="23" bestFit="1" customWidth="1"/>
    <col min="519" max="519" width="12.7109375" style="23" bestFit="1" customWidth="1"/>
    <col min="520" max="520" width="10.5703125" style="23" bestFit="1" customWidth="1"/>
    <col min="521" max="521" width="15" style="23" bestFit="1" customWidth="1"/>
    <col min="522" max="522" width="8.140625" style="23" bestFit="1" customWidth="1"/>
    <col min="523" max="766" width="11.42578125" style="23"/>
    <col min="767" max="767" width="18.7109375" style="23" bestFit="1" customWidth="1"/>
    <col min="768" max="768" width="18" style="23" bestFit="1" customWidth="1"/>
    <col min="769" max="769" width="14" style="23" bestFit="1" customWidth="1"/>
    <col min="770" max="770" width="19.42578125" style="23" bestFit="1" customWidth="1"/>
    <col min="771" max="771" width="13.42578125" style="23" bestFit="1" customWidth="1"/>
    <col min="772" max="772" width="20.28515625" style="23" bestFit="1" customWidth="1"/>
    <col min="773" max="773" width="14" style="23" bestFit="1" customWidth="1"/>
    <col min="774" max="774" width="16" style="23" bestFit="1" customWidth="1"/>
    <col min="775" max="775" width="12.7109375" style="23" bestFit="1" customWidth="1"/>
    <col min="776" max="776" width="10.5703125" style="23" bestFit="1" customWidth="1"/>
    <col min="777" max="777" width="15" style="23" bestFit="1" customWidth="1"/>
    <col min="778" max="778" width="8.140625" style="23" bestFit="1" customWidth="1"/>
    <col min="779" max="1022" width="11.42578125" style="23"/>
    <col min="1023" max="1023" width="18.7109375" style="23" bestFit="1" customWidth="1"/>
    <col min="1024" max="1024" width="18" style="23" bestFit="1" customWidth="1"/>
    <col min="1025" max="1025" width="14" style="23" bestFit="1" customWidth="1"/>
    <col min="1026" max="1026" width="19.42578125" style="23" bestFit="1" customWidth="1"/>
    <col min="1027" max="1027" width="13.42578125" style="23" bestFit="1" customWidth="1"/>
    <col min="1028" max="1028" width="20.28515625" style="23" bestFit="1" customWidth="1"/>
    <col min="1029" max="1029" width="14" style="23" bestFit="1" customWidth="1"/>
    <col min="1030" max="1030" width="16" style="23" bestFit="1" customWidth="1"/>
    <col min="1031" max="1031" width="12.7109375" style="23" bestFit="1" customWidth="1"/>
    <col min="1032" max="1032" width="10.5703125" style="23" bestFit="1" customWidth="1"/>
    <col min="1033" max="1033" width="15" style="23" bestFit="1" customWidth="1"/>
    <col min="1034" max="1034" width="8.140625" style="23" bestFit="1" customWidth="1"/>
    <col min="1035" max="1278" width="11.42578125" style="23"/>
    <col min="1279" max="1279" width="18.7109375" style="23" bestFit="1" customWidth="1"/>
    <col min="1280" max="1280" width="18" style="23" bestFit="1" customWidth="1"/>
    <col min="1281" max="1281" width="14" style="23" bestFit="1" customWidth="1"/>
    <col min="1282" max="1282" width="19.42578125" style="23" bestFit="1" customWidth="1"/>
    <col min="1283" max="1283" width="13.42578125" style="23" bestFit="1" customWidth="1"/>
    <col min="1284" max="1284" width="20.28515625" style="23" bestFit="1" customWidth="1"/>
    <col min="1285" max="1285" width="14" style="23" bestFit="1" customWidth="1"/>
    <col min="1286" max="1286" width="16" style="23" bestFit="1" customWidth="1"/>
    <col min="1287" max="1287" width="12.7109375" style="23" bestFit="1" customWidth="1"/>
    <col min="1288" max="1288" width="10.5703125" style="23" bestFit="1" customWidth="1"/>
    <col min="1289" max="1289" width="15" style="23" bestFit="1" customWidth="1"/>
    <col min="1290" max="1290" width="8.140625" style="23" bestFit="1" customWidth="1"/>
    <col min="1291" max="1534" width="11.42578125" style="23"/>
    <col min="1535" max="1535" width="18.7109375" style="23" bestFit="1" customWidth="1"/>
    <col min="1536" max="1536" width="18" style="23" bestFit="1" customWidth="1"/>
    <col min="1537" max="1537" width="14" style="23" bestFit="1" customWidth="1"/>
    <col min="1538" max="1538" width="19.42578125" style="23" bestFit="1" customWidth="1"/>
    <col min="1539" max="1539" width="13.42578125" style="23" bestFit="1" customWidth="1"/>
    <col min="1540" max="1540" width="20.28515625" style="23" bestFit="1" customWidth="1"/>
    <col min="1541" max="1541" width="14" style="23" bestFit="1" customWidth="1"/>
    <col min="1542" max="1542" width="16" style="23" bestFit="1" customWidth="1"/>
    <col min="1543" max="1543" width="12.7109375" style="23" bestFit="1" customWidth="1"/>
    <col min="1544" max="1544" width="10.5703125" style="23" bestFit="1" customWidth="1"/>
    <col min="1545" max="1545" width="15" style="23" bestFit="1" customWidth="1"/>
    <col min="1546" max="1546" width="8.140625" style="23" bestFit="1" customWidth="1"/>
    <col min="1547" max="1790" width="11.42578125" style="23"/>
    <col min="1791" max="1791" width="18.7109375" style="23" bestFit="1" customWidth="1"/>
    <col min="1792" max="1792" width="18" style="23" bestFit="1" customWidth="1"/>
    <col min="1793" max="1793" width="14" style="23" bestFit="1" customWidth="1"/>
    <col min="1794" max="1794" width="19.42578125" style="23" bestFit="1" customWidth="1"/>
    <col min="1795" max="1795" width="13.42578125" style="23" bestFit="1" customWidth="1"/>
    <col min="1796" max="1796" width="20.28515625" style="23" bestFit="1" customWidth="1"/>
    <col min="1797" max="1797" width="14" style="23" bestFit="1" customWidth="1"/>
    <col min="1798" max="1798" width="16" style="23" bestFit="1" customWidth="1"/>
    <col min="1799" max="1799" width="12.7109375" style="23" bestFit="1" customWidth="1"/>
    <col min="1800" max="1800" width="10.5703125" style="23" bestFit="1" customWidth="1"/>
    <col min="1801" max="1801" width="15" style="23" bestFit="1" customWidth="1"/>
    <col min="1802" max="1802" width="8.140625" style="23" bestFit="1" customWidth="1"/>
    <col min="1803" max="2046" width="11.42578125" style="23"/>
    <col min="2047" max="2047" width="18.7109375" style="23" bestFit="1" customWidth="1"/>
    <col min="2048" max="2048" width="18" style="23" bestFit="1" customWidth="1"/>
    <col min="2049" max="2049" width="14" style="23" bestFit="1" customWidth="1"/>
    <col min="2050" max="2050" width="19.42578125" style="23" bestFit="1" customWidth="1"/>
    <col min="2051" max="2051" width="13.42578125" style="23" bestFit="1" customWidth="1"/>
    <col min="2052" max="2052" width="20.28515625" style="23" bestFit="1" customWidth="1"/>
    <col min="2053" max="2053" width="14" style="23" bestFit="1" customWidth="1"/>
    <col min="2054" max="2054" width="16" style="23" bestFit="1" customWidth="1"/>
    <col min="2055" max="2055" width="12.7109375" style="23" bestFit="1" customWidth="1"/>
    <col min="2056" max="2056" width="10.5703125" style="23" bestFit="1" customWidth="1"/>
    <col min="2057" max="2057" width="15" style="23" bestFit="1" customWidth="1"/>
    <col min="2058" max="2058" width="8.140625" style="23" bestFit="1" customWidth="1"/>
    <col min="2059" max="2302" width="11.42578125" style="23"/>
    <col min="2303" max="2303" width="18.7109375" style="23" bestFit="1" customWidth="1"/>
    <col min="2304" max="2304" width="18" style="23" bestFit="1" customWidth="1"/>
    <col min="2305" max="2305" width="14" style="23" bestFit="1" customWidth="1"/>
    <col min="2306" max="2306" width="19.42578125" style="23" bestFit="1" customWidth="1"/>
    <col min="2307" max="2307" width="13.42578125" style="23" bestFit="1" customWidth="1"/>
    <col min="2308" max="2308" width="20.28515625" style="23" bestFit="1" customWidth="1"/>
    <col min="2309" max="2309" width="14" style="23" bestFit="1" customWidth="1"/>
    <col min="2310" max="2310" width="16" style="23" bestFit="1" customWidth="1"/>
    <col min="2311" max="2311" width="12.7109375" style="23" bestFit="1" customWidth="1"/>
    <col min="2312" max="2312" width="10.5703125" style="23" bestFit="1" customWidth="1"/>
    <col min="2313" max="2313" width="15" style="23" bestFit="1" customWidth="1"/>
    <col min="2314" max="2314" width="8.140625" style="23" bestFit="1" customWidth="1"/>
    <col min="2315" max="2558" width="11.42578125" style="23"/>
    <col min="2559" max="2559" width="18.7109375" style="23" bestFit="1" customWidth="1"/>
    <col min="2560" max="2560" width="18" style="23" bestFit="1" customWidth="1"/>
    <col min="2561" max="2561" width="14" style="23" bestFit="1" customWidth="1"/>
    <col min="2562" max="2562" width="19.42578125" style="23" bestFit="1" customWidth="1"/>
    <col min="2563" max="2563" width="13.42578125" style="23" bestFit="1" customWidth="1"/>
    <col min="2564" max="2564" width="20.28515625" style="23" bestFit="1" customWidth="1"/>
    <col min="2565" max="2565" width="14" style="23" bestFit="1" customWidth="1"/>
    <col min="2566" max="2566" width="16" style="23" bestFit="1" customWidth="1"/>
    <col min="2567" max="2567" width="12.7109375" style="23" bestFit="1" customWidth="1"/>
    <col min="2568" max="2568" width="10.5703125" style="23" bestFit="1" customWidth="1"/>
    <col min="2569" max="2569" width="15" style="23" bestFit="1" customWidth="1"/>
    <col min="2570" max="2570" width="8.140625" style="23" bestFit="1" customWidth="1"/>
    <col min="2571" max="2814" width="11.42578125" style="23"/>
    <col min="2815" max="2815" width="18.7109375" style="23" bestFit="1" customWidth="1"/>
    <col min="2816" max="2816" width="18" style="23" bestFit="1" customWidth="1"/>
    <col min="2817" max="2817" width="14" style="23" bestFit="1" customWidth="1"/>
    <col min="2818" max="2818" width="19.42578125" style="23" bestFit="1" customWidth="1"/>
    <col min="2819" max="2819" width="13.42578125" style="23" bestFit="1" customWidth="1"/>
    <col min="2820" max="2820" width="20.28515625" style="23" bestFit="1" customWidth="1"/>
    <col min="2821" max="2821" width="14" style="23" bestFit="1" customWidth="1"/>
    <col min="2822" max="2822" width="16" style="23" bestFit="1" customWidth="1"/>
    <col min="2823" max="2823" width="12.7109375" style="23" bestFit="1" customWidth="1"/>
    <col min="2824" max="2824" width="10.5703125" style="23" bestFit="1" customWidth="1"/>
    <col min="2825" max="2825" width="15" style="23" bestFit="1" customWidth="1"/>
    <col min="2826" max="2826" width="8.140625" style="23" bestFit="1" customWidth="1"/>
    <col min="2827" max="3070" width="11.42578125" style="23"/>
    <col min="3071" max="3071" width="18.7109375" style="23" bestFit="1" customWidth="1"/>
    <col min="3072" max="3072" width="18" style="23" bestFit="1" customWidth="1"/>
    <col min="3073" max="3073" width="14" style="23" bestFit="1" customWidth="1"/>
    <col min="3074" max="3074" width="19.42578125" style="23" bestFit="1" customWidth="1"/>
    <col min="3075" max="3075" width="13.42578125" style="23" bestFit="1" customWidth="1"/>
    <col min="3076" max="3076" width="20.28515625" style="23" bestFit="1" customWidth="1"/>
    <col min="3077" max="3077" width="14" style="23" bestFit="1" customWidth="1"/>
    <col min="3078" max="3078" width="16" style="23" bestFit="1" customWidth="1"/>
    <col min="3079" max="3079" width="12.7109375" style="23" bestFit="1" customWidth="1"/>
    <col min="3080" max="3080" width="10.5703125" style="23" bestFit="1" customWidth="1"/>
    <col min="3081" max="3081" width="15" style="23" bestFit="1" customWidth="1"/>
    <col min="3082" max="3082" width="8.140625" style="23" bestFit="1" customWidth="1"/>
    <col min="3083" max="3326" width="11.42578125" style="23"/>
    <col min="3327" max="3327" width="18.7109375" style="23" bestFit="1" customWidth="1"/>
    <col min="3328" max="3328" width="18" style="23" bestFit="1" customWidth="1"/>
    <col min="3329" max="3329" width="14" style="23" bestFit="1" customWidth="1"/>
    <col min="3330" max="3330" width="19.42578125" style="23" bestFit="1" customWidth="1"/>
    <col min="3331" max="3331" width="13.42578125" style="23" bestFit="1" customWidth="1"/>
    <col min="3332" max="3332" width="20.28515625" style="23" bestFit="1" customWidth="1"/>
    <col min="3333" max="3333" width="14" style="23" bestFit="1" customWidth="1"/>
    <col min="3334" max="3334" width="16" style="23" bestFit="1" customWidth="1"/>
    <col min="3335" max="3335" width="12.7109375" style="23" bestFit="1" customWidth="1"/>
    <col min="3336" max="3336" width="10.5703125" style="23" bestFit="1" customWidth="1"/>
    <col min="3337" max="3337" width="15" style="23" bestFit="1" customWidth="1"/>
    <col min="3338" max="3338" width="8.140625" style="23" bestFit="1" customWidth="1"/>
    <col min="3339" max="3582" width="11.42578125" style="23"/>
    <col min="3583" max="3583" width="18.7109375" style="23" bestFit="1" customWidth="1"/>
    <col min="3584" max="3584" width="18" style="23" bestFit="1" customWidth="1"/>
    <col min="3585" max="3585" width="14" style="23" bestFit="1" customWidth="1"/>
    <col min="3586" max="3586" width="19.42578125" style="23" bestFit="1" customWidth="1"/>
    <col min="3587" max="3587" width="13.42578125" style="23" bestFit="1" customWidth="1"/>
    <col min="3588" max="3588" width="20.28515625" style="23" bestFit="1" customWidth="1"/>
    <col min="3589" max="3589" width="14" style="23" bestFit="1" customWidth="1"/>
    <col min="3590" max="3590" width="16" style="23" bestFit="1" customWidth="1"/>
    <col min="3591" max="3591" width="12.7109375" style="23" bestFit="1" customWidth="1"/>
    <col min="3592" max="3592" width="10.5703125" style="23" bestFit="1" customWidth="1"/>
    <col min="3593" max="3593" width="15" style="23" bestFit="1" customWidth="1"/>
    <col min="3594" max="3594" width="8.140625" style="23" bestFit="1" customWidth="1"/>
    <col min="3595" max="3838" width="11.42578125" style="23"/>
    <col min="3839" max="3839" width="18.7109375" style="23" bestFit="1" customWidth="1"/>
    <col min="3840" max="3840" width="18" style="23" bestFit="1" customWidth="1"/>
    <col min="3841" max="3841" width="14" style="23" bestFit="1" customWidth="1"/>
    <col min="3842" max="3842" width="19.42578125" style="23" bestFit="1" customWidth="1"/>
    <col min="3843" max="3843" width="13.42578125" style="23" bestFit="1" customWidth="1"/>
    <col min="3844" max="3844" width="20.28515625" style="23" bestFit="1" customWidth="1"/>
    <col min="3845" max="3845" width="14" style="23" bestFit="1" customWidth="1"/>
    <col min="3846" max="3846" width="16" style="23" bestFit="1" customWidth="1"/>
    <col min="3847" max="3847" width="12.7109375" style="23" bestFit="1" customWidth="1"/>
    <col min="3848" max="3848" width="10.5703125" style="23" bestFit="1" customWidth="1"/>
    <col min="3849" max="3849" width="15" style="23" bestFit="1" customWidth="1"/>
    <col min="3850" max="3850" width="8.140625" style="23" bestFit="1" customWidth="1"/>
    <col min="3851" max="4094" width="11.42578125" style="23"/>
    <col min="4095" max="4095" width="18.7109375" style="23" bestFit="1" customWidth="1"/>
    <col min="4096" max="4096" width="18" style="23" bestFit="1" customWidth="1"/>
    <col min="4097" max="4097" width="14" style="23" bestFit="1" customWidth="1"/>
    <col min="4098" max="4098" width="19.42578125" style="23" bestFit="1" customWidth="1"/>
    <col min="4099" max="4099" width="13.42578125" style="23" bestFit="1" customWidth="1"/>
    <col min="4100" max="4100" width="20.28515625" style="23" bestFit="1" customWidth="1"/>
    <col min="4101" max="4101" width="14" style="23" bestFit="1" customWidth="1"/>
    <col min="4102" max="4102" width="16" style="23" bestFit="1" customWidth="1"/>
    <col min="4103" max="4103" width="12.7109375" style="23" bestFit="1" customWidth="1"/>
    <col min="4104" max="4104" width="10.5703125" style="23" bestFit="1" customWidth="1"/>
    <col min="4105" max="4105" width="15" style="23" bestFit="1" customWidth="1"/>
    <col min="4106" max="4106" width="8.140625" style="23" bestFit="1" customWidth="1"/>
    <col min="4107" max="4350" width="11.42578125" style="23"/>
    <col min="4351" max="4351" width="18.7109375" style="23" bestFit="1" customWidth="1"/>
    <col min="4352" max="4352" width="18" style="23" bestFit="1" customWidth="1"/>
    <col min="4353" max="4353" width="14" style="23" bestFit="1" customWidth="1"/>
    <col min="4354" max="4354" width="19.42578125" style="23" bestFit="1" customWidth="1"/>
    <col min="4355" max="4355" width="13.42578125" style="23" bestFit="1" customWidth="1"/>
    <col min="4356" max="4356" width="20.28515625" style="23" bestFit="1" customWidth="1"/>
    <col min="4357" max="4357" width="14" style="23" bestFit="1" customWidth="1"/>
    <col min="4358" max="4358" width="16" style="23" bestFit="1" customWidth="1"/>
    <col min="4359" max="4359" width="12.7109375" style="23" bestFit="1" customWidth="1"/>
    <col min="4360" max="4360" width="10.5703125" style="23" bestFit="1" customWidth="1"/>
    <col min="4361" max="4361" width="15" style="23" bestFit="1" customWidth="1"/>
    <col min="4362" max="4362" width="8.140625" style="23" bestFit="1" customWidth="1"/>
    <col min="4363" max="4606" width="11.42578125" style="23"/>
    <col min="4607" max="4607" width="18.7109375" style="23" bestFit="1" customWidth="1"/>
    <col min="4608" max="4608" width="18" style="23" bestFit="1" customWidth="1"/>
    <col min="4609" max="4609" width="14" style="23" bestFit="1" customWidth="1"/>
    <col min="4610" max="4610" width="19.42578125" style="23" bestFit="1" customWidth="1"/>
    <col min="4611" max="4611" width="13.42578125" style="23" bestFit="1" customWidth="1"/>
    <col min="4612" max="4612" width="20.28515625" style="23" bestFit="1" customWidth="1"/>
    <col min="4613" max="4613" width="14" style="23" bestFit="1" customWidth="1"/>
    <col min="4614" max="4614" width="16" style="23" bestFit="1" customWidth="1"/>
    <col min="4615" max="4615" width="12.7109375" style="23" bestFit="1" customWidth="1"/>
    <col min="4616" max="4616" width="10.5703125" style="23" bestFit="1" customWidth="1"/>
    <col min="4617" max="4617" width="15" style="23" bestFit="1" customWidth="1"/>
    <col min="4618" max="4618" width="8.140625" style="23" bestFit="1" customWidth="1"/>
    <col min="4619" max="4862" width="11.42578125" style="23"/>
    <col min="4863" max="4863" width="18.7109375" style="23" bestFit="1" customWidth="1"/>
    <col min="4864" max="4864" width="18" style="23" bestFit="1" customWidth="1"/>
    <col min="4865" max="4865" width="14" style="23" bestFit="1" customWidth="1"/>
    <col min="4866" max="4866" width="19.42578125" style="23" bestFit="1" customWidth="1"/>
    <col min="4867" max="4867" width="13.42578125" style="23" bestFit="1" customWidth="1"/>
    <col min="4868" max="4868" width="20.28515625" style="23" bestFit="1" customWidth="1"/>
    <col min="4869" max="4869" width="14" style="23" bestFit="1" customWidth="1"/>
    <col min="4870" max="4870" width="16" style="23" bestFit="1" customWidth="1"/>
    <col min="4871" max="4871" width="12.7109375" style="23" bestFit="1" customWidth="1"/>
    <col min="4872" max="4872" width="10.5703125" style="23" bestFit="1" customWidth="1"/>
    <col min="4873" max="4873" width="15" style="23" bestFit="1" customWidth="1"/>
    <col min="4874" max="4874" width="8.140625" style="23" bestFit="1" customWidth="1"/>
    <col min="4875" max="5118" width="11.42578125" style="23"/>
    <col min="5119" max="5119" width="18.7109375" style="23" bestFit="1" customWidth="1"/>
    <col min="5120" max="5120" width="18" style="23" bestFit="1" customWidth="1"/>
    <col min="5121" max="5121" width="14" style="23" bestFit="1" customWidth="1"/>
    <col min="5122" max="5122" width="19.42578125" style="23" bestFit="1" customWidth="1"/>
    <col min="5123" max="5123" width="13.42578125" style="23" bestFit="1" customWidth="1"/>
    <col min="5124" max="5124" width="20.28515625" style="23" bestFit="1" customWidth="1"/>
    <col min="5125" max="5125" width="14" style="23" bestFit="1" customWidth="1"/>
    <col min="5126" max="5126" width="16" style="23" bestFit="1" customWidth="1"/>
    <col min="5127" max="5127" width="12.7109375" style="23" bestFit="1" customWidth="1"/>
    <col min="5128" max="5128" width="10.5703125" style="23" bestFit="1" customWidth="1"/>
    <col min="5129" max="5129" width="15" style="23" bestFit="1" customWidth="1"/>
    <col min="5130" max="5130" width="8.140625" style="23" bestFit="1" customWidth="1"/>
    <col min="5131" max="5374" width="11.42578125" style="23"/>
    <col min="5375" max="5375" width="18.7109375" style="23" bestFit="1" customWidth="1"/>
    <col min="5376" max="5376" width="18" style="23" bestFit="1" customWidth="1"/>
    <col min="5377" max="5377" width="14" style="23" bestFit="1" customWidth="1"/>
    <col min="5378" max="5378" width="19.42578125" style="23" bestFit="1" customWidth="1"/>
    <col min="5379" max="5379" width="13.42578125" style="23" bestFit="1" customWidth="1"/>
    <col min="5380" max="5380" width="20.28515625" style="23" bestFit="1" customWidth="1"/>
    <col min="5381" max="5381" width="14" style="23" bestFit="1" customWidth="1"/>
    <col min="5382" max="5382" width="16" style="23" bestFit="1" customWidth="1"/>
    <col min="5383" max="5383" width="12.7109375" style="23" bestFit="1" customWidth="1"/>
    <col min="5384" max="5384" width="10.5703125" style="23" bestFit="1" customWidth="1"/>
    <col min="5385" max="5385" width="15" style="23" bestFit="1" customWidth="1"/>
    <col min="5386" max="5386" width="8.140625" style="23" bestFit="1" customWidth="1"/>
    <col min="5387" max="5630" width="11.42578125" style="23"/>
    <col min="5631" max="5631" width="18.7109375" style="23" bestFit="1" customWidth="1"/>
    <col min="5632" max="5632" width="18" style="23" bestFit="1" customWidth="1"/>
    <col min="5633" max="5633" width="14" style="23" bestFit="1" customWidth="1"/>
    <col min="5634" max="5634" width="19.42578125" style="23" bestFit="1" customWidth="1"/>
    <col min="5635" max="5635" width="13.42578125" style="23" bestFit="1" customWidth="1"/>
    <col min="5636" max="5636" width="20.28515625" style="23" bestFit="1" customWidth="1"/>
    <col min="5637" max="5637" width="14" style="23" bestFit="1" customWidth="1"/>
    <col min="5638" max="5638" width="16" style="23" bestFit="1" customWidth="1"/>
    <col min="5639" max="5639" width="12.7109375" style="23" bestFit="1" customWidth="1"/>
    <col min="5640" max="5640" width="10.5703125" style="23" bestFit="1" customWidth="1"/>
    <col min="5641" max="5641" width="15" style="23" bestFit="1" customWidth="1"/>
    <col min="5642" max="5642" width="8.140625" style="23" bestFit="1" customWidth="1"/>
    <col min="5643" max="5886" width="11.42578125" style="23"/>
    <col min="5887" max="5887" width="18.7109375" style="23" bestFit="1" customWidth="1"/>
    <col min="5888" max="5888" width="18" style="23" bestFit="1" customWidth="1"/>
    <col min="5889" max="5889" width="14" style="23" bestFit="1" customWidth="1"/>
    <col min="5890" max="5890" width="19.42578125" style="23" bestFit="1" customWidth="1"/>
    <col min="5891" max="5891" width="13.42578125" style="23" bestFit="1" customWidth="1"/>
    <col min="5892" max="5892" width="20.28515625" style="23" bestFit="1" customWidth="1"/>
    <col min="5893" max="5893" width="14" style="23" bestFit="1" customWidth="1"/>
    <col min="5894" max="5894" width="16" style="23" bestFit="1" customWidth="1"/>
    <col min="5895" max="5895" width="12.7109375" style="23" bestFit="1" customWidth="1"/>
    <col min="5896" max="5896" width="10.5703125" style="23" bestFit="1" customWidth="1"/>
    <col min="5897" max="5897" width="15" style="23" bestFit="1" customWidth="1"/>
    <col min="5898" max="5898" width="8.140625" style="23" bestFit="1" customWidth="1"/>
    <col min="5899" max="6142" width="11.42578125" style="23"/>
    <col min="6143" max="6143" width="18.7109375" style="23" bestFit="1" customWidth="1"/>
    <col min="6144" max="6144" width="18" style="23" bestFit="1" customWidth="1"/>
    <col min="6145" max="6145" width="14" style="23" bestFit="1" customWidth="1"/>
    <col min="6146" max="6146" width="19.42578125" style="23" bestFit="1" customWidth="1"/>
    <col min="6147" max="6147" width="13.42578125" style="23" bestFit="1" customWidth="1"/>
    <col min="6148" max="6148" width="20.28515625" style="23" bestFit="1" customWidth="1"/>
    <col min="6149" max="6149" width="14" style="23" bestFit="1" customWidth="1"/>
    <col min="6150" max="6150" width="16" style="23" bestFit="1" customWidth="1"/>
    <col min="6151" max="6151" width="12.7109375" style="23" bestFit="1" customWidth="1"/>
    <col min="6152" max="6152" width="10.5703125" style="23" bestFit="1" customWidth="1"/>
    <col min="6153" max="6153" width="15" style="23" bestFit="1" customWidth="1"/>
    <col min="6154" max="6154" width="8.140625" style="23" bestFit="1" customWidth="1"/>
    <col min="6155" max="6398" width="11.42578125" style="23"/>
    <col min="6399" max="6399" width="18.7109375" style="23" bestFit="1" customWidth="1"/>
    <col min="6400" max="6400" width="18" style="23" bestFit="1" customWidth="1"/>
    <col min="6401" max="6401" width="14" style="23" bestFit="1" customWidth="1"/>
    <col min="6402" max="6402" width="19.42578125" style="23" bestFit="1" customWidth="1"/>
    <col min="6403" max="6403" width="13.42578125" style="23" bestFit="1" customWidth="1"/>
    <col min="6404" max="6404" width="20.28515625" style="23" bestFit="1" customWidth="1"/>
    <col min="6405" max="6405" width="14" style="23" bestFit="1" customWidth="1"/>
    <col min="6406" max="6406" width="16" style="23" bestFit="1" customWidth="1"/>
    <col min="6407" max="6407" width="12.7109375" style="23" bestFit="1" customWidth="1"/>
    <col min="6408" max="6408" width="10.5703125" style="23" bestFit="1" customWidth="1"/>
    <col min="6409" max="6409" width="15" style="23" bestFit="1" customWidth="1"/>
    <col min="6410" max="6410" width="8.140625" style="23" bestFit="1" customWidth="1"/>
    <col min="6411" max="6654" width="11.42578125" style="23"/>
    <col min="6655" max="6655" width="18.7109375" style="23" bestFit="1" customWidth="1"/>
    <col min="6656" max="6656" width="18" style="23" bestFit="1" customWidth="1"/>
    <col min="6657" max="6657" width="14" style="23" bestFit="1" customWidth="1"/>
    <col min="6658" max="6658" width="19.42578125" style="23" bestFit="1" customWidth="1"/>
    <col min="6659" max="6659" width="13.42578125" style="23" bestFit="1" customWidth="1"/>
    <col min="6660" max="6660" width="20.28515625" style="23" bestFit="1" customWidth="1"/>
    <col min="6661" max="6661" width="14" style="23" bestFit="1" customWidth="1"/>
    <col min="6662" max="6662" width="16" style="23" bestFit="1" customWidth="1"/>
    <col min="6663" max="6663" width="12.7109375" style="23" bestFit="1" customWidth="1"/>
    <col min="6664" max="6664" width="10.5703125" style="23" bestFit="1" customWidth="1"/>
    <col min="6665" max="6665" width="15" style="23" bestFit="1" customWidth="1"/>
    <col min="6666" max="6666" width="8.140625" style="23" bestFit="1" customWidth="1"/>
    <col min="6667" max="6910" width="11.42578125" style="23"/>
    <col min="6911" max="6911" width="18.7109375" style="23" bestFit="1" customWidth="1"/>
    <col min="6912" max="6912" width="18" style="23" bestFit="1" customWidth="1"/>
    <col min="6913" max="6913" width="14" style="23" bestFit="1" customWidth="1"/>
    <col min="6914" max="6914" width="19.42578125" style="23" bestFit="1" customWidth="1"/>
    <col min="6915" max="6915" width="13.42578125" style="23" bestFit="1" customWidth="1"/>
    <col min="6916" max="6916" width="20.28515625" style="23" bestFit="1" customWidth="1"/>
    <col min="6917" max="6917" width="14" style="23" bestFit="1" customWidth="1"/>
    <col min="6918" max="6918" width="16" style="23" bestFit="1" customWidth="1"/>
    <col min="6919" max="6919" width="12.7109375" style="23" bestFit="1" customWidth="1"/>
    <col min="6920" max="6920" width="10.5703125" style="23" bestFit="1" customWidth="1"/>
    <col min="6921" max="6921" width="15" style="23" bestFit="1" customWidth="1"/>
    <col min="6922" max="6922" width="8.140625" style="23" bestFit="1" customWidth="1"/>
    <col min="6923" max="7166" width="11.42578125" style="23"/>
    <col min="7167" max="7167" width="18.7109375" style="23" bestFit="1" customWidth="1"/>
    <col min="7168" max="7168" width="18" style="23" bestFit="1" customWidth="1"/>
    <col min="7169" max="7169" width="14" style="23" bestFit="1" customWidth="1"/>
    <col min="7170" max="7170" width="19.42578125" style="23" bestFit="1" customWidth="1"/>
    <col min="7171" max="7171" width="13.42578125" style="23" bestFit="1" customWidth="1"/>
    <col min="7172" max="7172" width="20.28515625" style="23" bestFit="1" customWidth="1"/>
    <col min="7173" max="7173" width="14" style="23" bestFit="1" customWidth="1"/>
    <col min="7174" max="7174" width="16" style="23" bestFit="1" customWidth="1"/>
    <col min="7175" max="7175" width="12.7109375" style="23" bestFit="1" customWidth="1"/>
    <col min="7176" max="7176" width="10.5703125" style="23" bestFit="1" customWidth="1"/>
    <col min="7177" max="7177" width="15" style="23" bestFit="1" customWidth="1"/>
    <col min="7178" max="7178" width="8.140625" style="23" bestFit="1" customWidth="1"/>
    <col min="7179" max="7422" width="11.42578125" style="23"/>
    <col min="7423" max="7423" width="18.7109375" style="23" bestFit="1" customWidth="1"/>
    <col min="7424" max="7424" width="18" style="23" bestFit="1" customWidth="1"/>
    <col min="7425" max="7425" width="14" style="23" bestFit="1" customWidth="1"/>
    <col min="7426" max="7426" width="19.42578125" style="23" bestFit="1" customWidth="1"/>
    <col min="7427" max="7427" width="13.42578125" style="23" bestFit="1" customWidth="1"/>
    <col min="7428" max="7428" width="20.28515625" style="23" bestFit="1" customWidth="1"/>
    <col min="7429" max="7429" width="14" style="23" bestFit="1" customWidth="1"/>
    <col min="7430" max="7430" width="16" style="23" bestFit="1" customWidth="1"/>
    <col min="7431" max="7431" width="12.7109375" style="23" bestFit="1" customWidth="1"/>
    <col min="7432" max="7432" width="10.5703125" style="23" bestFit="1" customWidth="1"/>
    <col min="7433" max="7433" width="15" style="23" bestFit="1" customWidth="1"/>
    <col min="7434" max="7434" width="8.140625" style="23" bestFit="1" customWidth="1"/>
    <col min="7435" max="7678" width="11.42578125" style="23"/>
    <col min="7679" max="7679" width="18.7109375" style="23" bestFit="1" customWidth="1"/>
    <col min="7680" max="7680" width="18" style="23" bestFit="1" customWidth="1"/>
    <col min="7681" max="7681" width="14" style="23" bestFit="1" customWidth="1"/>
    <col min="7682" max="7682" width="19.42578125" style="23" bestFit="1" customWidth="1"/>
    <col min="7683" max="7683" width="13.42578125" style="23" bestFit="1" customWidth="1"/>
    <col min="7684" max="7684" width="20.28515625" style="23" bestFit="1" customWidth="1"/>
    <col min="7685" max="7685" width="14" style="23" bestFit="1" customWidth="1"/>
    <col min="7686" max="7686" width="16" style="23" bestFit="1" customWidth="1"/>
    <col min="7687" max="7687" width="12.7109375" style="23" bestFit="1" customWidth="1"/>
    <col min="7688" max="7688" width="10.5703125" style="23" bestFit="1" customWidth="1"/>
    <col min="7689" max="7689" width="15" style="23" bestFit="1" customWidth="1"/>
    <col min="7690" max="7690" width="8.140625" style="23" bestFit="1" customWidth="1"/>
    <col min="7691" max="7934" width="11.42578125" style="23"/>
    <col min="7935" max="7935" width="18.7109375" style="23" bestFit="1" customWidth="1"/>
    <col min="7936" max="7936" width="18" style="23" bestFit="1" customWidth="1"/>
    <col min="7937" max="7937" width="14" style="23" bestFit="1" customWidth="1"/>
    <col min="7938" max="7938" width="19.42578125" style="23" bestFit="1" customWidth="1"/>
    <col min="7939" max="7939" width="13.42578125" style="23" bestFit="1" customWidth="1"/>
    <col min="7940" max="7940" width="20.28515625" style="23" bestFit="1" customWidth="1"/>
    <col min="7941" max="7941" width="14" style="23" bestFit="1" customWidth="1"/>
    <col min="7942" max="7942" width="16" style="23" bestFit="1" customWidth="1"/>
    <col min="7943" max="7943" width="12.7109375" style="23" bestFit="1" customWidth="1"/>
    <col min="7944" max="7944" width="10.5703125" style="23" bestFit="1" customWidth="1"/>
    <col min="7945" max="7945" width="15" style="23" bestFit="1" customWidth="1"/>
    <col min="7946" max="7946" width="8.140625" style="23" bestFit="1" customWidth="1"/>
    <col min="7947" max="8190" width="11.42578125" style="23"/>
    <col min="8191" max="8191" width="18.7109375" style="23" bestFit="1" customWidth="1"/>
    <col min="8192" max="8192" width="18" style="23" bestFit="1" customWidth="1"/>
    <col min="8193" max="8193" width="14" style="23" bestFit="1" customWidth="1"/>
    <col min="8194" max="8194" width="19.42578125" style="23" bestFit="1" customWidth="1"/>
    <col min="8195" max="8195" width="13.42578125" style="23" bestFit="1" customWidth="1"/>
    <col min="8196" max="8196" width="20.28515625" style="23" bestFit="1" customWidth="1"/>
    <col min="8197" max="8197" width="14" style="23" bestFit="1" customWidth="1"/>
    <col min="8198" max="8198" width="16" style="23" bestFit="1" customWidth="1"/>
    <col min="8199" max="8199" width="12.7109375" style="23" bestFit="1" customWidth="1"/>
    <col min="8200" max="8200" width="10.5703125" style="23" bestFit="1" customWidth="1"/>
    <col min="8201" max="8201" width="15" style="23" bestFit="1" customWidth="1"/>
    <col min="8202" max="8202" width="8.140625" style="23" bestFit="1" customWidth="1"/>
    <col min="8203" max="8446" width="11.42578125" style="23"/>
    <col min="8447" max="8447" width="18.7109375" style="23" bestFit="1" customWidth="1"/>
    <col min="8448" max="8448" width="18" style="23" bestFit="1" customWidth="1"/>
    <col min="8449" max="8449" width="14" style="23" bestFit="1" customWidth="1"/>
    <col min="8450" max="8450" width="19.42578125" style="23" bestFit="1" customWidth="1"/>
    <col min="8451" max="8451" width="13.42578125" style="23" bestFit="1" customWidth="1"/>
    <col min="8452" max="8452" width="20.28515625" style="23" bestFit="1" customWidth="1"/>
    <col min="8453" max="8453" width="14" style="23" bestFit="1" customWidth="1"/>
    <col min="8454" max="8454" width="16" style="23" bestFit="1" customWidth="1"/>
    <col min="8455" max="8455" width="12.7109375" style="23" bestFit="1" customWidth="1"/>
    <col min="8456" max="8456" width="10.5703125" style="23" bestFit="1" customWidth="1"/>
    <col min="8457" max="8457" width="15" style="23" bestFit="1" customWidth="1"/>
    <col min="8458" max="8458" width="8.140625" style="23" bestFit="1" customWidth="1"/>
    <col min="8459" max="8702" width="11.42578125" style="23"/>
    <col min="8703" max="8703" width="18.7109375" style="23" bestFit="1" customWidth="1"/>
    <col min="8704" max="8704" width="18" style="23" bestFit="1" customWidth="1"/>
    <col min="8705" max="8705" width="14" style="23" bestFit="1" customWidth="1"/>
    <col min="8706" max="8706" width="19.42578125" style="23" bestFit="1" customWidth="1"/>
    <col min="8707" max="8707" width="13.42578125" style="23" bestFit="1" customWidth="1"/>
    <col min="8708" max="8708" width="20.28515625" style="23" bestFit="1" customWidth="1"/>
    <col min="8709" max="8709" width="14" style="23" bestFit="1" customWidth="1"/>
    <col min="8710" max="8710" width="16" style="23" bestFit="1" customWidth="1"/>
    <col min="8711" max="8711" width="12.7109375" style="23" bestFit="1" customWidth="1"/>
    <col min="8712" max="8712" width="10.5703125" style="23" bestFit="1" customWidth="1"/>
    <col min="8713" max="8713" width="15" style="23" bestFit="1" customWidth="1"/>
    <col min="8714" max="8714" width="8.140625" style="23" bestFit="1" customWidth="1"/>
    <col min="8715" max="8958" width="11.42578125" style="23"/>
    <col min="8959" max="8959" width="18.7109375" style="23" bestFit="1" customWidth="1"/>
    <col min="8960" max="8960" width="18" style="23" bestFit="1" customWidth="1"/>
    <col min="8961" max="8961" width="14" style="23" bestFit="1" customWidth="1"/>
    <col min="8962" max="8962" width="19.42578125" style="23" bestFit="1" customWidth="1"/>
    <col min="8963" max="8963" width="13.42578125" style="23" bestFit="1" customWidth="1"/>
    <col min="8964" max="8964" width="20.28515625" style="23" bestFit="1" customWidth="1"/>
    <col min="8965" max="8965" width="14" style="23" bestFit="1" customWidth="1"/>
    <col min="8966" max="8966" width="16" style="23" bestFit="1" customWidth="1"/>
    <col min="8967" max="8967" width="12.7109375" style="23" bestFit="1" customWidth="1"/>
    <col min="8968" max="8968" width="10.5703125" style="23" bestFit="1" customWidth="1"/>
    <col min="8969" max="8969" width="15" style="23" bestFit="1" customWidth="1"/>
    <col min="8970" max="8970" width="8.140625" style="23" bestFit="1" customWidth="1"/>
    <col min="8971" max="9214" width="11.42578125" style="23"/>
    <col min="9215" max="9215" width="18.7109375" style="23" bestFit="1" customWidth="1"/>
    <col min="9216" max="9216" width="18" style="23" bestFit="1" customWidth="1"/>
    <col min="9217" max="9217" width="14" style="23" bestFit="1" customWidth="1"/>
    <col min="9218" max="9218" width="19.42578125" style="23" bestFit="1" customWidth="1"/>
    <col min="9219" max="9219" width="13.42578125" style="23" bestFit="1" customWidth="1"/>
    <col min="9220" max="9220" width="20.28515625" style="23" bestFit="1" customWidth="1"/>
    <col min="9221" max="9221" width="14" style="23" bestFit="1" customWidth="1"/>
    <col min="9222" max="9222" width="16" style="23" bestFit="1" customWidth="1"/>
    <col min="9223" max="9223" width="12.7109375" style="23" bestFit="1" customWidth="1"/>
    <col min="9224" max="9224" width="10.5703125" style="23" bestFit="1" customWidth="1"/>
    <col min="9225" max="9225" width="15" style="23" bestFit="1" customWidth="1"/>
    <col min="9226" max="9226" width="8.140625" style="23" bestFit="1" customWidth="1"/>
    <col min="9227" max="9470" width="11.42578125" style="23"/>
    <col min="9471" max="9471" width="18.7109375" style="23" bestFit="1" customWidth="1"/>
    <col min="9472" max="9472" width="18" style="23" bestFit="1" customWidth="1"/>
    <col min="9473" max="9473" width="14" style="23" bestFit="1" customWidth="1"/>
    <col min="9474" max="9474" width="19.42578125" style="23" bestFit="1" customWidth="1"/>
    <col min="9475" max="9475" width="13.42578125" style="23" bestFit="1" customWidth="1"/>
    <col min="9476" max="9476" width="20.28515625" style="23" bestFit="1" customWidth="1"/>
    <col min="9477" max="9477" width="14" style="23" bestFit="1" customWidth="1"/>
    <col min="9478" max="9478" width="16" style="23" bestFit="1" customWidth="1"/>
    <col min="9479" max="9479" width="12.7109375" style="23" bestFit="1" customWidth="1"/>
    <col min="9480" max="9480" width="10.5703125" style="23" bestFit="1" customWidth="1"/>
    <col min="9481" max="9481" width="15" style="23" bestFit="1" customWidth="1"/>
    <col min="9482" max="9482" width="8.140625" style="23" bestFit="1" customWidth="1"/>
    <col min="9483" max="9726" width="11.42578125" style="23"/>
    <col min="9727" max="9727" width="18.7109375" style="23" bestFit="1" customWidth="1"/>
    <col min="9728" max="9728" width="18" style="23" bestFit="1" customWidth="1"/>
    <col min="9729" max="9729" width="14" style="23" bestFit="1" customWidth="1"/>
    <col min="9730" max="9730" width="19.42578125" style="23" bestFit="1" customWidth="1"/>
    <col min="9731" max="9731" width="13.42578125" style="23" bestFit="1" customWidth="1"/>
    <col min="9732" max="9732" width="20.28515625" style="23" bestFit="1" customWidth="1"/>
    <col min="9733" max="9733" width="14" style="23" bestFit="1" customWidth="1"/>
    <col min="9734" max="9734" width="16" style="23" bestFit="1" customWidth="1"/>
    <col min="9735" max="9735" width="12.7109375" style="23" bestFit="1" customWidth="1"/>
    <col min="9736" max="9736" width="10.5703125" style="23" bestFit="1" customWidth="1"/>
    <col min="9737" max="9737" width="15" style="23" bestFit="1" customWidth="1"/>
    <col min="9738" max="9738" width="8.140625" style="23" bestFit="1" customWidth="1"/>
    <col min="9739" max="9982" width="11.42578125" style="23"/>
    <col min="9983" max="9983" width="18.7109375" style="23" bestFit="1" customWidth="1"/>
    <col min="9984" max="9984" width="18" style="23" bestFit="1" customWidth="1"/>
    <col min="9985" max="9985" width="14" style="23" bestFit="1" customWidth="1"/>
    <col min="9986" max="9986" width="19.42578125" style="23" bestFit="1" customWidth="1"/>
    <col min="9987" max="9987" width="13.42578125" style="23" bestFit="1" customWidth="1"/>
    <col min="9988" max="9988" width="20.28515625" style="23" bestFit="1" customWidth="1"/>
    <col min="9989" max="9989" width="14" style="23" bestFit="1" customWidth="1"/>
    <col min="9990" max="9990" width="16" style="23" bestFit="1" customWidth="1"/>
    <col min="9991" max="9991" width="12.7109375" style="23" bestFit="1" customWidth="1"/>
    <col min="9992" max="9992" width="10.5703125" style="23" bestFit="1" customWidth="1"/>
    <col min="9993" max="9993" width="15" style="23" bestFit="1" customWidth="1"/>
    <col min="9994" max="9994" width="8.140625" style="23" bestFit="1" customWidth="1"/>
    <col min="9995" max="10238" width="11.42578125" style="23"/>
    <col min="10239" max="10239" width="18.7109375" style="23" bestFit="1" customWidth="1"/>
    <col min="10240" max="10240" width="18" style="23" bestFit="1" customWidth="1"/>
    <col min="10241" max="10241" width="14" style="23" bestFit="1" customWidth="1"/>
    <col min="10242" max="10242" width="19.42578125" style="23" bestFit="1" customWidth="1"/>
    <col min="10243" max="10243" width="13.42578125" style="23" bestFit="1" customWidth="1"/>
    <col min="10244" max="10244" width="20.28515625" style="23" bestFit="1" customWidth="1"/>
    <col min="10245" max="10245" width="14" style="23" bestFit="1" customWidth="1"/>
    <col min="10246" max="10246" width="16" style="23" bestFit="1" customWidth="1"/>
    <col min="10247" max="10247" width="12.7109375" style="23" bestFit="1" customWidth="1"/>
    <col min="10248" max="10248" width="10.5703125" style="23" bestFit="1" customWidth="1"/>
    <col min="10249" max="10249" width="15" style="23" bestFit="1" customWidth="1"/>
    <col min="10250" max="10250" width="8.140625" style="23" bestFit="1" customWidth="1"/>
    <col min="10251" max="10494" width="11.42578125" style="23"/>
    <col min="10495" max="10495" width="18.7109375" style="23" bestFit="1" customWidth="1"/>
    <col min="10496" max="10496" width="18" style="23" bestFit="1" customWidth="1"/>
    <col min="10497" max="10497" width="14" style="23" bestFit="1" customWidth="1"/>
    <col min="10498" max="10498" width="19.42578125" style="23" bestFit="1" customWidth="1"/>
    <col min="10499" max="10499" width="13.42578125" style="23" bestFit="1" customWidth="1"/>
    <col min="10500" max="10500" width="20.28515625" style="23" bestFit="1" customWidth="1"/>
    <col min="10501" max="10501" width="14" style="23" bestFit="1" customWidth="1"/>
    <col min="10502" max="10502" width="16" style="23" bestFit="1" customWidth="1"/>
    <col min="10503" max="10503" width="12.7109375" style="23" bestFit="1" customWidth="1"/>
    <col min="10504" max="10504" width="10.5703125" style="23" bestFit="1" customWidth="1"/>
    <col min="10505" max="10505" width="15" style="23" bestFit="1" customWidth="1"/>
    <col min="10506" max="10506" width="8.140625" style="23" bestFit="1" customWidth="1"/>
    <col min="10507" max="10750" width="11.42578125" style="23"/>
    <col min="10751" max="10751" width="18.7109375" style="23" bestFit="1" customWidth="1"/>
    <col min="10752" max="10752" width="18" style="23" bestFit="1" customWidth="1"/>
    <col min="10753" max="10753" width="14" style="23" bestFit="1" customWidth="1"/>
    <col min="10754" max="10754" width="19.42578125" style="23" bestFit="1" customWidth="1"/>
    <col min="10755" max="10755" width="13.42578125" style="23" bestFit="1" customWidth="1"/>
    <col min="10756" max="10756" width="20.28515625" style="23" bestFit="1" customWidth="1"/>
    <col min="10757" max="10757" width="14" style="23" bestFit="1" customWidth="1"/>
    <col min="10758" max="10758" width="16" style="23" bestFit="1" customWidth="1"/>
    <col min="10759" max="10759" width="12.7109375" style="23" bestFit="1" customWidth="1"/>
    <col min="10760" max="10760" width="10.5703125" style="23" bestFit="1" customWidth="1"/>
    <col min="10761" max="10761" width="15" style="23" bestFit="1" customWidth="1"/>
    <col min="10762" max="10762" width="8.140625" style="23" bestFit="1" customWidth="1"/>
    <col min="10763" max="11006" width="11.42578125" style="23"/>
    <col min="11007" max="11007" width="18.7109375" style="23" bestFit="1" customWidth="1"/>
    <col min="11008" max="11008" width="18" style="23" bestFit="1" customWidth="1"/>
    <col min="11009" max="11009" width="14" style="23" bestFit="1" customWidth="1"/>
    <col min="11010" max="11010" width="19.42578125" style="23" bestFit="1" customWidth="1"/>
    <col min="11011" max="11011" width="13.42578125" style="23" bestFit="1" customWidth="1"/>
    <col min="11012" max="11012" width="20.28515625" style="23" bestFit="1" customWidth="1"/>
    <col min="11013" max="11013" width="14" style="23" bestFit="1" customWidth="1"/>
    <col min="11014" max="11014" width="16" style="23" bestFit="1" customWidth="1"/>
    <col min="11015" max="11015" width="12.7109375" style="23" bestFit="1" customWidth="1"/>
    <col min="11016" max="11016" width="10.5703125" style="23" bestFit="1" customWidth="1"/>
    <col min="11017" max="11017" width="15" style="23" bestFit="1" customWidth="1"/>
    <col min="11018" max="11018" width="8.140625" style="23" bestFit="1" customWidth="1"/>
    <col min="11019" max="11262" width="11.42578125" style="23"/>
    <col min="11263" max="11263" width="18.7109375" style="23" bestFit="1" customWidth="1"/>
    <col min="11264" max="11264" width="18" style="23" bestFit="1" customWidth="1"/>
    <col min="11265" max="11265" width="14" style="23" bestFit="1" customWidth="1"/>
    <col min="11266" max="11266" width="19.42578125" style="23" bestFit="1" customWidth="1"/>
    <col min="11267" max="11267" width="13.42578125" style="23" bestFit="1" customWidth="1"/>
    <col min="11268" max="11268" width="20.28515625" style="23" bestFit="1" customWidth="1"/>
    <col min="11269" max="11269" width="14" style="23" bestFit="1" customWidth="1"/>
    <col min="11270" max="11270" width="16" style="23" bestFit="1" customWidth="1"/>
    <col min="11271" max="11271" width="12.7109375" style="23" bestFit="1" customWidth="1"/>
    <col min="11272" max="11272" width="10.5703125" style="23" bestFit="1" customWidth="1"/>
    <col min="11273" max="11273" width="15" style="23" bestFit="1" customWidth="1"/>
    <col min="11274" max="11274" width="8.140625" style="23" bestFit="1" customWidth="1"/>
    <col min="11275" max="11518" width="11.42578125" style="23"/>
    <col min="11519" max="11519" width="18.7109375" style="23" bestFit="1" customWidth="1"/>
    <col min="11520" max="11520" width="18" style="23" bestFit="1" customWidth="1"/>
    <col min="11521" max="11521" width="14" style="23" bestFit="1" customWidth="1"/>
    <col min="11522" max="11522" width="19.42578125" style="23" bestFit="1" customWidth="1"/>
    <col min="11523" max="11523" width="13.42578125" style="23" bestFit="1" customWidth="1"/>
    <col min="11524" max="11524" width="20.28515625" style="23" bestFit="1" customWidth="1"/>
    <col min="11525" max="11525" width="14" style="23" bestFit="1" customWidth="1"/>
    <col min="11526" max="11526" width="16" style="23" bestFit="1" customWidth="1"/>
    <col min="11527" max="11527" width="12.7109375" style="23" bestFit="1" customWidth="1"/>
    <col min="11528" max="11528" width="10.5703125" style="23" bestFit="1" customWidth="1"/>
    <col min="11529" max="11529" width="15" style="23" bestFit="1" customWidth="1"/>
    <col min="11530" max="11530" width="8.140625" style="23" bestFit="1" customWidth="1"/>
    <col min="11531" max="11774" width="11.42578125" style="23"/>
    <col min="11775" max="11775" width="18.7109375" style="23" bestFit="1" customWidth="1"/>
    <col min="11776" max="11776" width="18" style="23" bestFit="1" customWidth="1"/>
    <col min="11777" max="11777" width="14" style="23" bestFit="1" customWidth="1"/>
    <col min="11778" max="11778" width="19.42578125" style="23" bestFit="1" customWidth="1"/>
    <col min="11779" max="11779" width="13.42578125" style="23" bestFit="1" customWidth="1"/>
    <col min="11780" max="11780" width="20.28515625" style="23" bestFit="1" customWidth="1"/>
    <col min="11781" max="11781" width="14" style="23" bestFit="1" customWidth="1"/>
    <col min="11782" max="11782" width="16" style="23" bestFit="1" customWidth="1"/>
    <col min="11783" max="11783" width="12.7109375" style="23" bestFit="1" customWidth="1"/>
    <col min="11784" max="11784" width="10.5703125" style="23" bestFit="1" customWidth="1"/>
    <col min="11785" max="11785" width="15" style="23" bestFit="1" customWidth="1"/>
    <col min="11786" max="11786" width="8.140625" style="23" bestFit="1" customWidth="1"/>
    <col min="11787" max="12030" width="11.42578125" style="23"/>
    <col min="12031" max="12031" width="18.7109375" style="23" bestFit="1" customWidth="1"/>
    <col min="12032" max="12032" width="18" style="23" bestFit="1" customWidth="1"/>
    <col min="12033" max="12033" width="14" style="23" bestFit="1" customWidth="1"/>
    <col min="12034" max="12034" width="19.42578125" style="23" bestFit="1" customWidth="1"/>
    <col min="12035" max="12035" width="13.42578125" style="23" bestFit="1" customWidth="1"/>
    <col min="12036" max="12036" width="20.28515625" style="23" bestFit="1" customWidth="1"/>
    <col min="12037" max="12037" width="14" style="23" bestFit="1" customWidth="1"/>
    <col min="12038" max="12038" width="16" style="23" bestFit="1" customWidth="1"/>
    <col min="12039" max="12039" width="12.7109375" style="23" bestFit="1" customWidth="1"/>
    <col min="12040" max="12040" width="10.5703125" style="23" bestFit="1" customWidth="1"/>
    <col min="12041" max="12041" width="15" style="23" bestFit="1" customWidth="1"/>
    <col min="12042" max="12042" width="8.140625" style="23" bestFit="1" customWidth="1"/>
    <col min="12043" max="12286" width="11.42578125" style="23"/>
    <col min="12287" max="12287" width="18.7109375" style="23" bestFit="1" customWidth="1"/>
    <col min="12288" max="12288" width="18" style="23" bestFit="1" customWidth="1"/>
    <col min="12289" max="12289" width="14" style="23" bestFit="1" customWidth="1"/>
    <col min="12290" max="12290" width="19.42578125" style="23" bestFit="1" customWidth="1"/>
    <col min="12291" max="12291" width="13.42578125" style="23" bestFit="1" customWidth="1"/>
    <col min="12292" max="12292" width="20.28515625" style="23" bestFit="1" customWidth="1"/>
    <col min="12293" max="12293" width="14" style="23" bestFit="1" customWidth="1"/>
    <col min="12294" max="12294" width="16" style="23" bestFit="1" customWidth="1"/>
    <col min="12295" max="12295" width="12.7109375" style="23" bestFit="1" customWidth="1"/>
    <col min="12296" max="12296" width="10.5703125" style="23" bestFit="1" customWidth="1"/>
    <col min="12297" max="12297" width="15" style="23" bestFit="1" customWidth="1"/>
    <col min="12298" max="12298" width="8.140625" style="23" bestFit="1" customWidth="1"/>
    <col min="12299" max="12542" width="11.42578125" style="23"/>
    <col min="12543" max="12543" width="18.7109375" style="23" bestFit="1" customWidth="1"/>
    <col min="12544" max="12544" width="18" style="23" bestFit="1" customWidth="1"/>
    <col min="12545" max="12545" width="14" style="23" bestFit="1" customWidth="1"/>
    <col min="12546" max="12546" width="19.42578125" style="23" bestFit="1" customWidth="1"/>
    <col min="12547" max="12547" width="13.42578125" style="23" bestFit="1" customWidth="1"/>
    <col min="12548" max="12548" width="20.28515625" style="23" bestFit="1" customWidth="1"/>
    <col min="12549" max="12549" width="14" style="23" bestFit="1" customWidth="1"/>
    <col min="12550" max="12550" width="16" style="23" bestFit="1" customWidth="1"/>
    <col min="12551" max="12551" width="12.7109375" style="23" bestFit="1" customWidth="1"/>
    <col min="12552" max="12552" width="10.5703125" style="23" bestFit="1" customWidth="1"/>
    <col min="12553" max="12553" width="15" style="23" bestFit="1" customWidth="1"/>
    <col min="12554" max="12554" width="8.140625" style="23" bestFit="1" customWidth="1"/>
    <col min="12555" max="12798" width="11.42578125" style="23"/>
    <col min="12799" max="12799" width="18.7109375" style="23" bestFit="1" customWidth="1"/>
    <col min="12800" max="12800" width="18" style="23" bestFit="1" customWidth="1"/>
    <col min="12801" max="12801" width="14" style="23" bestFit="1" customWidth="1"/>
    <col min="12802" max="12802" width="19.42578125" style="23" bestFit="1" customWidth="1"/>
    <col min="12803" max="12803" width="13.42578125" style="23" bestFit="1" customWidth="1"/>
    <col min="12804" max="12804" width="20.28515625" style="23" bestFit="1" customWidth="1"/>
    <col min="12805" max="12805" width="14" style="23" bestFit="1" customWidth="1"/>
    <col min="12806" max="12806" width="16" style="23" bestFit="1" customWidth="1"/>
    <col min="12807" max="12807" width="12.7109375" style="23" bestFit="1" customWidth="1"/>
    <col min="12808" max="12808" width="10.5703125" style="23" bestFit="1" customWidth="1"/>
    <col min="12809" max="12809" width="15" style="23" bestFit="1" customWidth="1"/>
    <col min="12810" max="12810" width="8.140625" style="23" bestFit="1" customWidth="1"/>
    <col min="12811" max="13054" width="11.42578125" style="23"/>
    <col min="13055" max="13055" width="18.7109375" style="23" bestFit="1" customWidth="1"/>
    <col min="13056" max="13056" width="18" style="23" bestFit="1" customWidth="1"/>
    <col min="13057" max="13057" width="14" style="23" bestFit="1" customWidth="1"/>
    <col min="13058" max="13058" width="19.42578125" style="23" bestFit="1" customWidth="1"/>
    <col min="13059" max="13059" width="13.42578125" style="23" bestFit="1" customWidth="1"/>
    <col min="13060" max="13060" width="20.28515625" style="23" bestFit="1" customWidth="1"/>
    <col min="13061" max="13061" width="14" style="23" bestFit="1" customWidth="1"/>
    <col min="13062" max="13062" width="16" style="23" bestFit="1" customWidth="1"/>
    <col min="13063" max="13063" width="12.7109375" style="23" bestFit="1" customWidth="1"/>
    <col min="13064" max="13064" width="10.5703125" style="23" bestFit="1" customWidth="1"/>
    <col min="13065" max="13065" width="15" style="23" bestFit="1" customWidth="1"/>
    <col min="13066" max="13066" width="8.140625" style="23" bestFit="1" customWidth="1"/>
    <col min="13067" max="13310" width="11.42578125" style="23"/>
    <col min="13311" max="13311" width="18.7109375" style="23" bestFit="1" customWidth="1"/>
    <col min="13312" max="13312" width="18" style="23" bestFit="1" customWidth="1"/>
    <col min="13313" max="13313" width="14" style="23" bestFit="1" customWidth="1"/>
    <col min="13314" max="13314" width="19.42578125" style="23" bestFit="1" customWidth="1"/>
    <col min="13315" max="13315" width="13.42578125" style="23" bestFit="1" customWidth="1"/>
    <col min="13316" max="13316" width="20.28515625" style="23" bestFit="1" customWidth="1"/>
    <col min="13317" max="13317" width="14" style="23" bestFit="1" customWidth="1"/>
    <col min="13318" max="13318" width="16" style="23" bestFit="1" customWidth="1"/>
    <col min="13319" max="13319" width="12.7109375" style="23" bestFit="1" customWidth="1"/>
    <col min="13320" max="13320" width="10.5703125" style="23" bestFit="1" customWidth="1"/>
    <col min="13321" max="13321" width="15" style="23" bestFit="1" customWidth="1"/>
    <col min="13322" max="13322" width="8.140625" style="23" bestFit="1" customWidth="1"/>
    <col min="13323" max="13566" width="11.42578125" style="23"/>
    <col min="13567" max="13567" width="18.7109375" style="23" bestFit="1" customWidth="1"/>
    <col min="13568" max="13568" width="18" style="23" bestFit="1" customWidth="1"/>
    <col min="13569" max="13569" width="14" style="23" bestFit="1" customWidth="1"/>
    <col min="13570" max="13570" width="19.42578125" style="23" bestFit="1" customWidth="1"/>
    <col min="13571" max="13571" width="13.42578125" style="23" bestFit="1" customWidth="1"/>
    <col min="13572" max="13572" width="20.28515625" style="23" bestFit="1" customWidth="1"/>
    <col min="13573" max="13573" width="14" style="23" bestFit="1" customWidth="1"/>
    <col min="13574" max="13574" width="16" style="23" bestFit="1" customWidth="1"/>
    <col min="13575" max="13575" width="12.7109375" style="23" bestFit="1" customWidth="1"/>
    <col min="13576" max="13576" width="10.5703125" style="23" bestFit="1" customWidth="1"/>
    <col min="13577" max="13577" width="15" style="23" bestFit="1" customWidth="1"/>
    <col min="13578" max="13578" width="8.140625" style="23" bestFit="1" customWidth="1"/>
    <col min="13579" max="13822" width="11.42578125" style="23"/>
    <col min="13823" max="13823" width="18.7109375" style="23" bestFit="1" customWidth="1"/>
    <col min="13824" max="13824" width="18" style="23" bestFit="1" customWidth="1"/>
    <col min="13825" max="13825" width="14" style="23" bestFit="1" customWidth="1"/>
    <col min="13826" max="13826" width="19.42578125" style="23" bestFit="1" customWidth="1"/>
    <col min="13827" max="13827" width="13.42578125" style="23" bestFit="1" customWidth="1"/>
    <col min="13828" max="13828" width="20.28515625" style="23" bestFit="1" customWidth="1"/>
    <col min="13829" max="13829" width="14" style="23" bestFit="1" customWidth="1"/>
    <col min="13830" max="13830" width="16" style="23" bestFit="1" customWidth="1"/>
    <col min="13831" max="13831" width="12.7109375" style="23" bestFit="1" customWidth="1"/>
    <col min="13832" max="13832" width="10.5703125" style="23" bestFit="1" customWidth="1"/>
    <col min="13833" max="13833" width="15" style="23" bestFit="1" customWidth="1"/>
    <col min="13834" max="13834" width="8.140625" style="23" bestFit="1" customWidth="1"/>
    <col min="13835" max="14078" width="11.42578125" style="23"/>
    <col min="14079" max="14079" width="18.7109375" style="23" bestFit="1" customWidth="1"/>
    <col min="14080" max="14080" width="18" style="23" bestFit="1" customWidth="1"/>
    <col min="14081" max="14081" width="14" style="23" bestFit="1" customWidth="1"/>
    <col min="14082" max="14082" width="19.42578125" style="23" bestFit="1" customWidth="1"/>
    <col min="14083" max="14083" width="13.42578125" style="23" bestFit="1" customWidth="1"/>
    <col min="14084" max="14084" width="20.28515625" style="23" bestFit="1" customWidth="1"/>
    <col min="14085" max="14085" width="14" style="23" bestFit="1" customWidth="1"/>
    <col min="14086" max="14086" width="16" style="23" bestFit="1" customWidth="1"/>
    <col min="14087" max="14087" width="12.7109375" style="23" bestFit="1" customWidth="1"/>
    <col min="14088" max="14088" width="10.5703125" style="23" bestFit="1" customWidth="1"/>
    <col min="14089" max="14089" width="15" style="23" bestFit="1" customWidth="1"/>
    <col min="14090" max="14090" width="8.140625" style="23" bestFit="1" customWidth="1"/>
    <col min="14091" max="14334" width="11.42578125" style="23"/>
    <col min="14335" max="14335" width="18.7109375" style="23" bestFit="1" customWidth="1"/>
    <col min="14336" max="14336" width="18" style="23" bestFit="1" customWidth="1"/>
    <col min="14337" max="14337" width="14" style="23" bestFit="1" customWidth="1"/>
    <col min="14338" max="14338" width="19.42578125" style="23" bestFit="1" customWidth="1"/>
    <col min="14339" max="14339" width="13.42578125" style="23" bestFit="1" customWidth="1"/>
    <col min="14340" max="14340" width="20.28515625" style="23" bestFit="1" customWidth="1"/>
    <col min="14341" max="14341" width="14" style="23" bestFit="1" customWidth="1"/>
    <col min="14342" max="14342" width="16" style="23" bestFit="1" customWidth="1"/>
    <col min="14343" max="14343" width="12.7109375" style="23" bestFit="1" customWidth="1"/>
    <col min="14344" max="14344" width="10.5703125" style="23" bestFit="1" customWidth="1"/>
    <col min="14345" max="14345" width="15" style="23" bestFit="1" customWidth="1"/>
    <col min="14346" max="14346" width="8.140625" style="23" bestFit="1" customWidth="1"/>
    <col min="14347" max="14590" width="11.42578125" style="23"/>
    <col min="14591" max="14591" width="18.7109375" style="23" bestFit="1" customWidth="1"/>
    <col min="14592" max="14592" width="18" style="23" bestFit="1" customWidth="1"/>
    <col min="14593" max="14593" width="14" style="23" bestFit="1" customWidth="1"/>
    <col min="14594" max="14594" width="19.42578125" style="23" bestFit="1" customWidth="1"/>
    <col min="14595" max="14595" width="13.42578125" style="23" bestFit="1" customWidth="1"/>
    <col min="14596" max="14596" width="20.28515625" style="23" bestFit="1" customWidth="1"/>
    <col min="14597" max="14597" width="14" style="23" bestFit="1" customWidth="1"/>
    <col min="14598" max="14598" width="16" style="23" bestFit="1" customWidth="1"/>
    <col min="14599" max="14599" width="12.7109375" style="23" bestFit="1" customWidth="1"/>
    <col min="14600" max="14600" width="10.5703125" style="23" bestFit="1" customWidth="1"/>
    <col min="14601" max="14601" width="15" style="23" bestFit="1" customWidth="1"/>
    <col min="14602" max="14602" width="8.140625" style="23" bestFit="1" customWidth="1"/>
    <col min="14603" max="14846" width="11.42578125" style="23"/>
    <col min="14847" max="14847" width="18.7109375" style="23" bestFit="1" customWidth="1"/>
    <col min="14848" max="14848" width="18" style="23" bestFit="1" customWidth="1"/>
    <col min="14849" max="14849" width="14" style="23" bestFit="1" customWidth="1"/>
    <col min="14850" max="14850" width="19.42578125" style="23" bestFit="1" customWidth="1"/>
    <col min="14851" max="14851" width="13.42578125" style="23" bestFit="1" customWidth="1"/>
    <col min="14852" max="14852" width="20.28515625" style="23" bestFit="1" customWidth="1"/>
    <col min="14853" max="14853" width="14" style="23" bestFit="1" customWidth="1"/>
    <col min="14854" max="14854" width="16" style="23" bestFit="1" customWidth="1"/>
    <col min="14855" max="14855" width="12.7109375" style="23" bestFit="1" customWidth="1"/>
    <col min="14856" max="14856" width="10.5703125" style="23" bestFit="1" customWidth="1"/>
    <col min="14857" max="14857" width="15" style="23" bestFit="1" customWidth="1"/>
    <col min="14858" max="14858" width="8.140625" style="23" bestFit="1" customWidth="1"/>
    <col min="14859" max="15102" width="11.42578125" style="23"/>
    <col min="15103" max="15103" width="18.7109375" style="23" bestFit="1" customWidth="1"/>
    <col min="15104" max="15104" width="18" style="23" bestFit="1" customWidth="1"/>
    <col min="15105" max="15105" width="14" style="23" bestFit="1" customWidth="1"/>
    <col min="15106" max="15106" width="19.42578125" style="23" bestFit="1" customWidth="1"/>
    <col min="15107" max="15107" width="13.42578125" style="23" bestFit="1" customWidth="1"/>
    <col min="15108" max="15108" width="20.28515625" style="23" bestFit="1" customWidth="1"/>
    <col min="15109" max="15109" width="14" style="23" bestFit="1" customWidth="1"/>
    <col min="15110" max="15110" width="16" style="23" bestFit="1" customWidth="1"/>
    <col min="15111" max="15111" width="12.7109375" style="23" bestFit="1" customWidth="1"/>
    <col min="15112" max="15112" width="10.5703125" style="23" bestFit="1" customWidth="1"/>
    <col min="15113" max="15113" width="15" style="23" bestFit="1" customWidth="1"/>
    <col min="15114" max="15114" width="8.140625" style="23" bestFit="1" customWidth="1"/>
    <col min="15115" max="15358" width="11.42578125" style="23"/>
    <col min="15359" max="15359" width="18.7109375" style="23" bestFit="1" customWidth="1"/>
    <col min="15360" max="15360" width="18" style="23" bestFit="1" customWidth="1"/>
    <col min="15361" max="15361" width="14" style="23" bestFit="1" customWidth="1"/>
    <col min="15362" max="15362" width="19.42578125" style="23" bestFit="1" customWidth="1"/>
    <col min="15363" max="15363" width="13.42578125" style="23" bestFit="1" customWidth="1"/>
    <col min="15364" max="15364" width="20.28515625" style="23" bestFit="1" customWidth="1"/>
    <col min="15365" max="15365" width="14" style="23" bestFit="1" customWidth="1"/>
    <col min="15366" max="15366" width="16" style="23" bestFit="1" customWidth="1"/>
    <col min="15367" max="15367" width="12.7109375" style="23" bestFit="1" customWidth="1"/>
    <col min="15368" max="15368" width="10.5703125" style="23" bestFit="1" customWidth="1"/>
    <col min="15369" max="15369" width="15" style="23" bestFit="1" customWidth="1"/>
    <col min="15370" max="15370" width="8.140625" style="23" bestFit="1" customWidth="1"/>
    <col min="15371" max="15614" width="11.42578125" style="23"/>
    <col min="15615" max="15615" width="18.7109375" style="23" bestFit="1" customWidth="1"/>
    <col min="15616" max="15616" width="18" style="23" bestFit="1" customWidth="1"/>
    <col min="15617" max="15617" width="14" style="23" bestFit="1" customWidth="1"/>
    <col min="15618" max="15618" width="19.42578125" style="23" bestFit="1" customWidth="1"/>
    <col min="15619" max="15619" width="13.42578125" style="23" bestFit="1" customWidth="1"/>
    <col min="15620" max="15620" width="20.28515625" style="23" bestFit="1" customWidth="1"/>
    <col min="15621" max="15621" width="14" style="23" bestFit="1" customWidth="1"/>
    <col min="15622" max="15622" width="16" style="23" bestFit="1" customWidth="1"/>
    <col min="15623" max="15623" width="12.7109375" style="23" bestFit="1" customWidth="1"/>
    <col min="15624" max="15624" width="10.5703125" style="23" bestFit="1" customWidth="1"/>
    <col min="15625" max="15625" width="15" style="23" bestFit="1" customWidth="1"/>
    <col min="15626" max="15626" width="8.140625" style="23" bestFit="1" customWidth="1"/>
    <col min="15627" max="15870" width="11.42578125" style="23"/>
    <col min="15871" max="15871" width="18.7109375" style="23" bestFit="1" customWidth="1"/>
    <col min="15872" max="15872" width="18" style="23" bestFit="1" customWidth="1"/>
    <col min="15873" max="15873" width="14" style="23" bestFit="1" customWidth="1"/>
    <col min="15874" max="15874" width="19.42578125" style="23" bestFit="1" customWidth="1"/>
    <col min="15875" max="15875" width="13.42578125" style="23" bestFit="1" customWidth="1"/>
    <col min="15876" max="15876" width="20.28515625" style="23" bestFit="1" customWidth="1"/>
    <col min="15877" max="15877" width="14" style="23" bestFit="1" customWidth="1"/>
    <col min="15878" max="15878" width="16" style="23" bestFit="1" customWidth="1"/>
    <col min="15879" max="15879" width="12.7109375" style="23" bestFit="1" customWidth="1"/>
    <col min="15880" max="15880" width="10.5703125" style="23" bestFit="1" customWidth="1"/>
    <col min="15881" max="15881" width="15" style="23" bestFit="1" customWidth="1"/>
    <col min="15882" max="15882" width="8.140625" style="23" bestFit="1" customWidth="1"/>
    <col min="15883" max="16126" width="11.42578125" style="23"/>
    <col min="16127" max="16127" width="18.7109375" style="23" bestFit="1" customWidth="1"/>
    <col min="16128" max="16128" width="18" style="23" bestFit="1" customWidth="1"/>
    <col min="16129" max="16129" width="14" style="23" bestFit="1" customWidth="1"/>
    <col min="16130" max="16130" width="19.42578125" style="23" bestFit="1" customWidth="1"/>
    <col min="16131" max="16131" width="13.42578125" style="23" bestFit="1" customWidth="1"/>
    <col min="16132" max="16132" width="20.28515625" style="23" bestFit="1" customWidth="1"/>
    <col min="16133" max="16133" width="14" style="23" bestFit="1" customWidth="1"/>
    <col min="16134" max="16134" width="16" style="23" bestFit="1" customWidth="1"/>
    <col min="16135" max="16135" width="12.7109375" style="23" bestFit="1" customWidth="1"/>
    <col min="16136" max="16136" width="10.5703125" style="23" bestFit="1" customWidth="1"/>
    <col min="16137" max="16137" width="15" style="23" bestFit="1" customWidth="1"/>
    <col min="16138" max="16138" width="8.140625" style="23" bestFit="1" customWidth="1"/>
    <col min="16139" max="16384" width="11.42578125" style="23"/>
  </cols>
  <sheetData>
    <row r="1" spans="2:10" ht="109.9" customHeight="1">
      <c r="B1" s="75" t="s">
        <v>108</v>
      </c>
    </row>
    <row r="9" spans="2:10">
      <c r="F9" s="76">
        <v>2012</v>
      </c>
      <c r="G9" s="75" t="s">
        <v>9</v>
      </c>
      <c r="H9" s="75" t="s">
        <v>10</v>
      </c>
      <c r="I9" s="75" t="s">
        <v>11</v>
      </c>
      <c r="J9" s="75" t="s">
        <v>12</v>
      </c>
    </row>
    <row r="10" spans="2:10">
      <c r="F10" s="75" t="s">
        <v>82</v>
      </c>
      <c r="G10" s="23">
        <v>0</v>
      </c>
      <c r="H10" s="23">
        <v>9</v>
      </c>
      <c r="I10" s="23">
        <v>0.5</v>
      </c>
      <c r="J10" s="23">
        <v>870</v>
      </c>
    </row>
    <row r="11" spans="2:10">
      <c r="F11" s="75" t="s">
        <v>83</v>
      </c>
      <c r="G11" s="23">
        <v>120</v>
      </c>
      <c r="H11" s="23">
        <v>0</v>
      </c>
      <c r="I11" s="23">
        <v>0</v>
      </c>
      <c r="J11" s="23">
        <v>0</v>
      </c>
    </row>
    <row r="12" spans="2:10">
      <c r="F12" s="75" t="s">
        <v>84</v>
      </c>
      <c r="G12" s="23">
        <v>1</v>
      </c>
      <c r="H12" s="23">
        <v>3</v>
      </c>
      <c r="I12" s="23">
        <v>3.44</v>
      </c>
      <c r="J12" s="23">
        <v>411</v>
      </c>
    </row>
    <row r="13" spans="2:10">
      <c r="F13" s="75" t="s">
        <v>109</v>
      </c>
      <c r="G13" s="23">
        <v>1</v>
      </c>
      <c r="H13" s="23">
        <v>0</v>
      </c>
      <c r="I13" s="23">
        <v>0</v>
      </c>
      <c r="J13" s="23">
        <v>0</v>
      </c>
    </row>
    <row r="14" spans="2:10">
      <c r="F14" s="75" t="s">
        <v>110</v>
      </c>
      <c r="G14" s="23">
        <v>0</v>
      </c>
      <c r="H14" s="23">
        <v>12</v>
      </c>
      <c r="I14" s="23">
        <v>23.61</v>
      </c>
      <c r="J14" s="23">
        <v>240</v>
      </c>
    </row>
    <row r="15" spans="2:10">
      <c r="F15" s="75" t="s">
        <v>77</v>
      </c>
      <c r="G15" s="23">
        <v>0.08</v>
      </c>
      <c r="H15" s="23">
        <v>10</v>
      </c>
      <c r="I15" s="23">
        <v>8.52</v>
      </c>
      <c r="J15" s="23">
        <v>1101</v>
      </c>
    </row>
    <row r="16" spans="2:10">
      <c r="F16" s="75" t="s">
        <v>78</v>
      </c>
      <c r="G16" s="23">
        <v>7</v>
      </c>
      <c r="H16" s="23">
        <v>1</v>
      </c>
      <c r="I16" s="23">
        <v>1.2E-2</v>
      </c>
      <c r="J16" s="23">
        <v>0</v>
      </c>
    </row>
    <row r="17" spans="2:10">
      <c r="F17" s="75" t="s">
        <v>85</v>
      </c>
      <c r="G17" s="23">
        <v>94</v>
      </c>
      <c r="H17" s="23">
        <v>4</v>
      </c>
      <c r="I17" s="23">
        <v>1.38</v>
      </c>
      <c r="J17" s="23">
        <v>0</v>
      </c>
    </row>
    <row r="18" spans="2:10">
      <c r="F18" s="75" t="s">
        <v>86</v>
      </c>
      <c r="G18" s="23">
        <v>0</v>
      </c>
      <c r="H18" s="23">
        <f>SUM(H10:H17)</f>
        <v>39</v>
      </c>
      <c r="I18" s="23">
        <f>SUM(I10:I17)</f>
        <v>37.462000000000003</v>
      </c>
      <c r="J18" s="23">
        <v>2622</v>
      </c>
    </row>
    <row r="19" spans="2:10" ht="13.9" customHeight="1">
      <c r="F19" s="75" t="s">
        <v>81</v>
      </c>
      <c r="G19" s="23">
        <v>1</v>
      </c>
    </row>
    <row r="20" spans="2:10">
      <c r="F20" s="75" t="s">
        <v>21</v>
      </c>
      <c r="G20" s="23">
        <f>SUM(G10:G19)</f>
        <v>224.07999999999998</v>
      </c>
    </row>
    <row r="29" spans="2:10">
      <c r="B29" s="23" t="s">
        <v>111</v>
      </c>
    </row>
    <row r="32" spans="2:10">
      <c r="J32" s="55"/>
    </row>
    <row r="33" spans="10:10">
      <c r="J33" s="55"/>
    </row>
    <row r="34" spans="10:10">
      <c r="J34" s="55"/>
    </row>
    <row r="35" spans="10:10">
      <c r="J35" s="55"/>
    </row>
    <row r="36" spans="10:10">
      <c r="J36" s="55"/>
    </row>
    <row r="37" spans="10:10">
      <c r="J37" s="55"/>
    </row>
    <row r="38" spans="10:10">
      <c r="J38" s="55"/>
    </row>
    <row r="39" spans="10:10">
      <c r="J39" s="55"/>
    </row>
    <row r="40" spans="10:10">
      <c r="J40" s="55"/>
    </row>
    <row r="41" spans="10:10">
      <c r="J41" s="55"/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K19"/>
  <sheetViews>
    <sheetView workbookViewId="0">
      <selection activeCell="B39" sqref="B39"/>
    </sheetView>
  </sheetViews>
  <sheetFormatPr baseColWidth="10" defaultRowHeight="12.75"/>
  <cols>
    <col min="1" max="1" width="15" style="2" customWidth="1"/>
    <col min="2" max="3" width="13.7109375" style="2" customWidth="1"/>
    <col min="4" max="16384" width="11.42578125" style="2"/>
  </cols>
  <sheetData>
    <row r="1" spans="1:11" ht="81.75" customHeight="1"/>
    <row r="3" spans="1:11" ht="29.25" customHeight="1">
      <c r="A3" s="77" t="s">
        <v>68</v>
      </c>
      <c r="B3" s="77"/>
      <c r="C3" s="77"/>
      <c r="D3" s="77"/>
      <c r="E3" s="77"/>
      <c r="F3" s="77"/>
      <c r="G3" s="77"/>
      <c r="H3" s="77"/>
      <c r="I3" s="77"/>
      <c r="J3" s="77"/>
    </row>
    <row r="4" spans="1:11" ht="12" customHeight="1">
      <c r="A4" s="14"/>
      <c r="B4" s="14"/>
      <c r="C4" s="14"/>
      <c r="D4" s="14"/>
      <c r="E4" s="14"/>
      <c r="F4" s="14"/>
      <c r="G4" s="14"/>
      <c r="H4" s="14"/>
      <c r="I4" s="14"/>
      <c r="J4" s="14"/>
    </row>
    <row r="5" spans="1:11">
      <c r="A5" s="21"/>
      <c r="B5" s="21">
        <v>2011</v>
      </c>
      <c r="C5" s="21">
        <v>2012</v>
      </c>
      <c r="D5" s="21">
        <v>2011</v>
      </c>
      <c r="E5" s="21">
        <v>2012</v>
      </c>
      <c r="F5" s="21">
        <v>2011</v>
      </c>
      <c r="G5" s="21">
        <v>2012</v>
      </c>
      <c r="H5" s="21">
        <v>2011</v>
      </c>
      <c r="I5" s="21">
        <v>2012</v>
      </c>
      <c r="J5" s="21">
        <v>2011</v>
      </c>
      <c r="K5" s="21">
        <v>2012</v>
      </c>
    </row>
    <row r="6" spans="1:11" ht="38.25">
      <c r="A6" s="22"/>
      <c r="B6" s="16" t="s">
        <v>49</v>
      </c>
      <c r="C6" s="16" t="s">
        <v>49</v>
      </c>
      <c r="D6" s="16" t="s">
        <v>50</v>
      </c>
      <c r="E6" s="16" t="s">
        <v>50</v>
      </c>
      <c r="F6" s="16" t="s">
        <v>51</v>
      </c>
      <c r="G6" s="16" t="s">
        <v>51</v>
      </c>
      <c r="H6" s="16" t="s">
        <v>52</v>
      </c>
      <c r="I6" s="16" t="s">
        <v>52</v>
      </c>
      <c r="J6" s="16" t="s">
        <v>53</v>
      </c>
      <c r="K6" s="16" t="s">
        <v>53</v>
      </c>
    </row>
    <row r="7" spans="1:11">
      <c r="A7" s="22" t="s">
        <v>13</v>
      </c>
      <c r="B7" s="17">
        <v>3891</v>
      </c>
      <c r="C7" s="17">
        <v>3215</v>
      </c>
      <c r="D7" s="18">
        <v>8.5</v>
      </c>
      <c r="E7" s="18">
        <v>0</v>
      </c>
      <c r="F7" s="18">
        <v>0</v>
      </c>
      <c r="G7" s="15">
        <v>0</v>
      </c>
      <c r="H7" s="18">
        <v>0</v>
      </c>
      <c r="I7" s="15">
        <v>0</v>
      </c>
      <c r="J7" s="19">
        <v>3899.5</v>
      </c>
      <c r="K7" s="22">
        <v>3215</v>
      </c>
    </row>
    <row r="8" spans="1:11">
      <c r="A8" s="22" t="s">
        <v>14</v>
      </c>
      <c r="B8" s="17">
        <v>1040</v>
      </c>
      <c r="C8" s="17">
        <v>1381</v>
      </c>
      <c r="D8" s="18">
        <v>0</v>
      </c>
      <c r="E8" s="18">
        <v>1.81</v>
      </c>
      <c r="F8" s="18">
        <v>0.67</v>
      </c>
      <c r="G8" s="15">
        <v>0</v>
      </c>
      <c r="H8" s="18">
        <v>0</v>
      </c>
      <c r="I8" s="15">
        <v>0</v>
      </c>
      <c r="J8" s="19">
        <v>1040.67</v>
      </c>
      <c r="K8" s="22">
        <v>1382.81</v>
      </c>
    </row>
    <row r="9" spans="1:11">
      <c r="A9" s="22" t="s">
        <v>15</v>
      </c>
      <c r="B9" s="17">
        <v>3270</v>
      </c>
      <c r="C9" s="17">
        <v>456</v>
      </c>
      <c r="D9" s="18">
        <v>0</v>
      </c>
      <c r="E9" s="18">
        <v>0.5</v>
      </c>
      <c r="F9" s="18">
        <v>0</v>
      </c>
      <c r="G9" s="15">
        <v>0</v>
      </c>
      <c r="H9" s="18">
        <v>0</v>
      </c>
      <c r="I9" s="15">
        <v>0</v>
      </c>
      <c r="J9" s="19">
        <v>3270</v>
      </c>
      <c r="K9" s="22">
        <v>456.5</v>
      </c>
    </row>
    <row r="10" spans="1:11">
      <c r="A10" s="22" t="s">
        <v>54</v>
      </c>
      <c r="B10" s="17">
        <v>2856</v>
      </c>
      <c r="C10" s="17">
        <v>1513</v>
      </c>
      <c r="D10" s="18">
        <v>8.5</v>
      </c>
      <c r="E10" s="18">
        <v>7.5</v>
      </c>
      <c r="F10" s="18">
        <v>0</v>
      </c>
      <c r="G10" s="15">
        <v>0</v>
      </c>
      <c r="H10" s="18">
        <v>0</v>
      </c>
      <c r="I10" s="15">
        <v>0</v>
      </c>
      <c r="J10" s="19">
        <v>2864.5</v>
      </c>
      <c r="K10" s="22">
        <v>1520.5</v>
      </c>
    </row>
    <row r="11" spans="1:11">
      <c r="A11" s="22" t="s">
        <v>55</v>
      </c>
      <c r="B11" s="18">
        <v>442</v>
      </c>
      <c r="C11" s="18">
        <v>123</v>
      </c>
      <c r="D11" s="18">
        <v>3.5</v>
      </c>
      <c r="E11" s="18">
        <v>2.9</v>
      </c>
      <c r="F11" s="18">
        <v>0</v>
      </c>
      <c r="G11" s="15">
        <v>0</v>
      </c>
      <c r="H11" s="18">
        <v>0</v>
      </c>
      <c r="I11" s="15">
        <v>0</v>
      </c>
      <c r="J11" s="20">
        <v>445.5</v>
      </c>
      <c r="K11" s="22">
        <v>125.9</v>
      </c>
    </row>
    <row r="12" spans="1:11">
      <c r="A12" s="22" t="s">
        <v>16</v>
      </c>
      <c r="B12" s="17">
        <v>1745</v>
      </c>
      <c r="C12" s="17">
        <v>710</v>
      </c>
      <c r="D12" s="18">
        <v>0</v>
      </c>
      <c r="E12" s="18">
        <v>0</v>
      </c>
      <c r="F12" s="18">
        <v>14</v>
      </c>
      <c r="G12" s="15">
        <v>0</v>
      </c>
      <c r="H12" s="18">
        <v>0</v>
      </c>
      <c r="I12" s="15">
        <v>0</v>
      </c>
      <c r="J12" s="19">
        <v>1759</v>
      </c>
      <c r="K12" s="22">
        <v>710</v>
      </c>
    </row>
    <row r="13" spans="1:11">
      <c r="A13" s="22" t="s">
        <v>17</v>
      </c>
      <c r="B13" s="17">
        <v>6031</v>
      </c>
      <c r="C13" s="17">
        <v>3307</v>
      </c>
      <c r="D13" s="18">
        <v>6.5</v>
      </c>
      <c r="E13" s="18">
        <v>9.5</v>
      </c>
      <c r="F13" s="18">
        <v>0</v>
      </c>
      <c r="G13" s="15">
        <v>0</v>
      </c>
      <c r="H13" s="18">
        <v>0</v>
      </c>
      <c r="I13" s="15">
        <v>0</v>
      </c>
      <c r="J13" s="19">
        <v>6037.5</v>
      </c>
      <c r="K13" s="22">
        <v>3316.5</v>
      </c>
    </row>
    <row r="14" spans="1:11">
      <c r="A14" s="22" t="s">
        <v>18</v>
      </c>
      <c r="B14" s="18">
        <v>907</v>
      </c>
      <c r="C14" s="18">
        <v>537</v>
      </c>
      <c r="D14" s="18">
        <v>0</v>
      </c>
      <c r="E14" s="18">
        <v>16</v>
      </c>
      <c r="F14" s="18">
        <v>38</v>
      </c>
      <c r="G14" s="15">
        <v>0</v>
      </c>
      <c r="H14" s="18">
        <v>448</v>
      </c>
      <c r="I14" s="15">
        <v>448</v>
      </c>
      <c r="J14" s="19">
        <v>1393</v>
      </c>
      <c r="K14" s="22">
        <v>1001</v>
      </c>
    </row>
    <row r="15" spans="1:11">
      <c r="A15" s="22" t="s">
        <v>19</v>
      </c>
      <c r="B15" s="17">
        <v>2259</v>
      </c>
      <c r="C15" s="17">
        <v>1609</v>
      </c>
      <c r="D15" s="18">
        <v>31</v>
      </c>
      <c r="E15" s="18">
        <v>10.5</v>
      </c>
      <c r="F15" s="18">
        <v>0</v>
      </c>
      <c r="G15" s="15">
        <v>130</v>
      </c>
      <c r="H15" s="18">
        <v>0</v>
      </c>
      <c r="I15" s="15">
        <v>0</v>
      </c>
      <c r="J15" s="19">
        <v>2290</v>
      </c>
      <c r="K15" s="22">
        <v>1749.5</v>
      </c>
    </row>
    <row r="16" spans="1:11">
      <c r="A16" s="22" t="s">
        <v>20</v>
      </c>
      <c r="B16" s="18">
        <v>297</v>
      </c>
      <c r="C16" s="18">
        <v>2317</v>
      </c>
      <c r="D16" s="18">
        <v>0</v>
      </c>
      <c r="E16" s="18">
        <v>2.2999999999999998</v>
      </c>
      <c r="F16" s="18">
        <v>4.8</v>
      </c>
      <c r="G16" s="15">
        <v>92</v>
      </c>
      <c r="H16" s="18">
        <v>0</v>
      </c>
      <c r="I16" s="15">
        <v>0</v>
      </c>
      <c r="J16" s="20">
        <v>301.8</v>
      </c>
      <c r="K16" s="22">
        <v>2411.3000000000002</v>
      </c>
    </row>
    <row r="17" spans="1:11">
      <c r="A17" s="22" t="s">
        <v>21</v>
      </c>
      <c r="B17" s="17">
        <v>22738</v>
      </c>
      <c r="C17" s="17">
        <v>15168</v>
      </c>
      <c r="D17" s="18">
        <v>58</v>
      </c>
      <c r="E17" s="18">
        <v>51.01</v>
      </c>
      <c r="F17" s="18">
        <v>57.47</v>
      </c>
      <c r="G17" s="15">
        <f>SUM(G7:G16)</f>
        <v>222</v>
      </c>
      <c r="H17" s="18">
        <v>448</v>
      </c>
      <c r="I17" s="15">
        <f>SUM(I7:I16)</f>
        <v>448</v>
      </c>
      <c r="J17" s="19">
        <v>23301.47</v>
      </c>
      <c r="K17" s="22">
        <f>SUM(K7:K16)</f>
        <v>15889.009999999998</v>
      </c>
    </row>
    <row r="18" spans="1:11">
      <c r="B18" s="3"/>
      <c r="C18" s="3"/>
      <c r="D18" s="4"/>
      <c r="E18" s="4"/>
      <c r="F18" s="4"/>
      <c r="G18" s="4"/>
      <c r="H18" s="4"/>
      <c r="I18" s="4"/>
      <c r="J18" s="5"/>
    </row>
    <row r="19" spans="1:11">
      <c r="A19" s="78" t="s">
        <v>104</v>
      </c>
      <c r="B19" s="78"/>
      <c r="C19" s="78"/>
      <c r="D19" s="78"/>
      <c r="E19" s="78"/>
      <c r="F19" s="78"/>
      <c r="G19" s="78"/>
      <c r="H19" s="78"/>
      <c r="I19" s="78"/>
      <c r="J19" s="78"/>
    </row>
  </sheetData>
  <mergeCells count="2">
    <mergeCell ref="A3:J3"/>
    <mergeCell ref="A19:J19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R60"/>
  <sheetViews>
    <sheetView zoomScaleNormal="100" workbookViewId="0">
      <selection activeCell="T25" sqref="T25"/>
    </sheetView>
  </sheetViews>
  <sheetFormatPr baseColWidth="10" defaultColWidth="9.140625" defaultRowHeight="12.75"/>
  <cols>
    <col min="1" max="1" width="9.140625" style="23" customWidth="1"/>
    <col min="2" max="2" width="7.140625" style="23" customWidth="1"/>
    <col min="3" max="7" width="6.28515625" style="23" customWidth="1"/>
    <col min="8" max="8" width="9.140625" style="23" customWidth="1"/>
    <col min="9" max="9" width="10.85546875" style="23" customWidth="1"/>
    <col min="10" max="10" width="17" style="23" customWidth="1"/>
    <col min="11" max="11" width="17.28515625" style="23" customWidth="1"/>
    <col min="12" max="12" width="20.7109375" style="23" bestFit="1" customWidth="1"/>
    <col min="13" max="15" width="9.140625" style="23"/>
    <col min="16" max="16" width="10.28515625" style="23" bestFit="1" customWidth="1"/>
    <col min="17" max="17" width="9.28515625" style="23" bestFit="1" customWidth="1"/>
    <col min="18" max="18" width="14.42578125" style="23" bestFit="1" customWidth="1"/>
    <col min="19" max="256" width="9.140625" style="23"/>
    <col min="257" max="257" width="9.140625" style="23" customWidth="1"/>
    <col min="258" max="258" width="5.5703125" style="23" bestFit="1" customWidth="1"/>
    <col min="259" max="264" width="6.28515625" style="23" customWidth="1"/>
    <col min="265" max="265" width="7.28515625" style="23" bestFit="1" customWidth="1"/>
    <col min="266" max="266" width="11.42578125" style="23" bestFit="1" customWidth="1"/>
    <col min="267" max="267" width="16.28515625" style="23" bestFit="1" customWidth="1"/>
    <col min="268" max="268" width="20.7109375" style="23" bestFit="1" customWidth="1"/>
    <col min="269" max="271" width="9.140625" style="23"/>
    <col min="272" max="272" width="10.28515625" style="23" bestFit="1" customWidth="1"/>
    <col min="273" max="273" width="9.28515625" style="23" bestFit="1" customWidth="1"/>
    <col min="274" max="274" width="14.42578125" style="23" bestFit="1" customWidth="1"/>
    <col min="275" max="512" width="9.140625" style="23"/>
    <col min="513" max="513" width="9.140625" style="23" customWidth="1"/>
    <col min="514" max="514" width="5.5703125" style="23" bestFit="1" customWidth="1"/>
    <col min="515" max="520" width="6.28515625" style="23" customWidth="1"/>
    <col min="521" max="521" width="7.28515625" style="23" bestFit="1" customWidth="1"/>
    <col min="522" max="522" width="11.42578125" style="23" bestFit="1" customWidth="1"/>
    <col min="523" max="523" width="16.28515625" style="23" bestFit="1" customWidth="1"/>
    <col min="524" max="524" width="20.7109375" style="23" bestFit="1" customWidth="1"/>
    <col min="525" max="527" width="9.140625" style="23"/>
    <col min="528" max="528" width="10.28515625" style="23" bestFit="1" customWidth="1"/>
    <col min="529" max="529" width="9.28515625" style="23" bestFit="1" customWidth="1"/>
    <col min="530" max="530" width="14.42578125" style="23" bestFit="1" customWidth="1"/>
    <col min="531" max="768" width="9.140625" style="23"/>
    <col min="769" max="769" width="9.140625" style="23" customWidth="1"/>
    <col min="770" max="770" width="5.5703125" style="23" bestFit="1" customWidth="1"/>
    <col min="771" max="776" width="6.28515625" style="23" customWidth="1"/>
    <col min="777" max="777" width="7.28515625" style="23" bestFit="1" customWidth="1"/>
    <col min="778" max="778" width="11.42578125" style="23" bestFit="1" customWidth="1"/>
    <col min="779" max="779" width="16.28515625" style="23" bestFit="1" customWidth="1"/>
    <col min="780" max="780" width="20.7109375" style="23" bestFit="1" customWidth="1"/>
    <col min="781" max="783" width="9.140625" style="23"/>
    <col min="784" max="784" width="10.28515625" style="23" bestFit="1" customWidth="1"/>
    <col min="785" max="785" width="9.28515625" style="23" bestFit="1" customWidth="1"/>
    <col min="786" max="786" width="14.42578125" style="23" bestFit="1" customWidth="1"/>
    <col min="787" max="1024" width="9.140625" style="23"/>
    <col min="1025" max="1025" width="9.140625" style="23" customWidth="1"/>
    <col min="1026" max="1026" width="5.5703125" style="23" bestFit="1" customWidth="1"/>
    <col min="1027" max="1032" width="6.28515625" style="23" customWidth="1"/>
    <col min="1033" max="1033" width="7.28515625" style="23" bestFit="1" customWidth="1"/>
    <col min="1034" max="1034" width="11.42578125" style="23" bestFit="1" customWidth="1"/>
    <col min="1035" max="1035" width="16.28515625" style="23" bestFit="1" customWidth="1"/>
    <col min="1036" max="1036" width="20.7109375" style="23" bestFit="1" customWidth="1"/>
    <col min="1037" max="1039" width="9.140625" style="23"/>
    <col min="1040" max="1040" width="10.28515625" style="23" bestFit="1" customWidth="1"/>
    <col min="1041" max="1041" width="9.28515625" style="23" bestFit="1" customWidth="1"/>
    <col min="1042" max="1042" width="14.42578125" style="23" bestFit="1" customWidth="1"/>
    <col min="1043" max="1280" width="9.140625" style="23"/>
    <col min="1281" max="1281" width="9.140625" style="23" customWidth="1"/>
    <col min="1282" max="1282" width="5.5703125" style="23" bestFit="1" customWidth="1"/>
    <col min="1283" max="1288" width="6.28515625" style="23" customWidth="1"/>
    <col min="1289" max="1289" width="7.28515625" style="23" bestFit="1" customWidth="1"/>
    <col min="1290" max="1290" width="11.42578125" style="23" bestFit="1" customWidth="1"/>
    <col min="1291" max="1291" width="16.28515625" style="23" bestFit="1" customWidth="1"/>
    <col min="1292" max="1292" width="20.7109375" style="23" bestFit="1" customWidth="1"/>
    <col min="1293" max="1295" width="9.140625" style="23"/>
    <col min="1296" max="1296" width="10.28515625" style="23" bestFit="1" customWidth="1"/>
    <col min="1297" max="1297" width="9.28515625" style="23" bestFit="1" customWidth="1"/>
    <col min="1298" max="1298" width="14.42578125" style="23" bestFit="1" customWidth="1"/>
    <col min="1299" max="1536" width="9.140625" style="23"/>
    <col min="1537" max="1537" width="9.140625" style="23" customWidth="1"/>
    <col min="1538" max="1538" width="5.5703125" style="23" bestFit="1" customWidth="1"/>
    <col min="1539" max="1544" width="6.28515625" style="23" customWidth="1"/>
    <col min="1545" max="1545" width="7.28515625" style="23" bestFit="1" customWidth="1"/>
    <col min="1546" max="1546" width="11.42578125" style="23" bestFit="1" customWidth="1"/>
    <col min="1547" max="1547" width="16.28515625" style="23" bestFit="1" customWidth="1"/>
    <col min="1548" max="1548" width="20.7109375" style="23" bestFit="1" customWidth="1"/>
    <col min="1549" max="1551" width="9.140625" style="23"/>
    <col min="1552" max="1552" width="10.28515625" style="23" bestFit="1" customWidth="1"/>
    <col min="1553" max="1553" width="9.28515625" style="23" bestFit="1" customWidth="1"/>
    <col min="1554" max="1554" width="14.42578125" style="23" bestFit="1" customWidth="1"/>
    <col min="1555" max="1792" width="9.140625" style="23"/>
    <col min="1793" max="1793" width="9.140625" style="23" customWidth="1"/>
    <col min="1794" max="1794" width="5.5703125" style="23" bestFit="1" customWidth="1"/>
    <col min="1795" max="1800" width="6.28515625" style="23" customWidth="1"/>
    <col min="1801" max="1801" width="7.28515625" style="23" bestFit="1" customWidth="1"/>
    <col min="1802" max="1802" width="11.42578125" style="23" bestFit="1" customWidth="1"/>
    <col min="1803" max="1803" width="16.28515625" style="23" bestFit="1" customWidth="1"/>
    <col min="1804" max="1804" width="20.7109375" style="23" bestFit="1" customWidth="1"/>
    <col min="1805" max="1807" width="9.140625" style="23"/>
    <col min="1808" max="1808" width="10.28515625" style="23" bestFit="1" customWidth="1"/>
    <col min="1809" max="1809" width="9.28515625" style="23" bestFit="1" customWidth="1"/>
    <col min="1810" max="1810" width="14.42578125" style="23" bestFit="1" customWidth="1"/>
    <col min="1811" max="2048" width="9.140625" style="23"/>
    <col min="2049" max="2049" width="9.140625" style="23" customWidth="1"/>
    <col min="2050" max="2050" width="5.5703125" style="23" bestFit="1" customWidth="1"/>
    <col min="2051" max="2056" width="6.28515625" style="23" customWidth="1"/>
    <col min="2057" max="2057" width="7.28515625" style="23" bestFit="1" customWidth="1"/>
    <col min="2058" max="2058" width="11.42578125" style="23" bestFit="1" customWidth="1"/>
    <col min="2059" max="2059" width="16.28515625" style="23" bestFit="1" customWidth="1"/>
    <col min="2060" max="2060" width="20.7109375" style="23" bestFit="1" customWidth="1"/>
    <col min="2061" max="2063" width="9.140625" style="23"/>
    <col min="2064" max="2064" width="10.28515625" style="23" bestFit="1" customWidth="1"/>
    <col min="2065" max="2065" width="9.28515625" style="23" bestFit="1" customWidth="1"/>
    <col min="2066" max="2066" width="14.42578125" style="23" bestFit="1" customWidth="1"/>
    <col min="2067" max="2304" width="9.140625" style="23"/>
    <col min="2305" max="2305" width="9.140625" style="23" customWidth="1"/>
    <col min="2306" max="2306" width="5.5703125" style="23" bestFit="1" customWidth="1"/>
    <col min="2307" max="2312" width="6.28515625" style="23" customWidth="1"/>
    <col min="2313" max="2313" width="7.28515625" style="23" bestFit="1" customWidth="1"/>
    <col min="2314" max="2314" width="11.42578125" style="23" bestFit="1" customWidth="1"/>
    <col min="2315" max="2315" width="16.28515625" style="23" bestFit="1" customWidth="1"/>
    <col min="2316" max="2316" width="20.7109375" style="23" bestFit="1" customWidth="1"/>
    <col min="2317" max="2319" width="9.140625" style="23"/>
    <col min="2320" max="2320" width="10.28515625" style="23" bestFit="1" customWidth="1"/>
    <col min="2321" max="2321" width="9.28515625" style="23" bestFit="1" customWidth="1"/>
    <col min="2322" max="2322" width="14.42578125" style="23" bestFit="1" customWidth="1"/>
    <col min="2323" max="2560" width="9.140625" style="23"/>
    <col min="2561" max="2561" width="9.140625" style="23" customWidth="1"/>
    <col min="2562" max="2562" width="5.5703125" style="23" bestFit="1" customWidth="1"/>
    <col min="2563" max="2568" width="6.28515625" style="23" customWidth="1"/>
    <col min="2569" max="2569" width="7.28515625" style="23" bestFit="1" customWidth="1"/>
    <col min="2570" max="2570" width="11.42578125" style="23" bestFit="1" customWidth="1"/>
    <col min="2571" max="2571" width="16.28515625" style="23" bestFit="1" customWidth="1"/>
    <col min="2572" max="2572" width="20.7109375" style="23" bestFit="1" customWidth="1"/>
    <col min="2573" max="2575" width="9.140625" style="23"/>
    <col min="2576" max="2576" width="10.28515625" style="23" bestFit="1" customWidth="1"/>
    <col min="2577" max="2577" width="9.28515625" style="23" bestFit="1" customWidth="1"/>
    <col min="2578" max="2578" width="14.42578125" style="23" bestFit="1" customWidth="1"/>
    <col min="2579" max="2816" width="9.140625" style="23"/>
    <col min="2817" max="2817" width="9.140625" style="23" customWidth="1"/>
    <col min="2818" max="2818" width="5.5703125" style="23" bestFit="1" customWidth="1"/>
    <col min="2819" max="2824" width="6.28515625" style="23" customWidth="1"/>
    <col min="2825" max="2825" width="7.28515625" style="23" bestFit="1" customWidth="1"/>
    <col min="2826" max="2826" width="11.42578125" style="23" bestFit="1" customWidth="1"/>
    <col min="2827" max="2827" width="16.28515625" style="23" bestFit="1" customWidth="1"/>
    <col min="2828" max="2828" width="20.7109375" style="23" bestFit="1" customWidth="1"/>
    <col min="2829" max="2831" width="9.140625" style="23"/>
    <col min="2832" max="2832" width="10.28515625" style="23" bestFit="1" customWidth="1"/>
    <col min="2833" max="2833" width="9.28515625" style="23" bestFit="1" customWidth="1"/>
    <col min="2834" max="2834" width="14.42578125" style="23" bestFit="1" customWidth="1"/>
    <col min="2835" max="3072" width="9.140625" style="23"/>
    <col min="3073" max="3073" width="9.140625" style="23" customWidth="1"/>
    <col min="3074" max="3074" width="5.5703125" style="23" bestFit="1" customWidth="1"/>
    <col min="3075" max="3080" width="6.28515625" style="23" customWidth="1"/>
    <col min="3081" max="3081" width="7.28515625" style="23" bestFit="1" customWidth="1"/>
    <col min="3082" max="3082" width="11.42578125" style="23" bestFit="1" customWidth="1"/>
    <col min="3083" max="3083" width="16.28515625" style="23" bestFit="1" customWidth="1"/>
    <col min="3084" max="3084" width="20.7109375" style="23" bestFit="1" customWidth="1"/>
    <col min="3085" max="3087" width="9.140625" style="23"/>
    <col min="3088" max="3088" width="10.28515625" style="23" bestFit="1" customWidth="1"/>
    <col min="3089" max="3089" width="9.28515625" style="23" bestFit="1" customWidth="1"/>
    <col min="3090" max="3090" width="14.42578125" style="23" bestFit="1" customWidth="1"/>
    <col min="3091" max="3328" width="9.140625" style="23"/>
    <col min="3329" max="3329" width="9.140625" style="23" customWidth="1"/>
    <col min="3330" max="3330" width="5.5703125" style="23" bestFit="1" customWidth="1"/>
    <col min="3331" max="3336" width="6.28515625" style="23" customWidth="1"/>
    <col min="3337" max="3337" width="7.28515625" style="23" bestFit="1" customWidth="1"/>
    <col min="3338" max="3338" width="11.42578125" style="23" bestFit="1" customWidth="1"/>
    <col min="3339" max="3339" width="16.28515625" style="23" bestFit="1" customWidth="1"/>
    <col min="3340" max="3340" width="20.7109375" style="23" bestFit="1" customWidth="1"/>
    <col min="3341" max="3343" width="9.140625" style="23"/>
    <col min="3344" max="3344" width="10.28515625" style="23" bestFit="1" customWidth="1"/>
    <col min="3345" max="3345" width="9.28515625" style="23" bestFit="1" customWidth="1"/>
    <col min="3346" max="3346" width="14.42578125" style="23" bestFit="1" customWidth="1"/>
    <col min="3347" max="3584" width="9.140625" style="23"/>
    <col min="3585" max="3585" width="9.140625" style="23" customWidth="1"/>
    <col min="3586" max="3586" width="5.5703125" style="23" bestFit="1" customWidth="1"/>
    <col min="3587" max="3592" width="6.28515625" style="23" customWidth="1"/>
    <col min="3593" max="3593" width="7.28515625" style="23" bestFit="1" customWidth="1"/>
    <col min="3594" max="3594" width="11.42578125" style="23" bestFit="1" customWidth="1"/>
    <col min="3595" max="3595" width="16.28515625" style="23" bestFit="1" customWidth="1"/>
    <col min="3596" max="3596" width="20.7109375" style="23" bestFit="1" customWidth="1"/>
    <col min="3597" max="3599" width="9.140625" style="23"/>
    <col min="3600" max="3600" width="10.28515625" style="23" bestFit="1" customWidth="1"/>
    <col min="3601" max="3601" width="9.28515625" style="23" bestFit="1" customWidth="1"/>
    <col min="3602" max="3602" width="14.42578125" style="23" bestFit="1" customWidth="1"/>
    <col min="3603" max="3840" width="9.140625" style="23"/>
    <col min="3841" max="3841" width="9.140625" style="23" customWidth="1"/>
    <col min="3842" max="3842" width="5.5703125" style="23" bestFit="1" customWidth="1"/>
    <col min="3843" max="3848" width="6.28515625" style="23" customWidth="1"/>
    <col min="3849" max="3849" width="7.28515625" style="23" bestFit="1" customWidth="1"/>
    <col min="3850" max="3850" width="11.42578125" style="23" bestFit="1" customWidth="1"/>
    <col min="3851" max="3851" width="16.28515625" style="23" bestFit="1" customWidth="1"/>
    <col min="3852" max="3852" width="20.7109375" style="23" bestFit="1" customWidth="1"/>
    <col min="3853" max="3855" width="9.140625" style="23"/>
    <col min="3856" max="3856" width="10.28515625" style="23" bestFit="1" customWidth="1"/>
    <col min="3857" max="3857" width="9.28515625" style="23" bestFit="1" customWidth="1"/>
    <col min="3858" max="3858" width="14.42578125" style="23" bestFit="1" customWidth="1"/>
    <col min="3859" max="4096" width="9.140625" style="23"/>
    <col min="4097" max="4097" width="9.140625" style="23" customWidth="1"/>
    <col min="4098" max="4098" width="5.5703125" style="23" bestFit="1" customWidth="1"/>
    <col min="4099" max="4104" width="6.28515625" style="23" customWidth="1"/>
    <col min="4105" max="4105" width="7.28515625" style="23" bestFit="1" customWidth="1"/>
    <col min="4106" max="4106" width="11.42578125" style="23" bestFit="1" customWidth="1"/>
    <col min="4107" max="4107" width="16.28515625" style="23" bestFit="1" customWidth="1"/>
    <col min="4108" max="4108" width="20.7109375" style="23" bestFit="1" customWidth="1"/>
    <col min="4109" max="4111" width="9.140625" style="23"/>
    <col min="4112" max="4112" width="10.28515625" style="23" bestFit="1" customWidth="1"/>
    <col min="4113" max="4113" width="9.28515625" style="23" bestFit="1" customWidth="1"/>
    <col min="4114" max="4114" width="14.42578125" style="23" bestFit="1" customWidth="1"/>
    <col min="4115" max="4352" width="9.140625" style="23"/>
    <col min="4353" max="4353" width="9.140625" style="23" customWidth="1"/>
    <col min="4354" max="4354" width="5.5703125" style="23" bestFit="1" customWidth="1"/>
    <col min="4355" max="4360" width="6.28515625" style="23" customWidth="1"/>
    <col min="4361" max="4361" width="7.28515625" style="23" bestFit="1" customWidth="1"/>
    <col min="4362" max="4362" width="11.42578125" style="23" bestFit="1" customWidth="1"/>
    <col min="4363" max="4363" width="16.28515625" style="23" bestFit="1" customWidth="1"/>
    <col min="4364" max="4364" width="20.7109375" style="23" bestFit="1" customWidth="1"/>
    <col min="4365" max="4367" width="9.140625" style="23"/>
    <col min="4368" max="4368" width="10.28515625" style="23" bestFit="1" customWidth="1"/>
    <col min="4369" max="4369" width="9.28515625" style="23" bestFit="1" customWidth="1"/>
    <col min="4370" max="4370" width="14.42578125" style="23" bestFit="1" customWidth="1"/>
    <col min="4371" max="4608" width="9.140625" style="23"/>
    <col min="4609" max="4609" width="9.140625" style="23" customWidth="1"/>
    <col min="4610" max="4610" width="5.5703125" style="23" bestFit="1" customWidth="1"/>
    <col min="4611" max="4616" width="6.28515625" style="23" customWidth="1"/>
    <col min="4617" max="4617" width="7.28515625" style="23" bestFit="1" customWidth="1"/>
    <col min="4618" max="4618" width="11.42578125" style="23" bestFit="1" customWidth="1"/>
    <col min="4619" max="4619" width="16.28515625" style="23" bestFit="1" customWidth="1"/>
    <col min="4620" max="4620" width="20.7109375" style="23" bestFit="1" customWidth="1"/>
    <col min="4621" max="4623" width="9.140625" style="23"/>
    <col min="4624" max="4624" width="10.28515625" style="23" bestFit="1" customWidth="1"/>
    <col min="4625" max="4625" width="9.28515625" style="23" bestFit="1" customWidth="1"/>
    <col min="4626" max="4626" width="14.42578125" style="23" bestFit="1" customWidth="1"/>
    <col min="4627" max="4864" width="9.140625" style="23"/>
    <col min="4865" max="4865" width="9.140625" style="23" customWidth="1"/>
    <col min="4866" max="4866" width="5.5703125" style="23" bestFit="1" customWidth="1"/>
    <col min="4867" max="4872" width="6.28515625" style="23" customWidth="1"/>
    <col min="4873" max="4873" width="7.28515625" style="23" bestFit="1" customWidth="1"/>
    <col min="4874" max="4874" width="11.42578125" style="23" bestFit="1" customWidth="1"/>
    <col min="4875" max="4875" width="16.28515625" style="23" bestFit="1" customWidth="1"/>
    <col min="4876" max="4876" width="20.7109375" style="23" bestFit="1" customWidth="1"/>
    <col min="4877" max="4879" width="9.140625" style="23"/>
    <col min="4880" max="4880" width="10.28515625" style="23" bestFit="1" customWidth="1"/>
    <col min="4881" max="4881" width="9.28515625" style="23" bestFit="1" customWidth="1"/>
    <col min="4882" max="4882" width="14.42578125" style="23" bestFit="1" customWidth="1"/>
    <col min="4883" max="5120" width="9.140625" style="23"/>
    <col min="5121" max="5121" width="9.140625" style="23" customWidth="1"/>
    <col min="5122" max="5122" width="5.5703125" style="23" bestFit="1" customWidth="1"/>
    <col min="5123" max="5128" width="6.28515625" style="23" customWidth="1"/>
    <col min="5129" max="5129" width="7.28515625" style="23" bestFit="1" customWidth="1"/>
    <col min="5130" max="5130" width="11.42578125" style="23" bestFit="1" customWidth="1"/>
    <col min="5131" max="5131" width="16.28515625" style="23" bestFit="1" customWidth="1"/>
    <col min="5132" max="5132" width="20.7109375" style="23" bestFit="1" customWidth="1"/>
    <col min="5133" max="5135" width="9.140625" style="23"/>
    <col min="5136" max="5136" width="10.28515625" style="23" bestFit="1" customWidth="1"/>
    <col min="5137" max="5137" width="9.28515625" style="23" bestFit="1" customWidth="1"/>
    <col min="5138" max="5138" width="14.42578125" style="23" bestFit="1" customWidth="1"/>
    <col min="5139" max="5376" width="9.140625" style="23"/>
    <col min="5377" max="5377" width="9.140625" style="23" customWidth="1"/>
    <col min="5378" max="5378" width="5.5703125" style="23" bestFit="1" customWidth="1"/>
    <col min="5379" max="5384" width="6.28515625" style="23" customWidth="1"/>
    <col min="5385" max="5385" width="7.28515625" style="23" bestFit="1" customWidth="1"/>
    <col min="5386" max="5386" width="11.42578125" style="23" bestFit="1" customWidth="1"/>
    <col min="5387" max="5387" width="16.28515625" style="23" bestFit="1" customWidth="1"/>
    <col min="5388" max="5388" width="20.7109375" style="23" bestFit="1" customWidth="1"/>
    <col min="5389" max="5391" width="9.140625" style="23"/>
    <col min="5392" max="5392" width="10.28515625" style="23" bestFit="1" customWidth="1"/>
    <col min="5393" max="5393" width="9.28515625" style="23" bestFit="1" customWidth="1"/>
    <col min="5394" max="5394" width="14.42578125" style="23" bestFit="1" customWidth="1"/>
    <col min="5395" max="5632" width="9.140625" style="23"/>
    <col min="5633" max="5633" width="9.140625" style="23" customWidth="1"/>
    <col min="5634" max="5634" width="5.5703125" style="23" bestFit="1" customWidth="1"/>
    <col min="5635" max="5640" width="6.28515625" style="23" customWidth="1"/>
    <col min="5641" max="5641" width="7.28515625" style="23" bestFit="1" customWidth="1"/>
    <col min="5642" max="5642" width="11.42578125" style="23" bestFit="1" customWidth="1"/>
    <col min="5643" max="5643" width="16.28515625" style="23" bestFit="1" customWidth="1"/>
    <col min="5644" max="5644" width="20.7109375" style="23" bestFit="1" customWidth="1"/>
    <col min="5645" max="5647" width="9.140625" style="23"/>
    <col min="5648" max="5648" width="10.28515625" style="23" bestFit="1" customWidth="1"/>
    <col min="5649" max="5649" width="9.28515625" style="23" bestFit="1" customWidth="1"/>
    <col min="5650" max="5650" width="14.42578125" style="23" bestFit="1" customWidth="1"/>
    <col min="5651" max="5888" width="9.140625" style="23"/>
    <col min="5889" max="5889" width="9.140625" style="23" customWidth="1"/>
    <col min="5890" max="5890" width="5.5703125" style="23" bestFit="1" customWidth="1"/>
    <col min="5891" max="5896" width="6.28515625" style="23" customWidth="1"/>
    <col min="5897" max="5897" width="7.28515625" style="23" bestFit="1" customWidth="1"/>
    <col min="5898" max="5898" width="11.42578125" style="23" bestFit="1" customWidth="1"/>
    <col min="5899" max="5899" width="16.28515625" style="23" bestFit="1" customWidth="1"/>
    <col min="5900" max="5900" width="20.7109375" style="23" bestFit="1" customWidth="1"/>
    <col min="5901" max="5903" width="9.140625" style="23"/>
    <col min="5904" max="5904" width="10.28515625" style="23" bestFit="1" customWidth="1"/>
    <col min="5905" max="5905" width="9.28515625" style="23" bestFit="1" customWidth="1"/>
    <col min="5906" max="5906" width="14.42578125" style="23" bestFit="1" customWidth="1"/>
    <col min="5907" max="6144" width="9.140625" style="23"/>
    <col min="6145" max="6145" width="9.140625" style="23" customWidth="1"/>
    <col min="6146" max="6146" width="5.5703125" style="23" bestFit="1" customWidth="1"/>
    <col min="6147" max="6152" width="6.28515625" style="23" customWidth="1"/>
    <col min="6153" max="6153" width="7.28515625" style="23" bestFit="1" customWidth="1"/>
    <col min="6154" max="6154" width="11.42578125" style="23" bestFit="1" customWidth="1"/>
    <col min="6155" max="6155" width="16.28515625" style="23" bestFit="1" customWidth="1"/>
    <col min="6156" max="6156" width="20.7109375" style="23" bestFit="1" customWidth="1"/>
    <col min="6157" max="6159" width="9.140625" style="23"/>
    <col min="6160" max="6160" width="10.28515625" style="23" bestFit="1" customWidth="1"/>
    <col min="6161" max="6161" width="9.28515625" style="23" bestFit="1" customWidth="1"/>
    <col min="6162" max="6162" width="14.42578125" style="23" bestFit="1" customWidth="1"/>
    <col min="6163" max="6400" width="9.140625" style="23"/>
    <col min="6401" max="6401" width="9.140625" style="23" customWidth="1"/>
    <col min="6402" max="6402" width="5.5703125" style="23" bestFit="1" customWidth="1"/>
    <col min="6403" max="6408" width="6.28515625" style="23" customWidth="1"/>
    <col min="6409" max="6409" width="7.28515625" style="23" bestFit="1" customWidth="1"/>
    <col min="6410" max="6410" width="11.42578125" style="23" bestFit="1" customWidth="1"/>
    <col min="6411" max="6411" width="16.28515625" style="23" bestFit="1" customWidth="1"/>
    <col min="6412" max="6412" width="20.7109375" style="23" bestFit="1" customWidth="1"/>
    <col min="6413" max="6415" width="9.140625" style="23"/>
    <col min="6416" max="6416" width="10.28515625" style="23" bestFit="1" customWidth="1"/>
    <col min="6417" max="6417" width="9.28515625" style="23" bestFit="1" customWidth="1"/>
    <col min="6418" max="6418" width="14.42578125" style="23" bestFit="1" customWidth="1"/>
    <col min="6419" max="6656" width="9.140625" style="23"/>
    <col min="6657" max="6657" width="9.140625" style="23" customWidth="1"/>
    <col min="6658" max="6658" width="5.5703125" style="23" bestFit="1" customWidth="1"/>
    <col min="6659" max="6664" width="6.28515625" style="23" customWidth="1"/>
    <col min="6665" max="6665" width="7.28515625" style="23" bestFit="1" customWidth="1"/>
    <col min="6666" max="6666" width="11.42578125" style="23" bestFit="1" customWidth="1"/>
    <col min="6667" max="6667" width="16.28515625" style="23" bestFit="1" customWidth="1"/>
    <col min="6668" max="6668" width="20.7109375" style="23" bestFit="1" customWidth="1"/>
    <col min="6669" max="6671" width="9.140625" style="23"/>
    <col min="6672" max="6672" width="10.28515625" style="23" bestFit="1" customWidth="1"/>
    <col min="6673" max="6673" width="9.28515625" style="23" bestFit="1" customWidth="1"/>
    <col min="6674" max="6674" width="14.42578125" style="23" bestFit="1" customWidth="1"/>
    <col min="6675" max="6912" width="9.140625" style="23"/>
    <col min="6913" max="6913" width="9.140625" style="23" customWidth="1"/>
    <col min="6914" max="6914" width="5.5703125" style="23" bestFit="1" customWidth="1"/>
    <col min="6915" max="6920" width="6.28515625" style="23" customWidth="1"/>
    <col min="6921" max="6921" width="7.28515625" style="23" bestFit="1" customWidth="1"/>
    <col min="6922" max="6922" width="11.42578125" style="23" bestFit="1" customWidth="1"/>
    <col min="6923" max="6923" width="16.28515625" style="23" bestFit="1" customWidth="1"/>
    <col min="6924" max="6924" width="20.7109375" style="23" bestFit="1" customWidth="1"/>
    <col min="6925" max="6927" width="9.140625" style="23"/>
    <col min="6928" max="6928" width="10.28515625" style="23" bestFit="1" customWidth="1"/>
    <col min="6929" max="6929" width="9.28515625" style="23" bestFit="1" customWidth="1"/>
    <col min="6930" max="6930" width="14.42578125" style="23" bestFit="1" customWidth="1"/>
    <col min="6931" max="7168" width="9.140625" style="23"/>
    <col min="7169" max="7169" width="9.140625" style="23" customWidth="1"/>
    <col min="7170" max="7170" width="5.5703125" style="23" bestFit="1" customWidth="1"/>
    <col min="7171" max="7176" width="6.28515625" style="23" customWidth="1"/>
    <col min="7177" max="7177" width="7.28515625" style="23" bestFit="1" customWidth="1"/>
    <col min="7178" max="7178" width="11.42578125" style="23" bestFit="1" customWidth="1"/>
    <col min="7179" max="7179" width="16.28515625" style="23" bestFit="1" customWidth="1"/>
    <col min="7180" max="7180" width="20.7109375" style="23" bestFit="1" customWidth="1"/>
    <col min="7181" max="7183" width="9.140625" style="23"/>
    <col min="7184" max="7184" width="10.28515625" style="23" bestFit="1" customWidth="1"/>
    <col min="7185" max="7185" width="9.28515625" style="23" bestFit="1" customWidth="1"/>
    <col min="7186" max="7186" width="14.42578125" style="23" bestFit="1" customWidth="1"/>
    <col min="7187" max="7424" width="9.140625" style="23"/>
    <col min="7425" max="7425" width="9.140625" style="23" customWidth="1"/>
    <col min="7426" max="7426" width="5.5703125" style="23" bestFit="1" customWidth="1"/>
    <col min="7427" max="7432" width="6.28515625" style="23" customWidth="1"/>
    <col min="7433" max="7433" width="7.28515625" style="23" bestFit="1" customWidth="1"/>
    <col min="7434" max="7434" width="11.42578125" style="23" bestFit="1" customWidth="1"/>
    <col min="7435" max="7435" width="16.28515625" style="23" bestFit="1" customWidth="1"/>
    <col min="7436" max="7436" width="20.7109375" style="23" bestFit="1" customWidth="1"/>
    <col min="7437" max="7439" width="9.140625" style="23"/>
    <col min="7440" max="7440" width="10.28515625" style="23" bestFit="1" customWidth="1"/>
    <col min="7441" max="7441" width="9.28515625" style="23" bestFit="1" customWidth="1"/>
    <col min="7442" max="7442" width="14.42578125" style="23" bestFit="1" customWidth="1"/>
    <col min="7443" max="7680" width="9.140625" style="23"/>
    <col min="7681" max="7681" width="9.140625" style="23" customWidth="1"/>
    <col min="7682" max="7682" width="5.5703125" style="23" bestFit="1" customWidth="1"/>
    <col min="7683" max="7688" width="6.28515625" style="23" customWidth="1"/>
    <col min="7689" max="7689" width="7.28515625" style="23" bestFit="1" customWidth="1"/>
    <col min="7690" max="7690" width="11.42578125" style="23" bestFit="1" customWidth="1"/>
    <col min="7691" max="7691" width="16.28515625" style="23" bestFit="1" customWidth="1"/>
    <col min="7692" max="7692" width="20.7109375" style="23" bestFit="1" customWidth="1"/>
    <col min="7693" max="7695" width="9.140625" style="23"/>
    <col min="7696" max="7696" width="10.28515625" style="23" bestFit="1" customWidth="1"/>
    <col min="7697" max="7697" width="9.28515625" style="23" bestFit="1" customWidth="1"/>
    <col min="7698" max="7698" width="14.42578125" style="23" bestFit="1" customWidth="1"/>
    <col min="7699" max="7936" width="9.140625" style="23"/>
    <col min="7937" max="7937" width="9.140625" style="23" customWidth="1"/>
    <col min="7938" max="7938" width="5.5703125" style="23" bestFit="1" customWidth="1"/>
    <col min="7939" max="7944" width="6.28515625" style="23" customWidth="1"/>
    <col min="7945" max="7945" width="7.28515625" style="23" bestFit="1" customWidth="1"/>
    <col min="7946" max="7946" width="11.42578125" style="23" bestFit="1" customWidth="1"/>
    <col min="7947" max="7947" width="16.28515625" style="23" bestFit="1" customWidth="1"/>
    <col min="7948" max="7948" width="20.7109375" style="23" bestFit="1" customWidth="1"/>
    <col min="7949" max="7951" width="9.140625" style="23"/>
    <col min="7952" max="7952" width="10.28515625" style="23" bestFit="1" customWidth="1"/>
    <col min="7953" max="7953" width="9.28515625" style="23" bestFit="1" customWidth="1"/>
    <col min="7954" max="7954" width="14.42578125" style="23" bestFit="1" customWidth="1"/>
    <col min="7955" max="8192" width="9.140625" style="23"/>
    <col min="8193" max="8193" width="9.140625" style="23" customWidth="1"/>
    <col min="8194" max="8194" width="5.5703125" style="23" bestFit="1" customWidth="1"/>
    <col min="8195" max="8200" width="6.28515625" style="23" customWidth="1"/>
    <col min="8201" max="8201" width="7.28515625" style="23" bestFit="1" customWidth="1"/>
    <col min="8202" max="8202" width="11.42578125" style="23" bestFit="1" customWidth="1"/>
    <col min="8203" max="8203" width="16.28515625" style="23" bestFit="1" customWidth="1"/>
    <col min="8204" max="8204" width="20.7109375" style="23" bestFit="1" customWidth="1"/>
    <col min="8205" max="8207" width="9.140625" style="23"/>
    <col min="8208" max="8208" width="10.28515625" style="23" bestFit="1" customWidth="1"/>
    <col min="8209" max="8209" width="9.28515625" style="23" bestFit="1" customWidth="1"/>
    <col min="8210" max="8210" width="14.42578125" style="23" bestFit="1" customWidth="1"/>
    <col min="8211" max="8448" width="9.140625" style="23"/>
    <col min="8449" max="8449" width="9.140625" style="23" customWidth="1"/>
    <col min="8450" max="8450" width="5.5703125" style="23" bestFit="1" customWidth="1"/>
    <col min="8451" max="8456" width="6.28515625" style="23" customWidth="1"/>
    <col min="8457" max="8457" width="7.28515625" style="23" bestFit="1" customWidth="1"/>
    <col min="8458" max="8458" width="11.42578125" style="23" bestFit="1" customWidth="1"/>
    <col min="8459" max="8459" width="16.28515625" style="23" bestFit="1" customWidth="1"/>
    <col min="8460" max="8460" width="20.7109375" style="23" bestFit="1" customWidth="1"/>
    <col min="8461" max="8463" width="9.140625" style="23"/>
    <col min="8464" max="8464" width="10.28515625" style="23" bestFit="1" customWidth="1"/>
    <col min="8465" max="8465" width="9.28515625" style="23" bestFit="1" customWidth="1"/>
    <col min="8466" max="8466" width="14.42578125" style="23" bestFit="1" customWidth="1"/>
    <col min="8467" max="8704" width="9.140625" style="23"/>
    <col min="8705" max="8705" width="9.140625" style="23" customWidth="1"/>
    <col min="8706" max="8706" width="5.5703125" style="23" bestFit="1" customWidth="1"/>
    <col min="8707" max="8712" width="6.28515625" style="23" customWidth="1"/>
    <col min="8713" max="8713" width="7.28515625" style="23" bestFit="1" customWidth="1"/>
    <col min="8714" max="8714" width="11.42578125" style="23" bestFit="1" customWidth="1"/>
    <col min="8715" max="8715" width="16.28515625" style="23" bestFit="1" customWidth="1"/>
    <col min="8716" max="8716" width="20.7109375" style="23" bestFit="1" customWidth="1"/>
    <col min="8717" max="8719" width="9.140625" style="23"/>
    <col min="8720" max="8720" width="10.28515625" style="23" bestFit="1" customWidth="1"/>
    <col min="8721" max="8721" width="9.28515625" style="23" bestFit="1" customWidth="1"/>
    <col min="8722" max="8722" width="14.42578125" style="23" bestFit="1" customWidth="1"/>
    <col min="8723" max="8960" width="9.140625" style="23"/>
    <col min="8961" max="8961" width="9.140625" style="23" customWidth="1"/>
    <col min="8962" max="8962" width="5.5703125" style="23" bestFit="1" customWidth="1"/>
    <col min="8963" max="8968" width="6.28515625" style="23" customWidth="1"/>
    <col min="8969" max="8969" width="7.28515625" style="23" bestFit="1" customWidth="1"/>
    <col min="8970" max="8970" width="11.42578125" style="23" bestFit="1" customWidth="1"/>
    <col min="8971" max="8971" width="16.28515625" style="23" bestFit="1" customWidth="1"/>
    <col min="8972" max="8972" width="20.7109375" style="23" bestFit="1" customWidth="1"/>
    <col min="8973" max="8975" width="9.140625" style="23"/>
    <col min="8976" max="8976" width="10.28515625" style="23" bestFit="1" customWidth="1"/>
    <col min="8977" max="8977" width="9.28515625" style="23" bestFit="1" customWidth="1"/>
    <col min="8978" max="8978" width="14.42578125" style="23" bestFit="1" customWidth="1"/>
    <col min="8979" max="9216" width="9.140625" style="23"/>
    <col min="9217" max="9217" width="9.140625" style="23" customWidth="1"/>
    <col min="9218" max="9218" width="5.5703125" style="23" bestFit="1" customWidth="1"/>
    <col min="9219" max="9224" width="6.28515625" style="23" customWidth="1"/>
    <col min="9225" max="9225" width="7.28515625" style="23" bestFit="1" customWidth="1"/>
    <col min="9226" max="9226" width="11.42578125" style="23" bestFit="1" customWidth="1"/>
    <col min="9227" max="9227" width="16.28515625" style="23" bestFit="1" customWidth="1"/>
    <col min="9228" max="9228" width="20.7109375" style="23" bestFit="1" customWidth="1"/>
    <col min="9229" max="9231" width="9.140625" style="23"/>
    <col min="9232" max="9232" width="10.28515625" style="23" bestFit="1" customWidth="1"/>
    <col min="9233" max="9233" width="9.28515625" style="23" bestFit="1" customWidth="1"/>
    <col min="9234" max="9234" width="14.42578125" style="23" bestFit="1" customWidth="1"/>
    <col min="9235" max="9472" width="9.140625" style="23"/>
    <col min="9473" max="9473" width="9.140625" style="23" customWidth="1"/>
    <col min="9474" max="9474" width="5.5703125" style="23" bestFit="1" customWidth="1"/>
    <col min="9475" max="9480" width="6.28515625" style="23" customWidth="1"/>
    <col min="9481" max="9481" width="7.28515625" style="23" bestFit="1" customWidth="1"/>
    <col min="9482" max="9482" width="11.42578125" style="23" bestFit="1" customWidth="1"/>
    <col min="9483" max="9483" width="16.28515625" style="23" bestFit="1" customWidth="1"/>
    <col min="9484" max="9484" width="20.7109375" style="23" bestFit="1" customWidth="1"/>
    <col min="9485" max="9487" width="9.140625" style="23"/>
    <col min="9488" max="9488" width="10.28515625" style="23" bestFit="1" customWidth="1"/>
    <col min="9489" max="9489" width="9.28515625" style="23" bestFit="1" customWidth="1"/>
    <col min="9490" max="9490" width="14.42578125" style="23" bestFit="1" customWidth="1"/>
    <col min="9491" max="9728" width="9.140625" style="23"/>
    <col min="9729" max="9729" width="9.140625" style="23" customWidth="1"/>
    <col min="9730" max="9730" width="5.5703125" style="23" bestFit="1" customWidth="1"/>
    <col min="9731" max="9736" width="6.28515625" style="23" customWidth="1"/>
    <col min="9737" max="9737" width="7.28515625" style="23" bestFit="1" customWidth="1"/>
    <col min="9738" max="9738" width="11.42578125" style="23" bestFit="1" customWidth="1"/>
    <col min="9739" max="9739" width="16.28515625" style="23" bestFit="1" customWidth="1"/>
    <col min="9740" max="9740" width="20.7109375" style="23" bestFit="1" customWidth="1"/>
    <col min="9741" max="9743" width="9.140625" style="23"/>
    <col min="9744" max="9744" width="10.28515625" style="23" bestFit="1" customWidth="1"/>
    <col min="9745" max="9745" width="9.28515625" style="23" bestFit="1" customWidth="1"/>
    <col min="9746" max="9746" width="14.42578125" style="23" bestFit="1" customWidth="1"/>
    <col min="9747" max="9984" width="9.140625" style="23"/>
    <col min="9985" max="9985" width="9.140625" style="23" customWidth="1"/>
    <col min="9986" max="9986" width="5.5703125" style="23" bestFit="1" customWidth="1"/>
    <col min="9987" max="9992" width="6.28515625" style="23" customWidth="1"/>
    <col min="9993" max="9993" width="7.28515625" style="23" bestFit="1" customWidth="1"/>
    <col min="9994" max="9994" width="11.42578125" style="23" bestFit="1" customWidth="1"/>
    <col min="9995" max="9995" width="16.28515625" style="23" bestFit="1" customWidth="1"/>
    <col min="9996" max="9996" width="20.7109375" style="23" bestFit="1" customWidth="1"/>
    <col min="9997" max="9999" width="9.140625" style="23"/>
    <col min="10000" max="10000" width="10.28515625" style="23" bestFit="1" customWidth="1"/>
    <col min="10001" max="10001" width="9.28515625" style="23" bestFit="1" customWidth="1"/>
    <col min="10002" max="10002" width="14.42578125" style="23" bestFit="1" customWidth="1"/>
    <col min="10003" max="10240" width="9.140625" style="23"/>
    <col min="10241" max="10241" width="9.140625" style="23" customWidth="1"/>
    <col min="10242" max="10242" width="5.5703125" style="23" bestFit="1" customWidth="1"/>
    <col min="10243" max="10248" width="6.28515625" style="23" customWidth="1"/>
    <col min="10249" max="10249" width="7.28515625" style="23" bestFit="1" customWidth="1"/>
    <col min="10250" max="10250" width="11.42578125" style="23" bestFit="1" customWidth="1"/>
    <col min="10251" max="10251" width="16.28515625" style="23" bestFit="1" customWidth="1"/>
    <col min="10252" max="10252" width="20.7109375" style="23" bestFit="1" customWidth="1"/>
    <col min="10253" max="10255" width="9.140625" style="23"/>
    <col min="10256" max="10256" width="10.28515625" style="23" bestFit="1" customWidth="1"/>
    <col min="10257" max="10257" width="9.28515625" style="23" bestFit="1" customWidth="1"/>
    <col min="10258" max="10258" width="14.42578125" style="23" bestFit="1" customWidth="1"/>
    <col min="10259" max="10496" width="9.140625" style="23"/>
    <col min="10497" max="10497" width="9.140625" style="23" customWidth="1"/>
    <col min="10498" max="10498" width="5.5703125" style="23" bestFit="1" customWidth="1"/>
    <col min="10499" max="10504" width="6.28515625" style="23" customWidth="1"/>
    <col min="10505" max="10505" width="7.28515625" style="23" bestFit="1" customWidth="1"/>
    <col min="10506" max="10506" width="11.42578125" style="23" bestFit="1" customWidth="1"/>
    <col min="10507" max="10507" width="16.28515625" style="23" bestFit="1" customWidth="1"/>
    <col min="10508" max="10508" width="20.7109375" style="23" bestFit="1" customWidth="1"/>
    <col min="10509" max="10511" width="9.140625" style="23"/>
    <col min="10512" max="10512" width="10.28515625" style="23" bestFit="1" customWidth="1"/>
    <col min="10513" max="10513" width="9.28515625" style="23" bestFit="1" customWidth="1"/>
    <col min="10514" max="10514" width="14.42578125" style="23" bestFit="1" customWidth="1"/>
    <col min="10515" max="10752" width="9.140625" style="23"/>
    <col min="10753" max="10753" width="9.140625" style="23" customWidth="1"/>
    <col min="10754" max="10754" width="5.5703125" style="23" bestFit="1" customWidth="1"/>
    <col min="10755" max="10760" width="6.28515625" style="23" customWidth="1"/>
    <col min="10761" max="10761" width="7.28515625" style="23" bestFit="1" customWidth="1"/>
    <col min="10762" max="10762" width="11.42578125" style="23" bestFit="1" customWidth="1"/>
    <col min="10763" max="10763" width="16.28515625" style="23" bestFit="1" customWidth="1"/>
    <col min="10764" max="10764" width="20.7109375" style="23" bestFit="1" customWidth="1"/>
    <col min="10765" max="10767" width="9.140625" style="23"/>
    <col min="10768" max="10768" width="10.28515625" style="23" bestFit="1" customWidth="1"/>
    <col min="10769" max="10769" width="9.28515625" style="23" bestFit="1" customWidth="1"/>
    <col min="10770" max="10770" width="14.42578125" style="23" bestFit="1" customWidth="1"/>
    <col min="10771" max="11008" width="9.140625" style="23"/>
    <col min="11009" max="11009" width="9.140625" style="23" customWidth="1"/>
    <col min="11010" max="11010" width="5.5703125" style="23" bestFit="1" customWidth="1"/>
    <col min="11011" max="11016" width="6.28515625" style="23" customWidth="1"/>
    <col min="11017" max="11017" width="7.28515625" style="23" bestFit="1" customWidth="1"/>
    <col min="11018" max="11018" width="11.42578125" style="23" bestFit="1" customWidth="1"/>
    <col min="11019" max="11019" width="16.28515625" style="23" bestFit="1" customWidth="1"/>
    <col min="11020" max="11020" width="20.7109375" style="23" bestFit="1" customWidth="1"/>
    <col min="11021" max="11023" width="9.140625" style="23"/>
    <col min="11024" max="11024" width="10.28515625" style="23" bestFit="1" customWidth="1"/>
    <col min="11025" max="11025" width="9.28515625" style="23" bestFit="1" customWidth="1"/>
    <col min="11026" max="11026" width="14.42578125" style="23" bestFit="1" customWidth="1"/>
    <col min="11027" max="11264" width="9.140625" style="23"/>
    <col min="11265" max="11265" width="9.140625" style="23" customWidth="1"/>
    <col min="11266" max="11266" width="5.5703125" style="23" bestFit="1" customWidth="1"/>
    <col min="11267" max="11272" width="6.28515625" style="23" customWidth="1"/>
    <col min="11273" max="11273" width="7.28515625" style="23" bestFit="1" customWidth="1"/>
    <col min="11274" max="11274" width="11.42578125" style="23" bestFit="1" customWidth="1"/>
    <col min="11275" max="11275" width="16.28515625" style="23" bestFit="1" customWidth="1"/>
    <col min="11276" max="11276" width="20.7109375" style="23" bestFit="1" customWidth="1"/>
    <col min="11277" max="11279" width="9.140625" style="23"/>
    <col min="11280" max="11280" width="10.28515625" style="23" bestFit="1" customWidth="1"/>
    <col min="11281" max="11281" width="9.28515625" style="23" bestFit="1" customWidth="1"/>
    <col min="11282" max="11282" width="14.42578125" style="23" bestFit="1" customWidth="1"/>
    <col min="11283" max="11520" width="9.140625" style="23"/>
    <col min="11521" max="11521" width="9.140625" style="23" customWidth="1"/>
    <col min="11522" max="11522" width="5.5703125" style="23" bestFit="1" customWidth="1"/>
    <col min="11523" max="11528" width="6.28515625" style="23" customWidth="1"/>
    <col min="11529" max="11529" width="7.28515625" style="23" bestFit="1" customWidth="1"/>
    <col min="11530" max="11530" width="11.42578125" style="23" bestFit="1" customWidth="1"/>
    <col min="11531" max="11531" width="16.28515625" style="23" bestFit="1" customWidth="1"/>
    <col min="11532" max="11532" width="20.7109375" style="23" bestFit="1" customWidth="1"/>
    <col min="11533" max="11535" width="9.140625" style="23"/>
    <col min="11536" max="11536" width="10.28515625" style="23" bestFit="1" customWidth="1"/>
    <col min="11537" max="11537" width="9.28515625" style="23" bestFit="1" customWidth="1"/>
    <col min="11538" max="11538" width="14.42578125" style="23" bestFit="1" customWidth="1"/>
    <col min="11539" max="11776" width="9.140625" style="23"/>
    <col min="11777" max="11777" width="9.140625" style="23" customWidth="1"/>
    <col min="11778" max="11778" width="5.5703125" style="23" bestFit="1" customWidth="1"/>
    <col min="11779" max="11784" width="6.28515625" style="23" customWidth="1"/>
    <col min="11785" max="11785" width="7.28515625" style="23" bestFit="1" customWidth="1"/>
    <col min="11786" max="11786" width="11.42578125" style="23" bestFit="1" customWidth="1"/>
    <col min="11787" max="11787" width="16.28515625" style="23" bestFit="1" customWidth="1"/>
    <col min="11788" max="11788" width="20.7109375" style="23" bestFit="1" customWidth="1"/>
    <col min="11789" max="11791" width="9.140625" style="23"/>
    <col min="11792" max="11792" width="10.28515625" style="23" bestFit="1" customWidth="1"/>
    <col min="11793" max="11793" width="9.28515625" style="23" bestFit="1" customWidth="1"/>
    <col min="11794" max="11794" width="14.42578125" style="23" bestFit="1" customWidth="1"/>
    <col min="11795" max="12032" width="9.140625" style="23"/>
    <col min="12033" max="12033" width="9.140625" style="23" customWidth="1"/>
    <col min="12034" max="12034" width="5.5703125" style="23" bestFit="1" customWidth="1"/>
    <col min="12035" max="12040" width="6.28515625" style="23" customWidth="1"/>
    <col min="12041" max="12041" width="7.28515625" style="23" bestFit="1" customWidth="1"/>
    <col min="12042" max="12042" width="11.42578125" style="23" bestFit="1" customWidth="1"/>
    <col min="12043" max="12043" width="16.28515625" style="23" bestFit="1" customWidth="1"/>
    <col min="12044" max="12044" width="20.7109375" style="23" bestFit="1" customWidth="1"/>
    <col min="12045" max="12047" width="9.140625" style="23"/>
    <col min="12048" max="12048" width="10.28515625" style="23" bestFit="1" customWidth="1"/>
    <col min="12049" max="12049" width="9.28515625" style="23" bestFit="1" customWidth="1"/>
    <col min="12050" max="12050" width="14.42578125" style="23" bestFit="1" customWidth="1"/>
    <col min="12051" max="12288" width="9.140625" style="23"/>
    <col min="12289" max="12289" width="9.140625" style="23" customWidth="1"/>
    <col min="12290" max="12290" width="5.5703125" style="23" bestFit="1" customWidth="1"/>
    <col min="12291" max="12296" width="6.28515625" style="23" customWidth="1"/>
    <col min="12297" max="12297" width="7.28515625" style="23" bestFit="1" customWidth="1"/>
    <col min="12298" max="12298" width="11.42578125" style="23" bestFit="1" customWidth="1"/>
    <col min="12299" max="12299" width="16.28515625" style="23" bestFit="1" customWidth="1"/>
    <col min="12300" max="12300" width="20.7109375" style="23" bestFit="1" customWidth="1"/>
    <col min="12301" max="12303" width="9.140625" style="23"/>
    <col min="12304" max="12304" width="10.28515625" style="23" bestFit="1" customWidth="1"/>
    <col min="12305" max="12305" width="9.28515625" style="23" bestFit="1" customWidth="1"/>
    <col min="12306" max="12306" width="14.42578125" style="23" bestFit="1" customWidth="1"/>
    <col min="12307" max="12544" width="9.140625" style="23"/>
    <col min="12545" max="12545" width="9.140625" style="23" customWidth="1"/>
    <col min="12546" max="12546" width="5.5703125" style="23" bestFit="1" customWidth="1"/>
    <col min="12547" max="12552" width="6.28515625" style="23" customWidth="1"/>
    <col min="12553" max="12553" width="7.28515625" style="23" bestFit="1" customWidth="1"/>
    <col min="12554" max="12554" width="11.42578125" style="23" bestFit="1" customWidth="1"/>
    <col min="12555" max="12555" width="16.28515625" style="23" bestFit="1" customWidth="1"/>
    <col min="12556" max="12556" width="20.7109375" style="23" bestFit="1" customWidth="1"/>
    <col min="12557" max="12559" width="9.140625" style="23"/>
    <col min="12560" max="12560" width="10.28515625" style="23" bestFit="1" customWidth="1"/>
    <col min="12561" max="12561" width="9.28515625" style="23" bestFit="1" customWidth="1"/>
    <col min="12562" max="12562" width="14.42578125" style="23" bestFit="1" customWidth="1"/>
    <col min="12563" max="12800" width="9.140625" style="23"/>
    <col min="12801" max="12801" width="9.140625" style="23" customWidth="1"/>
    <col min="12802" max="12802" width="5.5703125" style="23" bestFit="1" customWidth="1"/>
    <col min="12803" max="12808" width="6.28515625" style="23" customWidth="1"/>
    <col min="12809" max="12809" width="7.28515625" style="23" bestFit="1" customWidth="1"/>
    <col min="12810" max="12810" width="11.42578125" style="23" bestFit="1" customWidth="1"/>
    <col min="12811" max="12811" width="16.28515625" style="23" bestFit="1" customWidth="1"/>
    <col min="12812" max="12812" width="20.7109375" style="23" bestFit="1" customWidth="1"/>
    <col min="12813" max="12815" width="9.140625" style="23"/>
    <col min="12816" max="12816" width="10.28515625" style="23" bestFit="1" customWidth="1"/>
    <col min="12817" max="12817" width="9.28515625" style="23" bestFit="1" customWidth="1"/>
    <col min="12818" max="12818" width="14.42578125" style="23" bestFit="1" customWidth="1"/>
    <col min="12819" max="13056" width="9.140625" style="23"/>
    <col min="13057" max="13057" width="9.140625" style="23" customWidth="1"/>
    <col min="13058" max="13058" width="5.5703125" style="23" bestFit="1" customWidth="1"/>
    <col min="13059" max="13064" width="6.28515625" style="23" customWidth="1"/>
    <col min="13065" max="13065" width="7.28515625" style="23" bestFit="1" customWidth="1"/>
    <col min="13066" max="13066" width="11.42578125" style="23" bestFit="1" customWidth="1"/>
    <col min="13067" max="13067" width="16.28515625" style="23" bestFit="1" customWidth="1"/>
    <col min="13068" max="13068" width="20.7109375" style="23" bestFit="1" customWidth="1"/>
    <col min="13069" max="13071" width="9.140625" style="23"/>
    <col min="13072" max="13072" width="10.28515625" style="23" bestFit="1" customWidth="1"/>
    <col min="13073" max="13073" width="9.28515625" style="23" bestFit="1" customWidth="1"/>
    <col min="13074" max="13074" width="14.42578125" style="23" bestFit="1" customWidth="1"/>
    <col min="13075" max="13312" width="9.140625" style="23"/>
    <col min="13313" max="13313" width="9.140625" style="23" customWidth="1"/>
    <col min="13314" max="13314" width="5.5703125" style="23" bestFit="1" customWidth="1"/>
    <col min="13315" max="13320" width="6.28515625" style="23" customWidth="1"/>
    <col min="13321" max="13321" width="7.28515625" style="23" bestFit="1" customWidth="1"/>
    <col min="13322" max="13322" width="11.42578125" style="23" bestFit="1" customWidth="1"/>
    <col min="13323" max="13323" width="16.28515625" style="23" bestFit="1" customWidth="1"/>
    <col min="13324" max="13324" width="20.7109375" style="23" bestFit="1" customWidth="1"/>
    <col min="13325" max="13327" width="9.140625" style="23"/>
    <col min="13328" max="13328" width="10.28515625" style="23" bestFit="1" customWidth="1"/>
    <col min="13329" max="13329" width="9.28515625" style="23" bestFit="1" customWidth="1"/>
    <col min="13330" max="13330" width="14.42578125" style="23" bestFit="1" customWidth="1"/>
    <col min="13331" max="13568" width="9.140625" style="23"/>
    <col min="13569" max="13569" width="9.140625" style="23" customWidth="1"/>
    <col min="13570" max="13570" width="5.5703125" style="23" bestFit="1" customWidth="1"/>
    <col min="13571" max="13576" width="6.28515625" style="23" customWidth="1"/>
    <col min="13577" max="13577" width="7.28515625" style="23" bestFit="1" customWidth="1"/>
    <col min="13578" max="13578" width="11.42578125" style="23" bestFit="1" customWidth="1"/>
    <col min="13579" max="13579" width="16.28515625" style="23" bestFit="1" customWidth="1"/>
    <col min="13580" max="13580" width="20.7109375" style="23" bestFit="1" customWidth="1"/>
    <col min="13581" max="13583" width="9.140625" style="23"/>
    <col min="13584" max="13584" width="10.28515625" style="23" bestFit="1" customWidth="1"/>
    <col min="13585" max="13585" width="9.28515625" style="23" bestFit="1" customWidth="1"/>
    <col min="13586" max="13586" width="14.42578125" style="23" bestFit="1" customWidth="1"/>
    <col min="13587" max="13824" width="9.140625" style="23"/>
    <col min="13825" max="13825" width="9.140625" style="23" customWidth="1"/>
    <col min="13826" max="13826" width="5.5703125" style="23" bestFit="1" customWidth="1"/>
    <col min="13827" max="13832" width="6.28515625" style="23" customWidth="1"/>
    <col min="13833" max="13833" width="7.28515625" style="23" bestFit="1" customWidth="1"/>
    <col min="13834" max="13834" width="11.42578125" style="23" bestFit="1" customWidth="1"/>
    <col min="13835" max="13835" width="16.28515625" style="23" bestFit="1" customWidth="1"/>
    <col min="13836" max="13836" width="20.7109375" style="23" bestFit="1" customWidth="1"/>
    <col min="13837" max="13839" width="9.140625" style="23"/>
    <col min="13840" max="13840" width="10.28515625" style="23" bestFit="1" customWidth="1"/>
    <col min="13841" max="13841" width="9.28515625" style="23" bestFit="1" customWidth="1"/>
    <col min="13842" max="13842" width="14.42578125" style="23" bestFit="1" customWidth="1"/>
    <col min="13843" max="14080" width="9.140625" style="23"/>
    <col min="14081" max="14081" width="9.140625" style="23" customWidth="1"/>
    <col min="14082" max="14082" width="5.5703125" style="23" bestFit="1" customWidth="1"/>
    <col min="14083" max="14088" width="6.28515625" style="23" customWidth="1"/>
    <col min="14089" max="14089" width="7.28515625" style="23" bestFit="1" customWidth="1"/>
    <col min="14090" max="14090" width="11.42578125" style="23" bestFit="1" customWidth="1"/>
    <col min="14091" max="14091" width="16.28515625" style="23" bestFit="1" customWidth="1"/>
    <col min="14092" max="14092" width="20.7109375" style="23" bestFit="1" customWidth="1"/>
    <col min="14093" max="14095" width="9.140625" style="23"/>
    <col min="14096" max="14096" width="10.28515625" style="23" bestFit="1" customWidth="1"/>
    <col min="14097" max="14097" width="9.28515625" style="23" bestFit="1" customWidth="1"/>
    <col min="14098" max="14098" width="14.42578125" style="23" bestFit="1" customWidth="1"/>
    <col min="14099" max="14336" width="9.140625" style="23"/>
    <col min="14337" max="14337" width="9.140625" style="23" customWidth="1"/>
    <col min="14338" max="14338" width="5.5703125" style="23" bestFit="1" customWidth="1"/>
    <col min="14339" max="14344" width="6.28515625" style="23" customWidth="1"/>
    <col min="14345" max="14345" width="7.28515625" style="23" bestFit="1" customWidth="1"/>
    <col min="14346" max="14346" width="11.42578125" style="23" bestFit="1" customWidth="1"/>
    <col min="14347" max="14347" width="16.28515625" style="23" bestFit="1" customWidth="1"/>
    <col min="14348" max="14348" width="20.7109375" style="23" bestFit="1" customWidth="1"/>
    <col min="14349" max="14351" width="9.140625" style="23"/>
    <col min="14352" max="14352" width="10.28515625" style="23" bestFit="1" customWidth="1"/>
    <col min="14353" max="14353" width="9.28515625" style="23" bestFit="1" customWidth="1"/>
    <col min="14354" max="14354" width="14.42578125" style="23" bestFit="1" customWidth="1"/>
    <col min="14355" max="14592" width="9.140625" style="23"/>
    <col min="14593" max="14593" width="9.140625" style="23" customWidth="1"/>
    <col min="14594" max="14594" width="5.5703125" style="23" bestFit="1" customWidth="1"/>
    <col min="14595" max="14600" width="6.28515625" style="23" customWidth="1"/>
    <col min="14601" max="14601" width="7.28515625" style="23" bestFit="1" customWidth="1"/>
    <col min="14602" max="14602" width="11.42578125" style="23" bestFit="1" customWidth="1"/>
    <col min="14603" max="14603" width="16.28515625" style="23" bestFit="1" customWidth="1"/>
    <col min="14604" max="14604" width="20.7109375" style="23" bestFit="1" customWidth="1"/>
    <col min="14605" max="14607" width="9.140625" style="23"/>
    <col min="14608" max="14608" width="10.28515625" style="23" bestFit="1" customWidth="1"/>
    <col min="14609" max="14609" width="9.28515625" style="23" bestFit="1" customWidth="1"/>
    <col min="14610" max="14610" width="14.42578125" style="23" bestFit="1" customWidth="1"/>
    <col min="14611" max="14848" width="9.140625" style="23"/>
    <col min="14849" max="14849" width="9.140625" style="23" customWidth="1"/>
    <col min="14850" max="14850" width="5.5703125" style="23" bestFit="1" customWidth="1"/>
    <col min="14851" max="14856" width="6.28515625" style="23" customWidth="1"/>
    <col min="14857" max="14857" width="7.28515625" style="23" bestFit="1" customWidth="1"/>
    <col min="14858" max="14858" width="11.42578125" style="23" bestFit="1" customWidth="1"/>
    <col min="14859" max="14859" width="16.28515625" style="23" bestFit="1" customWidth="1"/>
    <col min="14860" max="14860" width="20.7109375" style="23" bestFit="1" customWidth="1"/>
    <col min="14861" max="14863" width="9.140625" style="23"/>
    <col min="14864" max="14864" width="10.28515625" style="23" bestFit="1" customWidth="1"/>
    <col min="14865" max="14865" width="9.28515625" style="23" bestFit="1" customWidth="1"/>
    <col min="14866" max="14866" width="14.42578125" style="23" bestFit="1" customWidth="1"/>
    <col min="14867" max="15104" width="9.140625" style="23"/>
    <col min="15105" max="15105" width="9.140625" style="23" customWidth="1"/>
    <col min="15106" max="15106" width="5.5703125" style="23" bestFit="1" customWidth="1"/>
    <col min="15107" max="15112" width="6.28515625" style="23" customWidth="1"/>
    <col min="15113" max="15113" width="7.28515625" style="23" bestFit="1" customWidth="1"/>
    <col min="15114" max="15114" width="11.42578125" style="23" bestFit="1" customWidth="1"/>
    <col min="15115" max="15115" width="16.28515625" style="23" bestFit="1" customWidth="1"/>
    <col min="15116" max="15116" width="20.7109375" style="23" bestFit="1" customWidth="1"/>
    <col min="15117" max="15119" width="9.140625" style="23"/>
    <col min="15120" max="15120" width="10.28515625" style="23" bestFit="1" customWidth="1"/>
    <col min="15121" max="15121" width="9.28515625" style="23" bestFit="1" customWidth="1"/>
    <col min="15122" max="15122" width="14.42578125" style="23" bestFit="1" customWidth="1"/>
    <col min="15123" max="15360" width="9.140625" style="23"/>
    <col min="15361" max="15361" width="9.140625" style="23" customWidth="1"/>
    <col min="15362" max="15362" width="5.5703125" style="23" bestFit="1" customWidth="1"/>
    <col min="15363" max="15368" width="6.28515625" style="23" customWidth="1"/>
    <col min="15369" max="15369" width="7.28515625" style="23" bestFit="1" customWidth="1"/>
    <col min="15370" max="15370" width="11.42578125" style="23" bestFit="1" customWidth="1"/>
    <col min="15371" max="15371" width="16.28515625" style="23" bestFit="1" customWidth="1"/>
    <col min="15372" max="15372" width="20.7109375" style="23" bestFit="1" customWidth="1"/>
    <col min="15373" max="15375" width="9.140625" style="23"/>
    <col min="15376" max="15376" width="10.28515625" style="23" bestFit="1" customWidth="1"/>
    <col min="15377" max="15377" width="9.28515625" style="23" bestFit="1" customWidth="1"/>
    <col min="15378" max="15378" width="14.42578125" style="23" bestFit="1" customWidth="1"/>
    <col min="15379" max="15616" width="9.140625" style="23"/>
    <col min="15617" max="15617" width="9.140625" style="23" customWidth="1"/>
    <col min="15618" max="15618" width="5.5703125" style="23" bestFit="1" customWidth="1"/>
    <col min="15619" max="15624" width="6.28515625" style="23" customWidth="1"/>
    <col min="15625" max="15625" width="7.28515625" style="23" bestFit="1" customWidth="1"/>
    <col min="15626" max="15626" width="11.42578125" style="23" bestFit="1" customWidth="1"/>
    <col min="15627" max="15627" width="16.28515625" style="23" bestFit="1" customWidth="1"/>
    <col min="15628" max="15628" width="20.7109375" style="23" bestFit="1" customWidth="1"/>
    <col min="15629" max="15631" width="9.140625" style="23"/>
    <col min="15632" max="15632" width="10.28515625" style="23" bestFit="1" customWidth="1"/>
    <col min="15633" max="15633" width="9.28515625" style="23" bestFit="1" customWidth="1"/>
    <col min="15634" max="15634" width="14.42578125" style="23" bestFit="1" customWidth="1"/>
    <col min="15635" max="15872" width="9.140625" style="23"/>
    <col min="15873" max="15873" width="9.140625" style="23" customWidth="1"/>
    <col min="15874" max="15874" width="5.5703125" style="23" bestFit="1" customWidth="1"/>
    <col min="15875" max="15880" width="6.28515625" style="23" customWidth="1"/>
    <col min="15881" max="15881" width="7.28515625" style="23" bestFit="1" customWidth="1"/>
    <col min="15882" max="15882" width="11.42578125" style="23" bestFit="1" customWidth="1"/>
    <col min="15883" max="15883" width="16.28515625" style="23" bestFit="1" customWidth="1"/>
    <col min="15884" max="15884" width="20.7109375" style="23" bestFit="1" customWidth="1"/>
    <col min="15885" max="15887" width="9.140625" style="23"/>
    <col min="15888" max="15888" width="10.28515625" style="23" bestFit="1" customWidth="1"/>
    <col min="15889" max="15889" width="9.28515625" style="23" bestFit="1" customWidth="1"/>
    <col min="15890" max="15890" width="14.42578125" style="23" bestFit="1" customWidth="1"/>
    <col min="15891" max="16128" width="9.140625" style="23"/>
    <col min="16129" max="16129" width="9.140625" style="23" customWidth="1"/>
    <col min="16130" max="16130" width="5.5703125" style="23" bestFit="1" customWidth="1"/>
    <col min="16131" max="16136" width="6.28515625" style="23" customWidth="1"/>
    <col min="16137" max="16137" width="7.28515625" style="23" bestFit="1" customWidth="1"/>
    <col min="16138" max="16138" width="11.42578125" style="23" bestFit="1" customWidth="1"/>
    <col min="16139" max="16139" width="16.28515625" style="23" bestFit="1" customWidth="1"/>
    <col min="16140" max="16140" width="20.7109375" style="23" bestFit="1" customWidth="1"/>
    <col min="16141" max="16143" width="9.140625" style="23"/>
    <col min="16144" max="16144" width="10.28515625" style="23" bestFit="1" customWidth="1"/>
    <col min="16145" max="16145" width="9.28515625" style="23" bestFit="1" customWidth="1"/>
    <col min="16146" max="16146" width="14.42578125" style="23" bestFit="1" customWidth="1"/>
    <col min="16147" max="16384" width="9.140625" style="23"/>
  </cols>
  <sheetData>
    <row r="1" spans="1:18" ht="128.44999999999999" customHeight="1">
      <c r="A1" s="25" t="s">
        <v>69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</row>
    <row r="2" spans="1:18" ht="32.25" customHeight="1">
      <c r="A2" s="39"/>
      <c r="B2" s="40"/>
      <c r="C2" s="41" t="s">
        <v>0</v>
      </c>
      <c r="D2" s="41" t="s">
        <v>1</v>
      </c>
      <c r="E2" s="41" t="s">
        <v>2</v>
      </c>
      <c r="F2" s="41" t="s">
        <v>3</v>
      </c>
      <c r="G2" s="41" t="s">
        <v>4</v>
      </c>
      <c r="H2" s="41" t="s">
        <v>5</v>
      </c>
      <c r="I2" s="41" t="s">
        <v>70</v>
      </c>
      <c r="J2" s="41" t="s">
        <v>71</v>
      </c>
      <c r="K2" s="41" t="s">
        <v>72</v>
      </c>
      <c r="L2" s="42" t="s">
        <v>73</v>
      </c>
      <c r="M2" s="26"/>
      <c r="N2" s="26"/>
      <c r="O2" s="26"/>
      <c r="P2" s="24" t="s">
        <v>6</v>
      </c>
      <c r="Q2" s="24" t="s">
        <v>7</v>
      </c>
      <c r="R2" s="24" t="s">
        <v>8</v>
      </c>
    </row>
    <row r="3" spans="1:18">
      <c r="A3" s="31"/>
      <c r="B3" s="43">
        <v>2002</v>
      </c>
      <c r="C3" s="29">
        <v>99.9</v>
      </c>
      <c r="D3" s="29">
        <v>0</v>
      </c>
      <c r="E3" s="29">
        <v>0</v>
      </c>
      <c r="F3" s="29">
        <v>0.1</v>
      </c>
      <c r="G3" s="29">
        <v>0</v>
      </c>
      <c r="H3" s="29">
        <v>0</v>
      </c>
      <c r="I3" s="29">
        <v>635</v>
      </c>
      <c r="J3" s="29">
        <v>940</v>
      </c>
      <c r="K3" s="32">
        <v>1308</v>
      </c>
      <c r="L3" s="33">
        <v>71</v>
      </c>
      <c r="M3" s="26"/>
      <c r="N3" s="26"/>
      <c r="O3" s="26"/>
      <c r="P3" s="27">
        <v>2003</v>
      </c>
      <c r="Q3" s="28">
        <v>7002.16</v>
      </c>
      <c r="R3" s="28">
        <v>1118</v>
      </c>
    </row>
    <row r="4" spans="1:18">
      <c r="A4" s="31"/>
      <c r="B4" s="43">
        <v>2003</v>
      </c>
      <c r="C4" s="29">
        <v>94</v>
      </c>
      <c r="D4" s="29">
        <v>1.2</v>
      </c>
      <c r="E4" s="29">
        <v>3.7</v>
      </c>
      <c r="F4" s="29">
        <v>1.1000000000000001</v>
      </c>
      <c r="G4" s="29">
        <v>0</v>
      </c>
      <c r="H4" s="29">
        <v>0</v>
      </c>
      <c r="I4" s="29">
        <v>333</v>
      </c>
      <c r="J4" s="29">
        <v>1800</v>
      </c>
      <c r="K4" s="32">
        <v>994</v>
      </c>
      <c r="L4" s="33">
        <v>71</v>
      </c>
      <c r="M4" s="26"/>
      <c r="N4" s="26"/>
      <c r="O4" s="26"/>
      <c r="P4" s="27">
        <v>2004</v>
      </c>
      <c r="Q4" s="28">
        <v>14455</v>
      </c>
      <c r="R4" s="28">
        <v>746</v>
      </c>
    </row>
    <row r="5" spans="1:18">
      <c r="A5" s="31"/>
      <c r="B5" s="43">
        <v>2004</v>
      </c>
      <c r="C5" s="29">
        <v>88</v>
      </c>
      <c r="D5" s="29">
        <v>2</v>
      </c>
      <c r="E5" s="29">
        <v>1</v>
      </c>
      <c r="F5" s="29">
        <v>3</v>
      </c>
      <c r="G5" s="29">
        <v>4</v>
      </c>
      <c r="H5" s="29">
        <v>3</v>
      </c>
      <c r="I5" s="29">
        <v>21449</v>
      </c>
      <c r="J5" s="29">
        <v>4578</v>
      </c>
      <c r="K5" s="32">
        <v>1598</v>
      </c>
      <c r="L5" s="33">
        <v>67</v>
      </c>
      <c r="M5" s="26"/>
      <c r="N5" s="26"/>
      <c r="O5" s="26"/>
      <c r="P5" s="27">
        <v>2005</v>
      </c>
      <c r="Q5" s="28">
        <v>10889</v>
      </c>
      <c r="R5" s="28">
        <v>0</v>
      </c>
    </row>
    <row r="6" spans="1:18">
      <c r="A6" s="31"/>
      <c r="B6" s="43">
        <v>2005</v>
      </c>
      <c r="C6" s="29">
        <v>91</v>
      </c>
      <c r="D6" s="29">
        <v>2</v>
      </c>
      <c r="E6" s="29">
        <v>1</v>
      </c>
      <c r="F6" s="29">
        <v>1</v>
      </c>
      <c r="G6" s="29">
        <v>2</v>
      </c>
      <c r="H6" s="29">
        <v>3</v>
      </c>
      <c r="I6" s="29">
        <v>37552</v>
      </c>
      <c r="J6" s="29">
        <v>8137</v>
      </c>
      <c r="K6" s="34">
        <v>811</v>
      </c>
      <c r="L6" s="33">
        <v>88</v>
      </c>
      <c r="M6" s="26"/>
      <c r="N6" s="26"/>
      <c r="O6" s="26"/>
      <c r="P6" s="27">
        <v>2006</v>
      </c>
      <c r="Q6" s="28">
        <v>5075</v>
      </c>
      <c r="R6" s="28">
        <v>0</v>
      </c>
    </row>
    <row r="7" spans="1:18">
      <c r="A7" s="31"/>
      <c r="B7" s="43">
        <v>2006</v>
      </c>
      <c r="C7" s="35">
        <v>98.254588494714312</v>
      </c>
      <c r="D7" s="35">
        <v>0</v>
      </c>
      <c r="E7" s="35">
        <v>0</v>
      </c>
      <c r="F7" s="35">
        <v>1.7</v>
      </c>
      <c r="G7" s="35">
        <v>0</v>
      </c>
      <c r="H7" s="35">
        <v>0</v>
      </c>
      <c r="I7" s="29">
        <v>17304</v>
      </c>
      <c r="J7" s="29">
        <v>2470</v>
      </c>
      <c r="K7" s="34">
        <v>257</v>
      </c>
      <c r="L7" s="33">
        <v>90</v>
      </c>
      <c r="M7" s="26"/>
      <c r="N7" s="26"/>
      <c r="O7" s="26"/>
      <c r="P7" s="27">
        <v>2007</v>
      </c>
      <c r="Q7" s="28">
        <v>650</v>
      </c>
      <c r="R7" s="28">
        <v>0</v>
      </c>
    </row>
    <row r="8" spans="1:18">
      <c r="A8" s="31"/>
      <c r="B8" s="43">
        <v>2007</v>
      </c>
      <c r="C8" s="29">
        <v>100</v>
      </c>
      <c r="D8" s="29">
        <v>0</v>
      </c>
      <c r="E8" s="29">
        <v>0</v>
      </c>
      <c r="F8" s="29">
        <v>0</v>
      </c>
      <c r="G8" s="29">
        <v>0</v>
      </c>
      <c r="H8" s="29">
        <v>0</v>
      </c>
      <c r="I8" s="29">
        <v>10262</v>
      </c>
      <c r="J8" s="29">
        <v>1190</v>
      </c>
      <c r="K8" s="32">
        <v>271</v>
      </c>
      <c r="L8" s="33">
        <v>127</v>
      </c>
      <c r="M8" s="26"/>
      <c r="N8" s="26"/>
      <c r="O8" s="26"/>
      <c r="P8" s="27">
        <v>2008</v>
      </c>
      <c r="Q8" s="28">
        <v>1324</v>
      </c>
      <c r="R8" s="28">
        <v>0</v>
      </c>
    </row>
    <row r="9" spans="1:18">
      <c r="A9" s="31"/>
      <c r="B9" s="43">
        <v>2008</v>
      </c>
      <c r="C9" s="29">
        <v>99</v>
      </c>
      <c r="D9" s="29">
        <v>0.4</v>
      </c>
      <c r="E9" s="29">
        <v>0.1</v>
      </c>
      <c r="F9" s="29">
        <v>0.5</v>
      </c>
      <c r="G9" s="29">
        <v>0</v>
      </c>
      <c r="H9" s="29">
        <v>0</v>
      </c>
      <c r="I9" s="29">
        <v>0</v>
      </c>
      <c r="J9" s="29">
        <v>120</v>
      </c>
      <c r="K9" s="32">
        <v>796</v>
      </c>
      <c r="L9" s="33">
        <v>137</v>
      </c>
      <c r="M9" s="26"/>
      <c r="N9" s="26"/>
      <c r="O9" s="26"/>
      <c r="P9" s="27">
        <v>2009</v>
      </c>
      <c r="Q9" s="28">
        <v>4686.22</v>
      </c>
      <c r="R9" s="28">
        <v>156</v>
      </c>
    </row>
    <row r="10" spans="1:18">
      <c r="A10" s="31"/>
      <c r="B10" s="43">
        <v>2009</v>
      </c>
      <c r="C10" s="29">
        <v>98.1</v>
      </c>
      <c r="D10" s="29">
        <v>1</v>
      </c>
      <c r="E10" s="29">
        <v>0.3</v>
      </c>
      <c r="F10" s="29">
        <v>0.7</v>
      </c>
      <c r="G10" s="29">
        <v>0</v>
      </c>
      <c r="H10" s="29">
        <v>0</v>
      </c>
      <c r="I10" s="29">
        <v>1994</v>
      </c>
      <c r="J10" s="29">
        <v>550</v>
      </c>
      <c r="K10" s="32">
        <v>923</v>
      </c>
      <c r="L10" s="33">
        <v>127</v>
      </c>
      <c r="M10" s="26"/>
      <c r="N10" s="26"/>
      <c r="O10" s="26"/>
      <c r="P10" s="27">
        <v>2010</v>
      </c>
      <c r="Q10" s="28">
        <v>916</v>
      </c>
      <c r="R10" s="28">
        <v>0</v>
      </c>
    </row>
    <row r="11" spans="1:18">
      <c r="A11" s="31"/>
      <c r="B11" s="43">
        <v>2010</v>
      </c>
      <c r="C11" s="30">
        <v>100</v>
      </c>
      <c r="D11" s="29">
        <v>0</v>
      </c>
      <c r="E11" s="29">
        <v>0</v>
      </c>
      <c r="F11" s="29">
        <v>0</v>
      </c>
      <c r="G11" s="29">
        <v>0</v>
      </c>
      <c r="H11" s="29">
        <v>0</v>
      </c>
      <c r="I11" s="29">
        <v>7518</v>
      </c>
      <c r="J11" s="29">
        <v>1560</v>
      </c>
      <c r="K11" s="29">
        <v>445</v>
      </c>
      <c r="L11" s="33">
        <v>127</v>
      </c>
      <c r="M11" s="26"/>
      <c r="N11" s="26"/>
      <c r="O11" s="26"/>
      <c r="P11" s="27">
        <v>2011</v>
      </c>
      <c r="Q11" s="28">
        <v>2174</v>
      </c>
      <c r="R11" s="28">
        <v>0</v>
      </c>
    </row>
    <row r="12" spans="1:18">
      <c r="A12" s="31"/>
      <c r="B12" s="43">
        <v>2011</v>
      </c>
      <c r="C12" s="29">
        <v>98.3</v>
      </c>
      <c r="D12" s="29">
        <v>1.6</v>
      </c>
      <c r="E12" s="29">
        <v>0</v>
      </c>
      <c r="F12" s="29">
        <v>0.1</v>
      </c>
      <c r="G12" s="29">
        <v>0</v>
      </c>
      <c r="H12" s="29">
        <v>0</v>
      </c>
      <c r="I12" s="29">
        <v>0</v>
      </c>
      <c r="J12" s="29">
        <f>740+490</f>
        <v>1230</v>
      </c>
      <c r="K12" s="29">
        <v>773</v>
      </c>
      <c r="L12" s="33">
        <v>127</v>
      </c>
      <c r="M12" s="26"/>
      <c r="N12" s="26"/>
      <c r="O12" s="26"/>
      <c r="P12" s="27">
        <v>2012</v>
      </c>
      <c r="Q12" s="28">
        <v>13</v>
      </c>
      <c r="R12" s="28">
        <v>5</v>
      </c>
    </row>
    <row r="13" spans="1:18">
      <c r="A13" s="36"/>
      <c r="B13" s="44">
        <v>2012</v>
      </c>
      <c r="C13" s="37">
        <v>99.99</v>
      </c>
      <c r="D13" s="37">
        <v>0.01</v>
      </c>
      <c r="E13" s="37">
        <v>0</v>
      </c>
      <c r="F13" s="37">
        <v>0</v>
      </c>
      <c r="G13" s="37">
        <v>0</v>
      </c>
      <c r="H13" s="37">
        <v>0</v>
      </c>
      <c r="I13" s="37">
        <v>8780</v>
      </c>
      <c r="J13" s="37">
        <v>2802</v>
      </c>
      <c r="K13" s="37">
        <v>1609</v>
      </c>
      <c r="L13" s="38">
        <v>131</v>
      </c>
      <c r="M13" s="26"/>
      <c r="N13" s="26"/>
      <c r="O13" s="26"/>
      <c r="P13" s="27"/>
      <c r="Q13" s="28"/>
      <c r="R13" s="28"/>
    </row>
    <row r="14" spans="1:18" ht="26.25" customHeight="1">
      <c r="A14" s="26"/>
      <c r="B14" s="26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79" t="s">
        <v>101</v>
      </c>
      <c r="Q14" s="79"/>
      <c r="R14" s="79"/>
    </row>
    <row r="15" spans="1:18">
      <c r="A15" s="26"/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56"/>
      <c r="Q15" s="57"/>
      <c r="R15" s="57"/>
    </row>
    <row r="16" spans="1:18">
      <c r="A16" s="26"/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56"/>
      <c r="Q16" s="57"/>
      <c r="R16" s="57"/>
    </row>
    <row r="17" spans="1:18">
      <c r="A17" s="26"/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56"/>
      <c r="Q17" s="57"/>
      <c r="R17" s="57"/>
    </row>
    <row r="18" spans="1:18">
      <c r="A18" s="26"/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56"/>
      <c r="Q18" s="57"/>
      <c r="R18" s="57"/>
    </row>
    <row r="19" spans="1:18">
      <c r="A19" s="26"/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56"/>
      <c r="Q19" s="57"/>
      <c r="R19" s="57"/>
    </row>
    <row r="20" spans="1:18">
      <c r="A20" s="26"/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56"/>
      <c r="Q20" s="57"/>
      <c r="R20" s="57"/>
    </row>
    <row r="21" spans="1:18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56"/>
      <c r="Q21" s="57"/>
      <c r="R21" s="57"/>
    </row>
    <row r="22" spans="1:18">
      <c r="A22" s="26"/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56"/>
      <c r="Q22" s="57"/>
      <c r="R22" s="57"/>
    </row>
    <row r="23" spans="1:18">
      <c r="A23" s="26"/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56"/>
      <c r="Q23" s="57"/>
      <c r="R23" s="57"/>
    </row>
    <row r="24" spans="1:18">
      <c r="A24" s="26"/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56"/>
      <c r="Q24" s="57"/>
      <c r="R24" s="57"/>
    </row>
    <row r="25" spans="1:18">
      <c r="A25" s="26"/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</row>
    <row r="26" spans="1:18">
      <c r="A26" s="26"/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</row>
    <row r="27" spans="1:18">
      <c r="A27" s="26"/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</row>
    <row r="28" spans="1:18">
      <c r="A28" s="26"/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</row>
    <row r="29" spans="1:18">
      <c r="A29" s="26"/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</row>
    <row r="30" spans="1:18">
      <c r="A30" s="26"/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</row>
    <row r="31" spans="1:18">
      <c r="A31" s="26"/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</row>
    <row r="32" spans="1:18">
      <c r="A32" s="26"/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</row>
    <row r="33" spans="1:18">
      <c r="A33" s="26"/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</row>
    <row r="34" spans="1:18">
      <c r="A34" s="26"/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</row>
    <row r="35" spans="1:18">
      <c r="A35" s="26"/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</row>
    <row r="36" spans="1:18">
      <c r="A36" s="26"/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</row>
    <row r="37" spans="1:18">
      <c r="A37" s="26"/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</row>
    <row r="38" spans="1:18">
      <c r="A38" s="26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</row>
    <row r="39" spans="1:18">
      <c r="A39" s="26"/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</row>
    <row r="40" spans="1:18">
      <c r="A40" s="26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</row>
    <row r="41" spans="1:18">
      <c r="A41" s="26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</row>
    <row r="42" spans="1:18">
      <c r="A42" s="26"/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</row>
    <row r="43" spans="1:18">
      <c r="A43" s="78" t="s">
        <v>104</v>
      </c>
      <c r="B43" s="78"/>
      <c r="C43" s="78"/>
      <c r="D43" s="78"/>
      <c r="E43" s="78"/>
      <c r="F43" s="78"/>
      <c r="G43" s="78"/>
      <c r="H43" s="78"/>
      <c r="I43" s="78"/>
      <c r="J43" s="78"/>
      <c r="K43" s="26"/>
      <c r="L43" s="26"/>
      <c r="M43" s="26"/>
      <c r="N43" s="26"/>
      <c r="O43" s="26"/>
      <c r="P43" s="26"/>
      <c r="Q43" s="26"/>
      <c r="R43" s="26"/>
    </row>
    <row r="44" spans="1:18">
      <c r="A44" s="26"/>
      <c r="B44" s="26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</row>
    <row r="45" spans="1:18" ht="26.25" customHeight="1">
      <c r="A45" s="25" t="s">
        <v>100</v>
      </c>
      <c r="L45" s="26"/>
      <c r="M45" s="26"/>
      <c r="N45" s="26"/>
      <c r="O45" s="26"/>
      <c r="P45" s="26"/>
      <c r="Q45" s="26"/>
      <c r="R45" s="26"/>
    </row>
    <row r="46" spans="1:18" ht="25.5" customHeight="1">
      <c r="A46" s="26"/>
      <c r="B46" s="25" t="s">
        <v>0</v>
      </c>
      <c r="C46" s="25" t="s">
        <v>1</v>
      </c>
      <c r="D46" s="25" t="s">
        <v>2</v>
      </c>
      <c r="E46" s="25" t="s">
        <v>3</v>
      </c>
      <c r="F46" s="25" t="s">
        <v>4</v>
      </c>
      <c r="G46" s="25" t="s">
        <v>5</v>
      </c>
      <c r="H46" s="25" t="s">
        <v>70</v>
      </c>
      <c r="I46" s="25" t="s">
        <v>71</v>
      </c>
      <c r="J46" s="25" t="s">
        <v>72</v>
      </c>
      <c r="K46" s="25" t="s">
        <v>73</v>
      </c>
      <c r="L46" s="26"/>
      <c r="M46" s="26"/>
      <c r="N46" s="26"/>
      <c r="O46" s="26"/>
      <c r="P46" s="26"/>
      <c r="Q46" s="26"/>
      <c r="R46" s="26"/>
    </row>
    <row r="47" spans="1:18">
      <c r="A47" s="25">
        <v>2002</v>
      </c>
      <c r="B47" s="26">
        <v>99.9</v>
      </c>
      <c r="C47" s="26">
        <v>0</v>
      </c>
      <c r="D47" s="26">
        <v>0</v>
      </c>
      <c r="E47" s="26">
        <v>0.1</v>
      </c>
      <c r="F47" s="26">
        <v>0</v>
      </c>
      <c r="G47" s="26">
        <v>0</v>
      </c>
      <c r="H47" s="26">
        <v>635</v>
      </c>
      <c r="I47" s="26">
        <v>940</v>
      </c>
      <c r="J47" s="67">
        <v>1308</v>
      </c>
      <c r="K47" s="26">
        <v>71</v>
      </c>
      <c r="L47" s="26"/>
      <c r="M47" s="26"/>
      <c r="N47" s="26"/>
      <c r="O47" s="26"/>
      <c r="P47" s="26"/>
      <c r="Q47" s="26"/>
      <c r="R47" s="26"/>
    </row>
    <row r="48" spans="1:18">
      <c r="A48" s="25">
        <v>2003</v>
      </c>
      <c r="B48" s="26">
        <v>94</v>
      </c>
      <c r="C48" s="26">
        <v>1.2</v>
      </c>
      <c r="D48" s="26">
        <v>3.7</v>
      </c>
      <c r="E48" s="26">
        <v>1.1000000000000001</v>
      </c>
      <c r="F48" s="26">
        <v>0</v>
      </c>
      <c r="G48" s="26">
        <v>0</v>
      </c>
      <c r="H48" s="26">
        <v>333</v>
      </c>
      <c r="I48" s="26">
        <v>1800</v>
      </c>
      <c r="J48" s="67">
        <v>994</v>
      </c>
      <c r="K48" s="26">
        <v>71</v>
      </c>
      <c r="L48" s="26"/>
      <c r="M48" s="26"/>
      <c r="N48" s="26"/>
      <c r="O48" s="26"/>
      <c r="P48" s="26"/>
      <c r="Q48" s="26"/>
      <c r="R48" s="26"/>
    </row>
    <row r="49" spans="1:18">
      <c r="A49" s="25">
        <v>2004</v>
      </c>
      <c r="B49" s="26">
        <v>88</v>
      </c>
      <c r="C49" s="26">
        <v>2</v>
      </c>
      <c r="D49" s="26">
        <v>1</v>
      </c>
      <c r="E49" s="26">
        <v>3</v>
      </c>
      <c r="F49" s="26">
        <v>4</v>
      </c>
      <c r="G49" s="26">
        <v>3</v>
      </c>
      <c r="H49" s="26">
        <v>21449</v>
      </c>
      <c r="I49" s="26">
        <v>4578</v>
      </c>
      <c r="J49" s="67">
        <v>1598</v>
      </c>
      <c r="K49" s="26">
        <v>67</v>
      </c>
      <c r="L49" s="26"/>
      <c r="M49" s="26"/>
      <c r="N49" s="26"/>
      <c r="O49" s="26"/>
      <c r="P49" s="26"/>
      <c r="Q49" s="26"/>
      <c r="R49" s="26"/>
    </row>
    <row r="50" spans="1:18">
      <c r="A50" s="25">
        <v>2005</v>
      </c>
      <c r="B50" s="26">
        <v>91</v>
      </c>
      <c r="C50" s="26">
        <v>2</v>
      </c>
      <c r="D50" s="26">
        <v>1</v>
      </c>
      <c r="E50" s="26">
        <v>1</v>
      </c>
      <c r="F50" s="26">
        <v>2</v>
      </c>
      <c r="G50" s="26">
        <v>3</v>
      </c>
      <c r="H50" s="26">
        <v>37552</v>
      </c>
      <c r="I50" s="26">
        <v>8137</v>
      </c>
      <c r="J50" s="68">
        <v>811</v>
      </c>
      <c r="K50" s="26">
        <v>88</v>
      </c>
      <c r="L50" s="26"/>
      <c r="M50" s="26"/>
      <c r="N50" s="26"/>
      <c r="O50" s="26"/>
      <c r="P50" s="26"/>
      <c r="Q50" s="26"/>
      <c r="R50" s="26"/>
    </row>
    <row r="51" spans="1:18">
      <c r="A51" s="25">
        <v>2006</v>
      </c>
      <c r="B51" s="69">
        <v>98.254588494714312</v>
      </c>
      <c r="C51" s="69">
        <v>0</v>
      </c>
      <c r="D51" s="69">
        <v>0</v>
      </c>
      <c r="E51" s="69">
        <v>1.7</v>
      </c>
      <c r="F51" s="69">
        <v>0</v>
      </c>
      <c r="G51" s="69">
        <v>0</v>
      </c>
      <c r="H51" s="26">
        <v>17304</v>
      </c>
      <c r="I51" s="26">
        <v>2470</v>
      </c>
      <c r="J51" s="68">
        <v>257</v>
      </c>
      <c r="K51" s="26">
        <v>90</v>
      </c>
      <c r="L51" s="26"/>
      <c r="M51" s="26"/>
      <c r="N51" s="26"/>
      <c r="O51" s="26"/>
      <c r="P51" s="26"/>
      <c r="Q51" s="26"/>
      <c r="R51" s="26"/>
    </row>
    <row r="52" spans="1:18">
      <c r="A52" s="25">
        <v>2007</v>
      </c>
      <c r="B52" s="26">
        <v>100</v>
      </c>
      <c r="C52" s="26">
        <v>0</v>
      </c>
      <c r="D52" s="26">
        <v>0</v>
      </c>
      <c r="E52" s="26">
        <v>0</v>
      </c>
      <c r="F52" s="26">
        <v>0</v>
      </c>
      <c r="G52" s="26">
        <v>0</v>
      </c>
      <c r="H52" s="26">
        <v>10262</v>
      </c>
      <c r="I52" s="26">
        <v>1190</v>
      </c>
      <c r="J52" s="67">
        <v>271</v>
      </c>
      <c r="K52" s="26">
        <v>127</v>
      </c>
      <c r="L52" s="26"/>
      <c r="M52" s="26"/>
      <c r="N52" s="26"/>
      <c r="O52" s="26"/>
      <c r="P52" s="26"/>
      <c r="Q52" s="26"/>
      <c r="R52" s="26"/>
    </row>
    <row r="53" spans="1:18">
      <c r="A53" s="25">
        <v>2008</v>
      </c>
      <c r="B53" s="26">
        <v>99</v>
      </c>
      <c r="C53" s="26">
        <v>0.4</v>
      </c>
      <c r="D53" s="26">
        <v>0.1</v>
      </c>
      <c r="E53" s="26">
        <v>0.5</v>
      </c>
      <c r="F53" s="26">
        <v>0</v>
      </c>
      <c r="G53" s="26">
        <v>0</v>
      </c>
      <c r="H53" s="26">
        <v>0</v>
      </c>
      <c r="I53" s="26">
        <v>120</v>
      </c>
      <c r="J53" s="67">
        <v>796</v>
      </c>
      <c r="K53" s="26">
        <v>137</v>
      </c>
      <c r="L53" s="26"/>
      <c r="M53" s="26"/>
      <c r="N53" s="26"/>
      <c r="O53" s="26"/>
      <c r="P53" s="26"/>
      <c r="Q53" s="26"/>
      <c r="R53" s="26"/>
    </row>
    <row r="54" spans="1:18">
      <c r="A54" s="25">
        <v>2009</v>
      </c>
      <c r="B54" s="26">
        <v>98.1</v>
      </c>
      <c r="C54" s="26">
        <v>1</v>
      </c>
      <c r="D54" s="26">
        <v>0.3</v>
      </c>
      <c r="E54" s="26">
        <v>0.7</v>
      </c>
      <c r="F54" s="26">
        <v>0</v>
      </c>
      <c r="G54" s="26">
        <v>0</v>
      </c>
      <c r="H54" s="26">
        <v>1994</v>
      </c>
      <c r="I54" s="26">
        <v>550</v>
      </c>
      <c r="J54" s="67">
        <v>923</v>
      </c>
      <c r="K54" s="26">
        <v>127</v>
      </c>
      <c r="L54" s="26"/>
      <c r="M54" s="26"/>
      <c r="N54" s="26"/>
      <c r="O54" s="26"/>
      <c r="P54" s="26"/>
      <c r="Q54" s="26"/>
      <c r="R54" s="26"/>
    </row>
    <row r="55" spans="1:18">
      <c r="A55" s="70">
        <v>2010</v>
      </c>
      <c r="B55" s="30">
        <v>100</v>
      </c>
      <c r="C55" s="26">
        <v>0</v>
      </c>
      <c r="D55" s="26">
        <v>0</v>
      </c>
      <c r="E55" s="26">
        <v>0</v>
      </c>
      <c r="F55" s="26">
        <v>0</v>
      </c>
      <c r="G55" s="26">
        <v>0</v>
      </c>
      <c r="H55" s="26">
        <v>7518</v>
      </c>
      <c r="I55" s="26">
        <v>1560</v>
      </c>
      <c r="J55" s="26">
        <v>445</v>
      </c>
      <c r="K55" s="26">
        <v>127</v>
      </c>
      <c r="L55" s="26"/>
      <c r="M55" s="26"/>
      <c r="N55" s="26"/>
      <c r="O55" s="26"/>
      <c r="P55" s="26"/>
      <c r="Q55" s="26"/>
      <c r="R55" s="26"/>
    </row>
    <row r="56" spans="1:18">
      <c r="A56" s="25">
        <v>2011</v>
      </c>
      <c r="B56" s="26">
        <v>98.3</v>
      </c>
      <c r="C56" s="26">
        <v>1.6</v>
      </c>
      <c r="D56" s="26">
        <v>0</v>
      </c>
      <c r="E56" s="26">
        <v>0.1</v>
      </c>
      <c r="F56" s="26">
        <v>0</v>
      </c>
      <c r="G56" s="26">
        <v>0</v>
      </c>
      <c r="H56" s="26">
        <v>0</v>
      </c>
      <c r="I56" s="26">
        <f>740+490</f>
        <v>1230</v>
      </c>
      <c r="J56" s="26">
        <v>773</v>
      </c>
      <c r="K56" s="26">
        <v>127</v>
      </c>
      <c r="L56" s="26"/>
      <c r="M56" s="26"/>
      <c r="N56" s="26"/>
      <c r="O56" s="26"/>
      <c r="P56" s="26"/>
      <c r="Q56" s="26"/>
      <c r="R56" s="26"/>
    </row>
    <row r="57" spans="1:18">
      <c r="A57" s="25">
        <v>2012</v>
      </c>
      <c r="B57" s="26">
        <v>99.99</v>
      </c>
      <c r="C57" s="26">
        <v>0.01</v>
      </c>
      <c r="D57" s="26">
        <v>0</v>
      </c>
      <c r="E57" s="26">
        <v>0</v>
      </c>
      <c r="F57" s="26">
        <v>0</v>
      </c>
      <c r="G57" s="26">
        <v>0</v>
      </c>
      <c r="H57" s="26">
        <v>8780</v>
      </c>
      <c r="I57" s="26">
        <v>2802</v>
      </c>
      <c r="J57" s="26">
        <v>1609</v>
      </c>
      <c r="K57" s="26">
        <v>131</v>
      </c>
      <c r="L57" s="26"/>
      <c r="M57" s="26"/>
      <c r="N57" s="26"/>
      <c r="O57" s="26"/>
      <c r="P57" s="26"/>
      <c r="Q57" s="26"/>
      <c r="R57" s="26"/>
    </row>
    <row r="58" spans="1:18">
      <c r="A58" s="26"/>
      <c r="B58" s="26"/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</row>
    <row r="59" spans="1:18">
      <c r="A59" s="26"/>
      <c r="B59" s="26"/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</row>
    <row r="60" spans="1:18">
      <c r="A60" s="26"/>
      <c r="B60" s="26"/>
      <c r="C60" s="26"/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6"/>
      <c r="P60" s="26"/>
      <c r="Q60" s="26"/>
      <c r="R60" s="26"/>
    </row>
  </sheetData>
  <mergeCells count="2">
    <mergeCell ref="P14:R14"/>
    <mergeCell ref="A43:J43"/>
  </mergeCells>
  <pageMargins left="0.75" right="0.75" top="1" bottom="1" header="0" footer="0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Y52"/>
  <sheetViews>
    <sheetView zoomScaleNormal="100" workbookViewId="0">
      <selection activeCell="R31" sqref="R31"/>
    </sheetView>
  </sheetViews>
  <sheetFormatPr baseColWidth="10" defaultColWidth="9.140625" defaultRowHeight="12.75"/>
  <cols>
    <col min="1" max="1" width="15.5703125" style="6" customWidth="1"/>
    <col min="2" max="7" width="9.42578125" style="6" customWidth="1"/>
    <col min="8" max="8" width="9.42578125" style="6" hidden="1" customWidth="1"/>
    <col min="9" max="9" width="8.85546875" style="6" hidden="1" customWidth="1"/>
    <col min="10" max="10" width="17.140625" style="6" customWidth="1"/>
    <col min="11" max="11" width="13" style="7" customWidth="1"/>
    <col min="12" max="12" width="11.5703125" style="6" customWidth="1"/>
    <col min="13" max="15" width="9.140625" style="6"/>
    <col min="16" max="24" width="13.5703125" style="6" customWidth="1"/>
    <col min="25" max="25" width="12.42578125" style="6" bestFit="1" customWidth="1"/>
    <col min="26" max="256" width="9.140625" style="6"/>
    <col min="257" max="257" width="15.5703125" style="6" customWidth="1"/>
    <col min="258" max="263" width="9.42578125" style="6" customWidth="1"/>
    <col min="264" max="265" width="0" style="6" hidden="1" customWidth="1"/>
    <col min="266" max="266" width="20.28515625" style="6" bestFit="1" customWidth="1"/>
    <col min="267" max="267" width="22" style="6" customWidth="1"/>
    <col min="268" max="271" width="9.140625" style="6"/>
    <col min="272" max="280" width="13.5703125" style="6" customWidth="1"/>
    <col min="281" max="281" width="12.42578125" style="6" bestFit="1" customWidth="1"/>
    <col min="282" max="512" width="9.140625" style="6"/>
    <col min="513" max="513" width="15.5703125" style="6" customWidth="1"/>
    <col min="514" max="519" width="9.42578125" style="6" customWidth="1"/>
    <col min="520" max="521" width="0" style="6" hidden="1" customWidth="1"/>
    <col min="522" max="522" width="20.28515625" style="6" bestFit="1" customWidth="1"/>
    <col min="523" max="523" width="22" style="6" customWidth="1"/>
    <col min="524" max="527" width="9.140625" style="6"/>
    <col min="528" max="536" width="13.5703125" style="6" customWidth="1"/>
    <col min="537" max="537" width="12.42578125" style="6" bestFit="1" customWidth="1"/>
    <col min="538" max="768" width="9.140625" style="6"/>
    <col min="769" max="769" width="15.5703125" style="6" customWidth="1"/>
    <col min="770" max="775" width="9.42578125" style="6" customWidth="1"/>
    <col min="776" max="777" width="0" style="6" hidden="1" customWidth="1"/>
    <col min="778" max="778" width="20.28515625" style="6" bestFit="1" customWidth="1"/>
    <col min="779" max="779" width="22" style="6" customWidth="1"/>
    <col min="780" max="783" width="9.140625" style="6"/>
    <col min="784" max="792" width="13.5703125" style="6" customWidth="1"/>
    <col min="793" max="793" width="12.42578125" style="6" bestFit="1" customWidth="1"/>
    <col min="794" max="1024" width="9.140625" style="6"/>
    <col min="1025" max="1025" width="15.5703125" style="6" customWidth="1"/>
    <col min="1026" max="1031" width="9.42578125" style="6" customWidth="1"/>
    <col min="1032" max="1033" width="0" style="6" hidden="1" customWidth="1"/>
    <col min="1034" max="1034" width="20.28515625" style="6" bestFit="1" customWidth="1"/>
    <col min="1035" max="1035" width="22" style="6" customWidth="1"/>
    <col min="1036" max="1039" width="9.140625" style="6"/>
    <col min="1040" max="1048" width="13.5703125" style="6" customWidth="1"/>
    <col min="1049" max="1049" width="12.42578125" style="6" bestFit="1" customWidth="1"/>
    <col min="1050" max="1280" width="9.140625" style="6"/>
    <col min="1281" max="1281" width="15.5703125" style="6" customWidth="1"/>
    <col min="1282" max="1287" width="9.42578125" style="6" customWidth="1"/>
    <col min="1288" max="1289" width="0" style="6" hidden="1" customWidth="1"/>
    <col min="1290" max="1290" width="20.28515625" style="6" bestFit="1" customWidth="1"/>
    <col min="1291" max="1291" width="22" style="6" customWidth="1"/>
    <col min="1292" max="1295" width="9.140625" style="6"/>
    <col min="1296" max="1304" width="13.5703125" style="6" customWidth="1"/>
    <col min="1305" max="1305" width="12.42578125" style="6" bestFit="1" customWidth="1"/>
    <col min="1306" max="1536" width="9.140625" style="6"/>
    <col min="1537" max="1537" width="15.5703125" style="6" customWidth="1"/>
    <col min="1538" max="1543" width="9.42578125" style="6" customWidth="1"/>
    <col min="1544" max="1545" width="0" style="6" hidden="1" customWidth="1"/>
    <col min="1546" max="1546" width="20.28515625" style="6" bestFit="1" customWidth="1"/>
    <col min="1547" max="1547" width="22" style="6" customWidth="1"/>
    <col min="1548" max="1551" width="9.140625" style="6"/>
    <col min="1552" max="1560" width="13.5703125" style="6" customWidth="1"/>
    <col min="1561" max="1561" width="12.42578125" style="6" bestFit="1" customWidth="1"/>
    <col min="1562" max="1792" width="9.140625" style="6"/>
    <col min="1793" max="1793" width="15.5703125" style="6" customWidth="1"/>
    <col min="1794" max="1799" width="9.42578125" style="6" customWidth="1"/>
    <col min="1800" max="1801" width="0" style="6" hidden="1" customWidth="1"/>
    <col min="1802" max="1802" width="20.28515625" style="6" bestFit="1" customWidth="1"/>
    <col min="1803" max="1803" width="22" style="6" customWidth="1"/>
    <col min="1804" max="1807" width="9.140625" style="6"/>
    <col min="1808" max="1816" width="13.5703125" style="6" customWidth="1"/>
    <col min="1817" max="1817" width="12.42578125" style="6" bestFit="1" customWidth="1"/>
    <col min="1818" max="2048" width="9.140625" style="6"/>
    <col min="2049" max="2049" width="15.5703125" style="6" customWidth="1"/>
    <col min="2050" max="2055" width="9.42578125" style="6" customWidth="1"/>
    <col min="2056" max="2057" width="0" style="6" hidden="1" customWidth="1"/>
    <col min="2058" max="2058" width="20.28515625" style="6" bestFit="1" customWidth="1"/>
    <col min="2059" max="2059" width="22" style="6" customWidth="1"/>
    <col min="2060" max="2063" width="9.140625" style="6"/>
    <col min="2064" max="2072" width="13.5703125" style="6" customWidth="1"/>
    <col min="2073" max="2073" width="12.42578125" style="6" bestFit="1" customWidth="1"/>
    <col min="2074" max="2304" width="9.140625" style="6"/>
    <col min="2305" max="2305" width="15.5703125" style="6" customWidth="1"/>
    <col min="2306" max="2311" width="9.42578125" style="6" customWidth="1"/>
    <col min="2312" max="2313" width="0" style="6" hidden="1" customWidth="1"/>
    <col min="2314" max="2314" width="20.28515625" style="6" bestFit="1" customWidth="1"/>
    <col min="2315" max="2315" width="22" style="6" customWidth="1"/>
    <col min="2316" max="2319" width="9.140625" style="6"/>
    <col min="2320" max="2328" width="13.5703125" style="6" customWidth="1"/>
    <col min="2329" max="2329" width="12.42578125" style="6" bestFit="1" customWidth="1"/>
    <col min="2330" max="2560" width="9.140625" style="6"/>
    <col min="2561" max="2561" width="15.5703125" style="6" customWidth="1"/>
    <col min="2562" max="2567" width="9.42578125" style="6" customWidth="1"/>
    <col min="2568" max="2569" width="0" style="6" hidden="1" customWidth="1"/>
    <col min="2570" max="2570" width="20.28515625" style="6" bestFit="1" customWidth="1"/>
    <col min="2571" max="2571" width="22" style="6" customWidth="1"/>
    <col min="2572" max="2575" width="9.140625" style="6"/>
    <col min="2576" max="2584" width="13.5703125" style="6" customWidth="1"/>
    <col min="2585" max="2585" width="12.42578125" style="6" bestFit="1" customWidth="1"/>
    <col min="2586" max="2816" width="9.140625" style="6"/>
    <col min="2817" max="2817" width="15.5703125" style="6" customWidth="1"/>
    <col min="2818" max="2823" width="9.42578125" style="6" customWidth="1"/>
    <col min="2824" max="2825" width="0" style="6" hidden="1" customWidth="1"/>
    <col min="2826" max="2826" width="20.28515625" style="6" bestFit="1" customWidth="1"/>
    <col min="2827" max="2827" width="22" style="6" customWidth="1"/>
    <col min="2828" max="2831" width="9.140625" style="6"/>
    <col min="2832" max="2840" width="13.5703125" style="6" customWidth="1"/>
    <col min="2841" max="2841" width="12.42578125" style="6" bestFit="1" customWidth="1"/>
    <col min="2842" max="3072" width="9.140625" style="6"/>
    <col min="3073" max="3073" width="15.5703125" style="6" customWidth="1"/>
    <col min="3074" max="3079" width="9.42578125" style="6" customWidth="1"/>
    <col min="3080" max="3081" width="0" style="6" hidden="1" customWidth="1"/>
    <col min="3082" max="3082" width="20.28515625" style="6" bestFit="1" customWidth="1"/>
    <col min="3083" max="3083" width="22" style="6" customWidth="1"/>
    <col min="3084" max="3087" width="9.140625" style="6"/>
    <col min="3088" max="3096" width="13.5703125" style="6" customWidth="1"/>
    <col min="3097" max="3097" width="12.42578125" style="6" bestFit="1" customWidth="1"/>
    <col min="3098" max="3328" width="9.140625" style="6"/>
    <col min="3329" max="3329" width="15.5703125" style="6" customWidth="1"/>
    <col min="3330" max="3335" width="9.42578125" style="6" customWidth="1"/>
    <col min="3336" max="3337" width="0" style="6" hidden="1" customWidth="1"/>
    <col min="3338" max="3338" width="20.28515625" style="6" bestFit="1" customWidth="1"/>
    <col min="3339" max="3339" width="22" style="6" customWidth="1"/>
    <col min="3340" max="3343" width="9.140625" style="6"/>
    <col min="3344" max="3352" width="13.5703125" style="6" customWidth="1"/>
    <col min="3353" max="3353" width="12.42578125" style="6" bestFit="1" customWidth="1"/>
    <col min="3354" max="3584" width="9.140625" style="6"/>
    <col min="3585" max="3585" width="15.5703125" style="6" customWidth="1"/>
    <col min="3586" max="3591" width="9.42578125" style="6" customWidth="1"/>
    <col min="3592" max="3593" width="0" style="6" hidden="1" customWidth="1"/>
    <col min="3594" max="3594" width="20.28515625" style="6" bestFit="1" customWidth="1"/>
    <col min="3595" max="3595" width="22" style="6" customWidth="1"/>
    <col min="3596" max="3599" width="9.140625" style="6"/>
    <col min="3600" max="3608" width="13.5703125" style="6" customWidth="1"/>
    <col min="3609" max="3609" width="12.42578125" style="6" bestFit="1" customWidth="1"/>
    <col min="3610" max="3840" width="9.140625" style="6"/>
    <col min="3841" max="3841" width="15.5703125" style="6" customWidth="1"/>
    <col min="3842" max="3847" width="9.42578125" style="6" customWidth="1"/>
    <col min="3848" max="3849" width="0" style="6" hidden="1" customWidth="1"/>
    <col min="3850" max="3850" width="20.28515625" style="6" bestFit="1" customWidth="1"/>
    <col min="3851" max="3851" width="22" style="6" customWidth="1"/>
    <col min="3852" max="3855" width="9.140625" style="6"/>
    <col min="3856" max="3864" width="13.5703125" style="6" customWidth="1"/>
    <col min="3865" max="3865" width="12.42578125" style="6" bestFit="1" customWidth="1"/>
    <col min="3866" max="4096" width="9.140625" style="6"/>
    <col min="4097" max="4097" width="15.5703125" style="6" customWidth="1"/>
    <col min="4098" max="4103" width="9.42578125" style="6" customWidth="1"/>
    <col min="4104" max="4105" width="0" style="6" hidden="1" customWidth="1"/>
    <col min="4106" max="4106" width="20.28515625" style="6" bestFit="1" customWidth="1"/>
    <col min="4107" max="4107" width="22" style="6" customWidth="1"/>
    <col min="4108" max="4111" width="9.140625" style="6"/>
    <col min="4112" max="4120" width="13.5703125" style="6" customWidth="1"/>
    <col min="4121" max="4121" width="12.42578125" style="6" bestFit="1" customWidth="1"/>
    <col min="4122" max="4352" width="9.140625" style="6"/>
    <col min="4353" max="4353" width="15.5703125" style="6" customWidth="1"/>
    <col min="4354" max="4359" width="9.42578125" style="6" customWidth="1"/>
    <col min="4360" max="4361" width="0" style="6" hidden="1" customWidth="1"/>
    <col min="4362" max="4362" width="20.28515625" style="6" bestFit="1" customWidth="1"/>
    <col min="4363" max="4363" width="22" style="6" customWidth="1"/>
    <col min="4364" max="4367" width="9.140625" style="6"/>
    <col min="4368" max="4376" width="13.5703125" style="6" customWidth="1"/>
    <col min="4377" max="4377" width="12.42578125" style="6" bestFit="1" customWidth="1"/>
    <col min="4378" max="4608" width="9.140625" style="6"/>
    <col min="4609" max="4609" width="15.5703125" style="6" customWidth="1"/>
    <col min="4610" max="4615" width="9.42578125" style="6" customWidth="1"/>
    <col min="4616" max="4617" width="0" style="6" hidden="1" customWidth="1"/>
    <col min="4618" max="4618" width="20.28515625" style="6" bestFit="1" customWidth="1"/>
    <col min="4619" max="4619" width="22" style="6" customWidth="1"/>
    <col min="4620" max="4623" width="9.140625" style="6"/>
    <col min="4624" max="4632" width="13.5703125" style="6" customWidth="1"/>
    <col min="4633" max="4633" width="12.42578125" style="6" bestFit="1" customWidth="1"/>
    <col min="4634" max="4864" width="9.140625" style="6"/>
    <col min="4865" max="4865" width="15.5703125" style="6" customWidth="1"/>
    <col min="4866" max="4871" width="9.42578125" style="6" customWidth="1"/>
    <col min="4872" max="4873" width="0" style="6" hidden="1" customWidth="1"/>
    <col min="4874" max="4874" width="20.28515625" style="6" bestFit="1" customWidth="1"/>
    <col min="4875" max="4875" width="22" style="6" customWidth="1"/>
    <col min="4876" max="4879" width="9.140625" style="6"/>
    <col min="4880" max="4888" width="13.5703125" style="6" customWidth="1"/>
    <col min="4889" max="4889" width="12.42578125" style="6" bestFit="1" customWidth="1"/>
    <col min="4890" max="5120" width="9.140625" style="6"/>
    <col min="5121" max="5121" width="15.5703125" style="6" customWidth="1"/>
    <col min="5122" max="5127" width="9.42578125" style="6" customWidth="1"/>
    <col min="5128" max="5129" width="0" style="6" hidden="1" customWidth="1"/>
    <col min="5130" max="5130" width="20.28515625" style="6" bestFit="1" customWidth="1"/>
    <col min="5131" max="5131" width="22" style="6" customWidth="1"/>
    <col min="5132" max="5135" width="9.140625" style="6"/>
    <col min="5136" max="5144" width="13.5703125" style="6" customWidth="1"/>
    <col min="5145" max="5145" width="12.42578125" style="6" bestFit="1" customWidth="1"/>
    <col min="5146" max="5376" width="9.140625" style="6"/>
    <col min="5377" max="5377" width="15.5703125" style="6" customWidth="1"/>
    <col min="5378" max="5383" width="9.42578125" style="6" customWidth="1"/>
    <col min="5384" max="5385" width="0" style="6" hidden="1" customWidth="1"/>
    <col min="5386" max="5386" width="20.28515625" style="6" bestFit="1" customWidth="1"/>
    <col min="5387" max="5387" width="22" style="6" customWidth="1"/>
    <col min="5388" max="5391" width="9.140625" style="6"/>
    <col min="5392" max="5400" width="13.5703125" style="6" customWidth="1"/>
    <col min="5401" max="5401" width="12.42578125" style="6" bestFit="1" customWidth="1"/>
    <col min="5402" max="5632" width="9.140625" style="6"/>
    <col min="5633" max="5633" width="15.5703125" style="6" customWidth="1"/>
    <col min="5634" max="5639" width="9.42578125" style="6" customWidth="1"/>
    <col min="5640" max="5641" width="0" style="6" hidden="1" customWidth="1"/>
    <col min="5642" max="5642" width="20.28515625" style="6" bestFit="1" customWidth="1"/>
    <col min="5643" max="5643" width="22" style="6" customWidth="1"/>
    <col min="5644" max="5647" width="9.140625" style="6"/>
    <col min="5648" max="5656" width="13.5703125" style="6" customWidth="1"/>
    <col min="5657" max="5657" width="12.42578125" style="6" bestFit="1" customWidth="1"/>
    <col min="5658" max="5888" width="9.140625" style="6"/>
    <col min="5889" max="5889" width="15.5703125" style="6" customWidth="1"/>
    <col min="5890" max="5895" width="9.42578125" style="6" customWidth="1"/>
    <col min="5896" max="5897" width="0" style="6" hidden="1" customWidth="1"/>
    <col min="5898" max="5898" width="20.28515625" style="6" bestFit="1" customWidth="1"/>
    <col min="5899" max="5899" width="22" style="6" customWidth="1"/>
    <col min="5900" max="5903" width="9.140625" style="6"/>
    <col min="5904" max="5912" width="13.5703125" style="6" customWidth="1"/>
    <col min="5913" max="5913" width="12.42578125" style="6" bestFit="1" customWidth="1"/>
    <col min="5914" max="6144" width="9.140625" style="6"/>
    <col min="6145" max="6145" width="15.5703125" style="6" customWidth="1"/>
    <col min="6146" max="6151" width="9.42578125" style="6" customWidth="1"/>
    <col min="6152" max="6153" width="0" style="6" hidden="1" customWidth="1"/>
    <col min="6154" max="6154" width="20.28515625" style="6" bestFit="1" customWidth="1"/>
    <col min="6155" max="6155" width="22" style="6" customWidth="1"/>
    <col min="6156" max="6159" width="9.140625" style="6"/>
    <col min="6160" max="6168" width="13.5703125" style="6" customWidth="1"/>
    <col min="6169" max="6169" width="12.42578125" style="6" bestFit="1" customWidth="1"/>
    <col min="6170" max="6400" width="9.140625" style="6"/>
    <col min="6401" max="6401" width="15.5703125" style="6" customWidth="1"/>
    <col min="6402" max="6407" width="9.42578125" style="6" customWidth="1"/>
    <col min="6408" max="6409" width="0" style="6" hidden="1" customWidth="1"/>
    <col min="6410" max="6410" width="20.28515625" style="6" bestFit="1" customWidth="1"/>
    <col min="6411" max="6411" width="22" style="6" customWidth="1"/>
    <col min="6412" max="6415" width="9.140625" style="6"/>
    <col min="6416" max="6424" width="13.5703125" style="6" customWidth="1"/>
    <col min="6425" max="6425" width="12.42578125" style="6" bestFit="1" customWidth="1"/>
    <col min="6426" max="6656" width="9.140625" style="6"/>
    <col min="6657" max="6657" width="15.5703125" style="6" customWidth="1"/>
    <col min="6658" max="6663" width="9.42578125" style="6" customWidth="1"/>
    <col min="6664" max="6665" width="0" style="6" hidden="1" customWidth="1"/>
    <col min="6666" max="6666" width="20.28515625" style="6" bestFit="1" customWidth="1"/>
    <col min="6667" max="6667" width="22" style="6" customWidth="1"/>
    <col min="6668" max="6671" width="9.140625" style="6"/>
    <col min="6672" max="6680" width="13.5703125" style="6" customWidth="1"/>
    <col min="6681" max="6681" width="12.42578125" style="6" bestFit="1" customWidth="1"/>
    <col min="6682" max="6912" width="9.140625" style="6"/>
    <col min="6913" max="6913" width="15.5703125" style="6" customWidth="1"/>
    <col min="6914" max="6919" width="9.42578125" style="6" customWidth="1"/>
    <col min="6920" max="6921" width="0" style="6" hidden="1" customWidth="1"/>
    <col min="6922" max="6922" width="20.28515625" style="6" bestFit="1" customWidth="1"/>
    <col min="6923" max="6923" width="22" style="6" customWidth="1"/>
    <col min="6924" max="6927" width="9.140625" style="6"/>
    <col min="6928" max="6936" width="13.5703125" style="6" customWidth="1"/>
    <col min="6937" max="6937" width="12.42578125" style="6" bestFit="1" customWidth="1"/>
    <col min="6938" max="7168" width="9.140625" style="6"/>
    <col min="7169" max="7169" width="15.5703125" style="6" customWidth="1"/>
    <col min="7170" max="7175" width="9.42578125" style="6" customWidth="1"/>
    <col min="7176" max="7177" width="0" style="6" hidden="1" customWidth="1"/>
    <col min="7178" max="7178" width="20.28515625" style="6" bestFit="1" customWidth="1"/>
    <col min="7179" max="7179" width="22" style="6" customWidth="1"/>
    <col min="7180" max="7183" width="9.140625" style="6"/>
    <col min="7184" max="7192" width="13.5703125" style="6" customWidth="1"/>
    <col min="7193" max="7193" width="12.42578125" style="6" bestFit="1" customWidth="1"/>
    <col min="7194" max="7424" width="9.140625" style="6"/>
    <col min="7425" max="7425" width="15.5703125" style="6" customWidth="1"/>
    <col min="7426" max="7431" width="9.42578125" style="6" customWidth="1"/>
    <col min="7432" max="7433" width="0" style="6" hidden="1" customWidth="1"/>
    <col min="7434" max="7434" width="20.28515625" style="6" bestFit="1" customWidth="1"/>
    <col min="7435" max="7435" width="22" style="6" customWidth="1"/>
    <col min="7436" max="7439" width="9.140625" style="6"/>
    <col min="7440" max="7448" width="13.5703125" style="6" customWidth="1"/>
    <col min="7449" max="7449" width="12.42578125" style="6" bestFit="1" customWidth="1"/>
    <col min="7450" max="7680" width="9.140625" style="6"/>
    <col min="7681" max="7681" width="15.5703125" style="6" customWidth="1"/>
    <col min="7682" max="7687" width="9.42578125" style="6" customWidth="1"/>
    <col min="7688" max="7689" width="0" style="6" hidden="1" customWidth="1"/>
    <col min="7690" max="7690" width="20.28515625" style="6" bestFit="1" customWidth="1"/>
    <col min="7691" max="7691" width="22" style="6" customWidth="1"/>
    <col min="7692" max="7695" width="9.140625" style="6"/>
    <col min="7696" max="7704" width="13.5703125" style="6" customWidth="1"/>
    <col min="7705" max="7705" width="12.42578125" style="6" bestFit="1" customWidth="1"/>
    <col min="7706" max="7936" width="9.140625" style="6"/>
    <col min="7937" max="7937" width="15.5703125" style="6" customWidth="1"/>
    <col min="7938" max="7943" width="9.42578125" style="6" customWidth="1"/>
    <col min="7944" max="7945" width="0" style="6" hidden="1" customWidth="1"/>
    <col min="7946" max="7946" width="20.28515625" style="6" bestFit="1" customWidth="1"/>
    <col min="7947" max="7947" width="22" style="6" customWidth="1"/>
    <col min="7948" max="7951" width="9.140625" style="6"/>
    <col min="7952" max="7960" width="13.5703125" style="6" customWidth="1"/>
    <col min="7961" max="7961" width="12.42578125" style="6" bestFit="1" customWidth="1"/>
    <col min="7962" max="8192" width="9.140625" style="6"/>
    <col min="8193" max="8193" width="15.5703125" style="6" customWidth="1"/>
    <col min="8194" max="8199" width="9.42578125" style="6" customWidth="1"/>
    <col min="8200" max="8201" width="0" style="6" hidden="1" customWidth="1"/>
    <col min="8202" max="8202" width="20.28515625" style="6" bestFit="1" customWidth="1"/>
    <col min="8203" max="8203" width="22" style="6" customWidth="1"/>
    <col min="8204" max="8207" width="9.140625" style="6"/>
    <col min="8208" max="8216" width="13.5703125" style="6" customWidth="1"/>
    <col min="8217" max="8217" width="12.42578125" style="6" bestFit="1" customWidth="1"/>
    <col min="8218" max="8448" width="9.140625" style="6"/>
    <col min="8449" max="8449" width="15.5703125" style="6" customWidth="1"/>
    <col min="8450" max="8455" width="9.42578125" style="6" customWidth="1"/>
    <col min="8456" max="8457" width="0" style="6" hidden="1" customWidth="1"/>
    <col min="8458" max="8458" width="20.28515625" style="6" bestFit="1" customWidth="1"/>
    <col min="8459" max="8459" width="22" style="6" customWidth="1"/>
    <col min="8460" max="8463" width="9.140625" style="6"/>
    <col min="8464" max="8472" width="13.5703125" style="6" customWidth="1"/>
    <col min="8473" max="8473" width="12.42578125" style="6" bestFit="1" customWidth="1"/>
    <col min="8474" max="8704" width="9.140625" style="6"/>
    <col min="8705" max="8705" width="15.5703125" style="6" customWidth="1"/>
    <col min="8706" max="8711" width="9.42578125" style="6" customWidth="1"/>
    <col min="8712" max="8713" width="0" style="6" hidden="1" customWidth="1"/>
    <col min="8714" max="8714" width="20.28515625" style="6" bestFit="1" customWidth="1"/>
    <col min="8715" max="8715" width="22" style="6" customWidth="1"/>
    <col min="8716" max="8719" width="9.140625" style="6"/>
    <col min="8720" max="8728" width="13.5703125" style="6" customWidth="1"/>
    <col min="8729" max="8729" width="12.42578125" style="6" bestFit="1" customWidth="1"/>
    <col min="8730" max="8960" width="9.140625" style="6"/>
    <col min="8961" max="8961" width="15.5703125" style="6" customWidth="1"/>
    <col min="8962" max="8967" width="9.42578125" style="6" customWidth="1"/>
    <col min="8968" max="8969" width="0" style="6" hidden="1" customWidth="1"/>
    <col min="8970" max="8970" width="20.28515625" style="6" bestFit="1" customWidth="1"/>
    <col min="8971" max="8971" width="22" style="6" customWidth="1"/>
    <col min="8972" max="8975" width="9.140625" style="6"/>
    <col min="8976" max="8984" width="13.5703125" style="6" customWidth="1"/>
    <col min="8985" max="8985" width="12.42578125" style="6" bestFit="1" customWidth="1"/>
    <col min="8986" max="9216" width="9.140625" style="6"/>
    <col min="9217" max="9217" width="15.5703125" style="6" customWidth="1"/>
    <col min="9218" max="9223" width="9.42578125" style="6" customWidth="1"/>
    <col min="9224" max="9225" width="0" style="6" hidden="1" customWidth="1"/>
    <col min="9226" max="9226" width="20.28515625" style="6" bestFit="1" customWidth="1"/>
    <col min="9227" max="9227" width="22" style="6" customWidth="1"/>
    <col min="9228" max="9231" width="9.140625" style="6"/>
    <col min="9232" max="9240" width="13.5703125" style="6" customWidth="1"/>
    <col min="9241" max="9241" width="12.42578125" style="6" bestFit="1" customWidth="1"/>
    <col min="9242" max="9472" width="9.140625" style="6"/>
    <col min="9473" max="9473" width="15.5703125" style="6" customWidth="1"/>
    <col min="9474" max="9479" width="9.42578125" style="6" customWidth="1"/>
    <col min="9480" max="9481" width="0" style="6" hidden="1" customWidth="1"/>
    <col min="9482" max="9482" width="20.28515625" style="6" bestFit="1" customWidth="1"/>
    <col min="9483" max="9483" width="22" style="6" customWidth="1"/>
    <col min="9484" max="9487" width="9.140625" style="6"/>
    <col min="9488" max="9496" width="13.5703125" style="6" customWidth="1"/>
    <col min="9497" max="9497" width="12.42578125" style="6" bestFit="1" customWidth="1"/>
    <col min="9498" max="9728" width="9.140625" style="6"/>
    <col min="9729" max="9729" width="15.5703125" style="6" customWidth="1"/>
    <col min="9730" max="9735" width="9.42578125" style="6" customWidth="1"/>
    <col min="9736" max="9737" width="0" style="6" hidden="1" customWidth="1"/>
    <col min="9738" max="9738" width="20.28515625" style="6" bestFit="1" customWidth="1"/>
    <col min="9739" max="9739" width="22" style="6" customWidth="1"/>
    <col min="9740" max="9743" width="9.140625" style="6"/>
    <col min="9744" max="9752" width="13.5703125" style="6" customWidth="1"/>
    <col min="9753" max="9753" width="12.42578125" style="6" bestFit="1" customWidth="1"/>
    <col min="9754" max="9984" width="9.140625" style="6"/>
    <col min="9985" max="9985" width="15.5703125" style="6" customWidth="1"/>
    <col min="9986" max="9991" width="9.42578125" style="6" customWidth="1"/>
    <col min="9992" max="9993" width="0" style="6" hidden="1" customWidth="1"/>
    <col min="9994" max="9994" width="20.28515625" style="6" bestFit="1" customWidth="1"/>
    <col min="9995" max="9995" width="22" style="6" customWidth="1"/>
    <col min="9996" max="9999" width="9.140625" style="6"/>
    <col min="10000" max="10008" width="13.5703125" style="6" customWidth="1"/>
    <col min="10009" max="10009" width="12.42578125" style="6" bestFit="1" customWidth="1"/>
    <col min="10010" max="10240" width="9.140625" style="6"/>
    <col min="10241" max="10241" width="15.5703125" style="6" customWidth="1"/>
    <col min="10242" max="10247" width="9.42578125" style="6" customWidth="1"/>
    <col min="10248" max="10249" width="0" style="6" hidden="1" customWidth="1"/>
    <col min="10250" max="10250" width="20.28515625" style="6" bestFit="1" customWidth="1"/>
    <col min="10251" max="10251" width="22" style="6" customWidth="1"/>
    <col min="10252" max="10255" width="9.140625" style="6"/>
    <col min="10256" max="10264" width="13.5703125" style="6" customWidth="1"/>
    <col min="10265" max="10265" width="12.42578125" style="6" bestFit="1" customWidth="1"/>
    <col min="10266" max="10496" width="9.140625" style="6"/>
    <col min="10497" max="10497" width="15.5703125" style="6" customWidth="1"/>
    <col min="10498" max="10503" width="9.42578125" style="6" customWidth="1"/>
    <col min="10504" max="10505" width="0" style="6" hidden="1" customWidth="1"/>
    <col min="10506" max="10506" width="20.28515625" style="6" bestFit="1" customWidth="1"/>
    <col min="10507" max="10507" width="22" style="6" customWidth="1"/>
    <col min="10508" max="10511" width="9.140625" style="6"/>
    <col min="10512" max="10520" width="13.5703125" style="6" customWidth="1"/>
    <col min="10521" max="10521" width="12.42578125" style="6" bestFit="1" customWidth="1"/>
    <col min="10522" max="10752" width="9.140625" style="6"/>
    <col min="10753" max="10753" width="15.5703125" style="6" customWidth="1"/>
    <col min="10754" max="10759" width="9.42578125" style="6" customWidth="1"/>
    <col min="10760" max="10761" width="0" style="6" hidden="1" customWidth="1"/>
    <col min="10762" max="10762" width="20.28515625" style="6" bestFit="1" customWidth="1"/>
    <col min="10763" max="10763" width="22" style="6" customWidth="1"/>
    <col min="10764" max="10767" width="9.140625" style="6"/>
    <col min="10768" max="10776" width="13.5703125" style="6" customWidth="1"/>
    <col min="10777" max="10777" width="12.42578125" style="6" bestFit="1" customWidth="1"/>
    <col min="10778" max="11008" width="9.140625" style="6"/>
    <col min="11009" max="11009" width="15.5703125" style="6" customWidth="1"/>
    <col min="11010" max="11015" width="9.42578125" style="6" customWidth="1"/>
    <col min="11016" max="11017" width="0" style="6" hidden="1" customWidth="1"/>
    <col min="11018" max="11018" width="20.28515625" style="6" bestFit="1" customWidth="1"/>
    <col min="11019" max="11019" width="22" style="6" customWidth="1"/>
    <col min="11020" max="11023" width="9.140625" style="6"/>
    <col min="11024" max="11032" width="13.5703125" style="6" customWidth="1"/>
    <col min="11033" max="11033" width="12.42578125" style="6" bestFit="1" customWidth="1"/>
    <col min="11034" max="11264" width="9.140625" style="6"/>
    <col min="11265" max="11265" width="15.5703125" style="6" customWidth="1"/>
    <col min="11266" max="11271" width="9.42578125" style="6" customWidth="1"/>
    <col min="11272" max="11273" width="0" style="6" hidden="1" customWidth="1"/>
    <col min="11274" max="11274" width="20.28515625" style="6" bestFit="1" customWidth="1"/>
    <col min="11275" max="11275" width="22" style="6" customWidth="1"/>
    <col min="11276" max="11279" width="9.140625" style="6"/>
    <col min="11280" max="11288" width="13.5703125" style="6" customWidth="1"/>
    <col min="11289" max="11289" width="12.42578125" style="6" bestFit="1" customWidth="1"/>
    <col min="11290" max="11520" width="9.140625" style="6"/>
    <col min="11521" max="11521" width="15.5703125" style="6" customWidth="1"/>
    <col min="11522" max="11527" width="9.42578125" style="6" customWidth="1"/>
    <col min="11528" max="11529" width="0" style="6" hidden="1" customWidth="1"/>
    <col min="11530" max="11530" width="20.28515625" style="6" bestFit="1" customWidth="1"/>
    <col min="11531" max="11531" width="22" style="6" customWidth="1"/>
    <col min="11532" max="11535" width="9.140625" style="6"/>
    <col min="11536" max="11544" width="13.5703125" style="6" customWidth="1"/>
    <col min="11545" max="11545" width="12.42578125" style="6" bestFit="1" customWidth="1"/>
    <col min="11546" max="11776" width="9.140625" style="6"/>
    <col min="11777" max="11777" width="15.5703125" style="6" customWidth="1"/>
    <col min="11778" max="11783" width="9.42578125" style="6" customWidth="1"/>
    <col min="11784" max="11785" width="0" style="6" hidden="1" customWidth="1"/>
    <col min="11786" max="11786" width="20.28515625" style="6" bestFit="1" customWidth="1"/>
    <col min="11787" max="11787" width="22" style="6" customWidth="1"/>
    <col min="11788" max="11791" width="9.140625" style="6"/>
    <col min="11792" max="11800" width="13.5703125" style="6" customWidth="1"/>
    <col min="11801" max="11801" width="12.42578125" style="6" bestFit="1" customWidth="1"/>
    <col min="11802" max="12032" width="9.140625" style="6"/>
    <col min="12033" max="12033" width="15.5703125" style="6" customWidth="1"/>
    <col min="12034" max="12039" width="9.42578125" style="6" customWidth="1"/>
    <col min="12040" max="12041" width="0" style="6" hidden="1" customWidth="1"/>
    <col min="12042" max="12042" width="20.28515625" style="6" bestFit="1" customWidth="1"/>
    <col min="12043" max="12043" width="22" style="6" customWidth="1"/>
    <col min="12044" max="12047" width="9.140625" style="6"/>
    <col min="12048" max="12056" width="13.5703125" style="6" customWidth="1"/>
    <col min="12057" max="12057" width="12.42578125" style="6" bestFit="1" customWidth="1"/>
    <col min="12058" max="12288" width="9.140625" style="6"/>
    <col min="12289" max="12289" width="15.5703125" style="6" customWidth="1"/>
    <col min="12290" max="12295" width="9.42578125" style="6" customWidth="1"/>
    <col min="12296" max="12297" width="0" style="6" hidden="1" customWidth="1"/>
    <col min="12298" max="12298" width="20.28515625" style="6" bestFit="1" customWidth="1"/>
    <col min="12299" max="12299" width="22" style="6" customWidth="1"/>
    <col min="12300" max="12303" width="9.140625" style="6"/>
    <col min="12304" max="12312" width="13.5703125" style="6" customWidth="1"/>
    <col min="12313" max="12313" width="12.42578125" style="6" bestFit="1" customWidth="1"/>
    <col min="12314" max="12544" width="9.140625" style="6"/>
    <col min="12545" max="12545" width="15.5703125" style="6" customWidth="1"/>
    <col min="12546" max="12551" width="9.42578125" style="6" customWidth="1"/>
    <col min="12552" max="12553" width="0" style="6" hidden="1" customWidth="1"/>
    <col min="12554" max="12554" width="20.28515625" style="6" bestFit="1" customWidth="1"/>
    <col min="12555" max="12555" width="22" style="6" customWidth="1"/>
    <col min="12556" max="12559" width="9.140625" style="6"/>
    <col min="12560" max="12568" width="13.5703125" style="6" customWidth="1"/>
    <col min="12569" max="12569" width="12.42578125" style="6" bestFit="1" customWidth="1"/>
    <col min="12570" max="12800" width="9.140625" style="6"/>
    <col min="12801" max="12801" width="15.5703125" style="6" customWidth="1"/>
    <col min="12802" max="12807" width="9.42578125" style="6" customWidth="1"/>
    <col min="12808" max="12809" width="0" style="6" hidden="1" customWidth="1"/>
    <col min="12810" max="12810" width="20.28515625" style="6" bestFit="1" customWidth="1"/>
    <col min="12811" max="12811" width="22" style="6" customWidth="1"/>
    <col min="12812" max="12815" width="9.140625" style="6"/>
    <col min="12816" max="12824" width="13.5703125" style="6" customWidth="1"/>
    <col min="12825" max="12825" width="12.42578125" style="6" bestFit="1" customWidth="1"/>
    <col min="12826" max="13056" width="9.140625" style="6"/>
    <col min="13057" max="13057" width="15.5703125" style="6" customWidth="1"/>
    <col min="13058" max="13063" width="9.42578125" style="6" customWidth="1"/>
    <col min="13064" max="13065" width="0" style="6" hidden="1" customWidth="1"/>
    <col min="13066" max="13066" width="20.28515625" style="6" bestFit="1" customWidth="1"/>
    <col min="13067" max="13067" width="22" style="6" customWidth="1"/>
    <col min="13068" max="13071" width="9.140625" style="6"/>
    <col min="13072" max="13080" width="13.5703125" style="6" customWidth="1"/>
    <col min="13081" max="13081" width="12.42578125" style="6" bestFit="1" customWidth="1"/>
    <col min="13082" max="13312" width="9.140625" style="6"/>
    <col min="13313" max="13313" width="15.5703125" style="6" customWidth="1"/>
    <col min="13314" max="13319" width="9.42578125" style="6" customWidth="1"/>
    <col min="13320" max="13321" width="0" style="6" hidden="1" customWidth="1"/>
    <col min="13322" max="13322" width="20.28515625" style="6" bestFit="1" customWidth="1"/>
    <col min="13323" max="13323" width="22" style="6" customWidth="1"/>
    <col min="13324" max="13327" width="9.140625" style="6"/>
    <col min="13328" max="13336" width="13.5703125" style="6" customWidth="1"/>
    <col min="13337" max="13337" width="12.42578125" style="6" bestFit="1" customWidth="1"/>
    <col min="13338" max="13568" width="9.140625" style="6"/>
    <col min="13569" max="13569" width="15.5703125" style="6" customWidth="1"/>
    <col min="13570" max="13575" width="9.42578125" style="6" customWidth="1"/>
    <col min="13576" max="13577" width="0" style="6" hidden="1" customWidth="1"/>
    <col min="13578" max="13578" width="20.28515625" style="6" bestFit="1" customWidth="1"/>
    <col min="13579" max="13579" width="22" style="6" customWidth="1"/>
    <col min="13580" max="13583" width="9.140625" style="6"/>
    <col min="13584" max="13592" width="13.5703125" style="6" customWidth="1"/>
    <col min="13593" max="13593" width="12.42578125" style="6" bestFit="1" customWidth="1"/>
    <col min="13594" max="13824" width="9.140625" style="6"/>
    <col min="13825" max="13825" width="15.5703125" style="6" customWidth="1"/>
    <col min="13826" max="13831" width="9.42578125" style="6" customWidth="1"/>
    <col min="13832" max="13833" width="0" style="6" hidden="1" customWidth="1"/>
    <col min="13834" max="13834" width="20.28515625" style="6" bestFit="1" customWidth="1"/>
    <col min="13835" max="13835" width="22" style="6" customWidth="1"/>
    <col min="13836" max="13839" width="9.140625" style="6"/>
    <col min="13840" max="13848" width="13.5703125" style="6" customWidth="1"/>
    <col min="13849" max="13849" width="12.42578125" style="6" bestFit="1" customWidth="1"/>
    <col min="13850" max="14080" width="9.140625" style="6"/>
    <col min="14081" max="14081" width="15.5703125" style="6" customWidth="1"/>
    <col min="14082" max="14087" width="9.42578125" style="6" customWidth="1"/>
    <col min="14088" max="14089" width="0" style="6" hidden="1" customWidth="1"/>
    <col min="14090" max="14090" width="20.28515625" style="6" bestFit="1" customWidth="1"/>
    <col min="14091" max="14091" width="22" style="6" customWidth="1"/>
    <col min="14092" max="14095" width="9.140625" style="6"/>
    <col min="14096" max="14104" width="13.5703125" style="6" customWidth="1"/>
    <col min="14105" max="14105" width="12.42578125" style="6" bestFit="1" customWidth="1"/>
    <col min="14106" max="14336" width="9.140625" style="6"/>
    <col min="14337" max="14337" width="15.5703125" style="6" customWidth="1"/>
    <col min="14338" max="14343" width="9.42578125" style="6" customWidth="1"/>
    <col min="14344" max="14345" width="0" style="6" hidden="1" customWidth="1"/>
    <col min="14346" max="14346" width="20.28515625" style="6" bestFit="1" customWidth="1"/>
    <col min="14347" max="14347" width="22" style="6" customWidth="1"/>
    <col min="14348" max="14351" width="9.140625" style="6"/>
    <col min="14352" max="14360" width="13.5703125" style="6" customWidth="1"/>
    <col min="14361" max="14361" width="12.42578125" style="6" bestFit="1" customWidth="1"/>
    <col min="14362" max="14592" width="9.140625" style="6"/>
    <col min="14593" max="14593" width="15.5703125" style="6" customWidth="1"/>
    <col min="14594" max="14599" width="9.42578125" style="6" customWidth="1"/>
    <col min="14600" max="14601" width="0" style="6" hidden="1" customWidth="1"/>
    <col min="14602" max="14602" width="20.28515625" style="6" bestFit="1" customWidth="1"/>
    <col min="14603" max="14603" width="22" style="6" customWidth="1"/>
    <col min="14604" max="14607" width="9.140625" style="6"/>
    <col min="14608" max="14616" width="13.5703125" style="6" customWidth="1"/>
    <col min="14617" max="14617" width="12.42578125" style="6" bestFit="1" customWidth="1"/>
    <col min="14618" max="14848" width="9.140625" style="6"/>
    <col min="14849" max="14849" width="15.5703125" style="6" customWidth="1"/>
    <col min="14850" max="14855" width="9.42578125" style="6" customWidth="1"/>
    <col min="14856" max="14857" width="0" style="6" hidden="1" customWidth="1"/>
    <col min="14858" max="14858" width="20.28515625" style="6" bestFit="1" customWidth="1"/>
    <col min="14859" max="14859" width="22" style="6" customWidth="1"/>
    <col min="14860" max="14863" width="9.140625" style="6"/>
    <col min="14864" max="14872" width="13.5703125" style="6" customWidth="1"/>
    <col min="14873" max="14873" width="12.42578125" style="6" bestFit="1" customWidth="1"/>
    <col min="14874" max="15104" width="9.140625" style="6"/>
    <col min="15105" max="15105" width="15.5703125" style="6" customWidth="1"/>
    <col min="15106" max="15111" width="9.42578125" style="6" customWidth="1"/>
    <col min="15112" max="15113" width="0" style="6" hidden="1" customWidth="1"/>
    <col min="15114" max="15114" width="20.28515625" style="6" bestFit="1" customWidth="1"/>
    <col min="15115" max="15115" width="22" style="6" customWidth="1"/>
    <col min="15116" max="15119" width="9.140625" style="6"/>
    <col min="15120" max="15128" width="13.5703125" style="6" customWidth="1"/>
    <col min="15129" max="15129" width="12.42578125" style="6" bestFit="1" customWidth="1"/>
    <col min="15130" max="15360" width="9.140625" style="6"/>
    <col min="15361" max="15361" width="15.5703125" style="6" customWidth="1"/>
    <col min="15362" max="15367" width="9.42578125" style="6" customWidth="1"/>
    <col min="15368" max="15369" width="0" style="6" hidden="1" customWidth="1"/>
    <col min="15370" max="15370" width="20.28515625" style="6" bestFit="1" customWidth="1"/>
    <col min="15371" max="15371" width="22" style="6" customWidth="1"/>
    <col min="15372" max="15375" width="9.140625" style="6"/>
    <col min="15376" max="15384" width="13.5703125" style="6" customWidth="1"/>
    <col min="15385" max="15385" width="12.42578125" style="6" bestFit="1" customWidth="1"/>
    <col min="15386" max="15616" width="9.140625" style="6"/>
    <col min="15617" max="15617" width="15.5703125" style="6" customWidth="1"/>
    <col min="15618" max="15623" width="9.42578125" style="6" customWidth="1"/>
    <col min="15624" max="15625" width="0" style="6" hidden="1" customWidth="1"/>
    <col min="15626" max="15626" width="20.28515625" style="6" bestFit="1" customWidth="1"/>
    <col min="15627" max="15627" width="22" style="6" customWidth="1"/>
    <col min="15628" max="15631" width="9.140625" style="6"/>
    <col min="15632" max="15640" width="13.5703125" style="6" customWidth="1"/>
    <col min="15641" max="15641" width="12.42578125" style="6" bestFit="1" customWidth="1"/>
    <col min="15642" max="15872" width="9.140625" style="6"/>
    <col min="15873" max="15873" width="15.5703125" style="6" customWidth="1"/>
    <col min="15874" max="15879" width="9.42578125" style="6" customWidth="1"/>
    <col min="15880" max="15881" width="0" style="6" hidden="1" customWidth="1"/>
    <col min="15882" max="15882" width="20.28515625" style="6" bestFit="1" customWidth="1"/>
    <col min="15883" max="15883" width="22" style="6" customWidth="1"/>
    <col min="15884" max="15887" width="9.140625" style="6"/>
    <col min="15888" max="15896" width="13.5703125" style="6" customWidth="1"/>
    <col min="15897" max="15897" width="12.42578125" style="6" bestFit="1" customWidth="1"/>
    <col min="15898" max="16128" width="9.140625" style="6"/>
    <col min="16129" max="16129" width="15.5703125" style="6" customWidth="1"/>
    <col min="16130" max="16135" width="9.42578125" style="6" customWidth="1"/>
    <col min="16136" max="16137" width="0" style="6" hidden="1" customWidth="1"/>
    <col min="16138" max="16138" width="20.28515625" style="6" bestFit="1" customWidth="1"/>
    <col min="16139" max="16139" width="22" style="6" customWidth="1"/>
    <col min="16140" max="16143" width="9.140625" style="6"/>
    <col min="16144" max="16152" width="13.5703125" style="6" customWidth="1"/>
    <col min="16153" max="16153" width="12.42578125" style="6" bestFit="1" customWidth="1"/>
    <col min="16154" max="16384" width="9.140625" style="6"/>
  </cols>
  <sheetData>
    <row r="1" spans="1:25" ht="126" customHeight="1"/>
    <row r="2" spans="1:25" ht="16.5" customHeight="1">
      <c r="A2" s="1" t="s">
        <v>87</v>
      </c>
      <c r="P2" s="80" t="s">
        <v>105</v>
      </c>
      <c r="Q2" s="80"/>
      <c r="R2" s="80"/>
      <c r="S2" s="80"/>
      <c r="T2" s="80"/>
      <c r="U2" s="80"/>
      <c r="V2" s="80"/>
      <c r="W2" s="80"/>
    </row>
    <row r="3" spans="1:25" ht="17.25" customHeight="1">
      <c r="A3" s="10"/>
      <c r="B3" s="49" t="s">
        <v>0</v>
      </c>
      <c r="C3" s="49" t="s">
        <v>1</v>
      </c>
      <c r="D3" s="49" t="s">
        <v>2</v>
      </c>
      <c r="E3" s="49" t="s">
        <v>3</v>
      </c>
      <c r="F3" s="49" t="s">
        <v>4</v>
      </c>
      <c r="G3" s="49" t="s">
        <v>5</v>
      </c>
      <c r="H3" s="49" t="s">
        <v>21</v>
      </c>
      <c r="I3" s="49"/>
      <c r="J3" s="49" t="s">
        <v>56</v>
      </c>
      <c r="K3" s="49" t="s">
        <v>57</v>
      </c>
      <c r="L3" s="49" t="s">
        <v>58</v>
      </c>
    </row>
    <row r="4" spans="1:25">
      <c r="A4" s="49">
        <v>1997</v>
      </c>
      <c r="B4" s="50">
        <v>181958</v>
      </c>
      <c r="C4" s="50">
        <v>213997</v>
      </c>
      <c r="D4" s="50">
        <v>102672</v>
      </c>
      <c r="E4" s="50">
        <v>42822</v>
      </c>
      <c r="F4" s="50">
        <v>7002</v>
      </c>
      <c r="G4" s="50">
        <v>2004</v>
      </c>
      <c r="H4" s="50">
        <v>550455</v>
      </c>
      <c r="I4" s="50"/>
      <c r="J4" s="50">
        <v>46160</v>
      </c>
      <c r="K4" s="52" t="s">
        <v>65</v>
      </c>
      <c r="L4" s="51" t="s">
        <v>65</v>
      </c>
      <c r="O4"/>
      <c r="P4" s="1">
        <v>2012</v>
      </c>
      <c r="Q4" s="45" t="s">
        <v>59</v>
      </c>
      <c r="R4" s="45" t="s">
        <v>60</v>
      </c>
      <c r="S4" s="45" t="s">
        <v>61</v>
      </c>
      <c r="T4" s="45" t="s">
        <v>62</v>
      </c>
      <c r="U4" s="45" t="s">
        <v>63</v>
      </c>
      <c r="V4" s="45" t="s">
        <v>64</v>
      </c>
      <c r="W4" s="45" t="s">
        <v>21</v>
      </c>
      <c r="X4"/>
    </row>
    <row r="5" spans="1:25">
      <c r="A5" s="49">
        <v>1998</v>
      </c>
      <c r="B5" s="50">
        <v>194357</v>
      </c>
      <c r="C5" s="50">
        <v>196928</v>
      </c>
      <c r="D5" s="50">
        <v>136324</v>
      </c>
      <c r="E5" s="50">
        <v>73022</v>
      </c>
      <c r="F5" s="50">
        <v>26305</v>
      </c>
      <c r="G5" s="50">
        <v>5066</v>
      </c>
      <c r="H5" s="50">
        <v>632002</v>
      </c>
      <c r="I5" s="50"/>
      <c r="J5" s="50">
        <v>75719</v>
      </c>
      <c r="K5" s="52" t="s">
        <v>65</v>
      </c>
      <c r="L5" s="51" t="s">
        <v>65</v>
      </c>
      <c r="O5"/>
      <c r="P5" s="46" t="s">
        <v>74</v>
      </c>
      <c r="Q5" s="50">
        <v>59933</v>
      </c>
      <c r="R5" s="50">
        <v>29995</v>
      </c>
      <c r="S5" s="50">
        <v>9072</v>
      </c>
      <c r="T5" s="50">
        <v>7581</v>
      </c>
      <c r="U5" s="50">
        <v>3476</v>
      </c>
      <c r="V5" s="50">
        <v>29</v>
      </c>
      <c r="W5" s="50">
        <v>110086</v>
      </c>
      <c r="X5"/>
      <c r="Y5"/>
    </row>
    <row r="6" spans="1:25">
      <c r="A6" s="49">
        <v>1999</v>
      </c>
      <c r="B6" s="50">
        <v>284347</v>
      </c>
      <c r="C6" s="50">
        <v>200564</v>
      </c>
      <c r="D6" s="50">
        <v>78858</v>
      </c>
      <c r="E6" s="50">
        <v>47717</v>
      </c>
      <c r="F6" s="50">
        <v>16523</v>
      </c>
      <c r="G6" s="50">
        <v>3020</v>
      </c>
      <c r="H6" s="50">
        <v>631029</v>
      </c>
      <c r="I6" s="50"/>
      <c r="J6" s="50">
        <v>44799</v>
      </c>
      <c r="K6" s="52" t="s">
        <v>65</v>
      </c>
      <c r="L6" s="51" t="s">
        <v>65</v>
      </c>
      <c r="O6"/>
      <c r="P6" s="47" t="s">
        <v>75</v>
      </c>
      <c r="Q6" s="50">
        <v>7778</v>
      </c>
      <c r="R6" s="50">
        <v>5645</v>
      </c>
      <c r="S6" s="50">
        <v>2406</v>
      </c>
      <c r="T6" s="50">
        <v>256</v>
      </c>
      <c r="U6" s="50">
        <v>0</v>
      </c>
      <c r="V6" s="50">
        <v>0</v>
      </c>
      <c r="W6" s="50">
        <v>16085</v>
      </c>
      <c r="X6"/>
      <c r="Y6"/>
    </row>
    <row r="7" spans="1:25">
      <c r="A7" s="49">
        <v>2000</v>
      </c>
      <c r="B7" s="50">
        <v>318405</v>
      </c>
      <c r="C7" s="50">
        <v>186803</v>
      </c>
      <c r="D7" s="50">
        <v>79387</v>
      </c>
      <c r="E7" s="50">
        <v>38467</v>
      </c>
      <c r="F7" s="50">
        <v>12064</v>
      </c>
      <c r="G7" s="50">
        <v>689</v>
      </c>
      <c r="H7" s="50">
        <v>635815</v>
      </c>
      <c r="I7" s="50"/>
      <c r="J7" s="50">
        <v>50974</v>
      </c>
      <c r="K7" s="50">
        <v>658645</v>
      </c>
      <c r="L7" s="10">
        <f t="shared" ref="L7:L19" si="0">(E7+F7+G7)*100/K7</f>
        <v>7.7765715977499257</v>
      </c>
      <c r="O7"/>
      <c r="P7" s="47" t="s">
        <v>76</v>
      </c>
      <c r="Q7" s="50">
        <v>50196</v>
      </c>
      <c r="R7" s="50">
        <v>21307</v>
      </c>
      <c r="S7" s="50">
        <v>4353</v>
      </c>
      <c r="T7" s="50">
        <v>191</v>
      </c>
      <c r="U7" s="50">
        <v>0</v>
      </c>
      <c r="V7" s="50">
        <v>0</v>
      </c>
      <c r="W7" s="50">
        <v>76047</v>
      </c>
      <c r="X7"/>
      <c r="Y7"/>
    </row>
    <row r="8" spans="1:25">
      <c r="A8" s="49">
        <v>2001</v>
      </c>
      <c r="B8" s="50">
        <v>422532</v>
      </c>
      <c r="C8" s="50">
        <v>170150</v>
      </c>
      <c r="D8" s="50">
        <v>35725</v>
      </c>
      <c r="E8" s="50">
        <v>15228</v>
      </c>
      <c r="F8" s="50">
        <v>526</v>
      </c>
      <c r="G8" s="50">
        <v>0</v>
      </c>
      <c r="H8" s="50">
        <v>644161</v>
      </c>
      <c r="I8" s="50"/>
      <c r="J8" s="50">
        <v>16910</v>
      </c>
      <c r="K8" s="50">
        <v>698212.65</v>
      </c>
      <c r="L8" s="10">
        <f t="shared" si="0"/>
        <v>2.2563326516642173</v>
      </c>
      <c r="O8"/>
      <c r="P8" s="47" t="s">
        <v>77</v>
      </c>
      <c r="Q8" s="50">
        <v>75975</v>
      </c>
      <c r="R8" s="50">
        <v>43309</v>
      </c>
      <c r="S8" s="50">
        <v>14878</v>
      </c>
      <c r="T8" s="50">
        <v>8122</v>
      </c>
      <c r="U8" s="50">
        <v>5837</v>
      </c>
      <c r="V8" s="50">
        <v>1365</v>
      </c>
      <c r="W8" s="50">
        <v>149486</v>
      </c>
      <c r="X8"/>
      <c r="Y8"/>
    </row>
    <row r="9" spans="1:25">
      <c r="A9" s="49">
        <v>2002</v>
      </c>
      <c r="B9" s="50">
        <v>284698</v>
      </c>
      <c r="C9" s="50">
        <v>191835</v>
      </c>
      <c r="D9" s="50">
        <v>76668</v>
      </c>
      <c r="E9" s="50">
        <v>48039</v>
      </c>
      <c r="F9" s="50">
        <v>8749</v>
      </c>
      <c r="G9" s="50">
        <v>1131</v>
      </c>
      <c r="H9" s="50">
        <v>611120</v>
      </c>
      <c r="I9" s="50"/>
      <c r="J9" s="50">
        <v>56168</v>
      </c>
      <c r="K9" s="50">
        <v>660072.18000000005</v>
      </c>
      <c r="L9" s="10">
        <f t="shared" si="0"/>
        <v>8.7746464333643015</v>
      </c>
      <c r="O9"/>
      <c r="P9" s="47" t="s">
        <v>78</v>
      </c>
      <c r="Q9" s="50">
        <v>64994</v>
      </c>
      <c r="R9" s="50">
        <v>49303</v>
      </c>
      <c r="S9" s="50">
        <v>4998</v>
      </c>
      <c r="T9" s="50">
        <v>2911</v>
      </c>
      <c r="U9" s="50">
        <v>0</v>
      </c>
      <c r="V9" s="50">
        <v>0</v>
      </c>
      <c r="W9" s="50">
        <v>122206</v>
      </c>
      <c r="X9"/>
      <c r="Y9"/>
    </row>
    <row r="10" spans="1:25">
      <c r="A10" s="49">
        <v>2003</v>
      </c>
      <c r="B10" s="50">
        <v>273438</v>
      </c>
      <c r="C10" s="50">
        <v>218257</v>
      </c>
      <c r="D10" s="50">
        <v>118307</v>
      </c>
      <c r="E10" s="50">
        <v>66179</v>
      </c>
      <c r="F10" s="50">
        <v>6619</v>
      </c>
      <c r="G10" s="50">
        <v>526</v>
      </c>
      <c r="H10" s="50">
        <v>683326</v>
      </c>
      <c r="I10" s="50"/>
      <c r="J10" s="50">
        <v>56294</v>
      </c>
      <c r="K10" s="50">
        <v>721399.68</v>
      </c>
      <c r="L10" s="10">
        <f t="shared" si="0"/>
        <v>10.164129820517802</v>
      </c>
      <c r="O10"/>
      <c r="P10" s="47" t="s">
        <v>79</v>
      </c>
      <c r="Q10" s="50">
        <v>139734</v>
      </c>
      <c r="R10" s="50">
        <v>53209</v>
      </c>
      <c r="S10" s="50">
        <v>20572</v>
      </c>
      <c r="T10" s="50">
        <v>2248</v>
      </c>
      <c r="U10" s="50">
        <v>0</v>
      </c>
      <c r="V10" s="50">
        <v>0</v>
      </c>
      <c r="W10" s="50">
        <v>215763</v>
      </c>
      <c r="X10"/>
      <c r="Y10"/>
    </row>
    <row r="11" spans="1:25">
      <c r="A11" s="49">
        <v>2004</v>
      </c>
      <c r="B11" s="50">
        <v>260303</v>
      </c>
      <c r="C11" s="50">
        <v>213424</v>
      </c>
      <c r="D11" s="50">
        <v>90769</v>
      </c>
      <c r="E11" s="50">
        <v>63059</v>
      </c>
      <c r="F11" s="50">
        <v>13168</v>
      </c>
      <c r="G11" s="50">
        <v>1427</v>
      </c>
      <c r="H11" s="50">
        <v>641460</v>
      </c>
      <c r="I11" s="50"/>
      <c r="J11" s="50">
        <v>43073</v>
      </c>
      <c r="K11" s="50">
        <v>727810</v>
      </c>
      <c r="L11" s="10">
        <f t="shared" si="0"/>
        <v>10.669542875200944</v>
      </c>
      <c r="O11"/>
      <c r="P11" s="47" t="s">
        <v>80</v>
      </c>
      <c r="Q11" s="50">
        <v>35072</v>
      </c>
      <c r="R11" s="50">
        <v>27361</v>
      </c>
      <c r="S11" s="50">
        <v>5597</v>
      </c>
      <c r="T11" s="50">
        <v>1068</v>
      </c>
      <c r="U11" s="50">
        <v>0</v>
      </c>
      <c r="V11" s="50">
        <v>0</v>
      </c>
      <c r="W11" s="50">
        <v>69098</v>
      </c>
      <c r="X11"/>
      <c r="Y11"/>
    </row>
    <row r="12" spans="1:25">
      <c r="A12" s="49">
        <v>2005</v>
      </c>
      <c r="B12" s="50">
        <v>395573</v>
      </c>
      <c r="C12" s="50">
        <v>168401</v>
      </c>
      <c r="D12" s="50">
        <v>69349</v>
      </c>
      <c r="E12" s="50">
        <v>42575</v>
      </c>
      <c r="F12" s="50">
        <v>4669</v>
      </c>
      <c r="G12" s="50">
        <v>0</v>
      </c>
      <c r="H12" s="50">
        <v>680567</v>
      </c>
      <c r="I12" s="50"/>
      <c r="J12" s="50">
        <v>45153</v>
      </c>
      <c r="K12" s="50">
        <v>729689</v>
      </c>
      <c r="L12" s="10">
        <f t="shared" si="0"/>
        <v>6.4745391529816123</v>
      </c>
      <c r="O12"/>
      <c r="P12" s="47" t="s">
        <v>81</v>
      </c>
      <c r="Q12" s="50">
        <v>9647</v>
      </c>
      <c r="R12" s="50">
        <v>5213</v>
      </c>
      <c r="S12" s="50">
        <v>3269</v>
      </c>
      <c r="T12" s="50">
        <v>499</v>
      </c>
      <c r="U12" s="50">
        <v>0</v>
      </c>
      <c r="V12" s="50">
        <v>0</v>
      </c>
      <c r="W12" s="50">
        <v>18628</v>
      </c>
      <c r="X12"/>
      <c r="Y12"/>
    </row>
    <row r="13" spans="1:25">
      <c r="A13" s="49">
        <v>2006</v>
      </c>
      <c r="B13" s="50">
        <v>431846</v>
      </c>
      <c r="C13" s="50">
        <v>162927</v>
      </c>
      <c r="D13" s="50">
        <v>54751</v>
      </c>
      <c r="E13" s="50">
        <v>31997</v>
      </c>
      <c r="F13" s="50">
        <v>4558</v>
      </c>
      <c r="G13" s="50">
        <v>733</v>
      </c>
      <c r="H13" s="50">
        <f>SUM(B13:G13)</f>
        <v>686812</v>
      </c>
      <c r="I13" s="50"/>
      <c r="J13" s="50">
        <v>42494</v>
      </c>
      <c r="K13" s="50">
        <v>747458.31</v>
      </c>
      <c r="L13" s="10">
        <f t="shared" si="0"/>
        <v>4.9886394332815698</v>
      </c>
      <c r="O13"/>
      <c r="P13" t="s">
        <v>53</v>
      </c>
      <c r="Q13" s="50">
        <f>SUM(Q5:Q12)</f>
        <v>443329</v>
      </c>
      <c r="R13" s="50">
        <f t="shared" ref="R13:W13" si="1">SUM(R5:R12)</f>
        <v>235342</v>
      </c>
      <c r="S13" s="50">
        <f t="shared" si="1"/>
        <v>65145</v>
      </c>
      <c r="T13" s="50">
        <f t="shared" si="1"/>
        <v>22876</v>
      </c>
      <c r="U13" s="50">
        <f t="shared" si="1"/>
        <v>9313</v>
      </c>
      <c r="V13" s="50">
        <f t="shared" si="1"/>
        <v>1394</v>
      </c>
      <c r="W13" s="50">
        <f t="shared" si="1"/>
        <v>777399</v>
      </c>
      <c r="X13"/>
      <c r="Y13"/>
    </row>
    <row r="14" spans="1:25">
      <c r="A14" s="49">
        <v>2007</v>
      </c>
      <c r="B14" s="50">
        <v>354633</v>
      </c>
      <c r="C14" s="50">
        <v>227523</v>
      </c>
      <c r="D14" s="50">
        <v>87940</v>
      </c>
      <c r="E14" s="50">
        <v>46628</v>
      </c>
      <c r="F14" s="50">
        <v>7004</v>
      </c>
      <c r="G14" s="50">
        <v>2435</v>
      </c>
      <c r="H14" s="50"/>
      <c r="I14" s="50"/>
      <c r="J14" s="50">
        <v>52695</v>
      </c>
      <c r="K14" s="50">
        <v>746578</v>
      </c>
      <c r="L14" s="10">
        <f t="shared" si="0"/>
        <v>7.5098650107557416</v>
      </c>
      <c r="O14"/>
      <c r="X14"/>
      <c r="Y14"/>
    </row>
    <row r="15" spans="1:25">
      <c r="A15" s="49">
        <v>2008</v>
      </c>
      <c r="B15" s="50">
        <v>342046</v>
      </c>
      <c r="C15" s="50">
        <v>229812</v>
      </c>
      <c r="D15" s="50">
        <v>102236</v>
      </c>
      <c r="E15" s="50">
        <v>53364</v>
      </c>
      <c r="F15" s="50">
        <v>15360</v>
      </c>
      <c r="G15" s="50">
        <v>338</v>
      </c>
      <c r="H15" s="50"/>
      <c r="I15" s="50"/>
      <c r="J15" s="50">
        <v>30178</v>
      </c>
      <c r="K15" s="50">
        <v>756301</v>
      </c>
      <c r="L15" s="10">
        <f t="shared" si="0"/>
        <v>9.1315494756717239</v>
      </c>
      <c r="O15"/>
      <c r="X15"/>
      <c r="Y15"/>
    </row>
    <row r="16" spans="1:25">
      <c r="A16" s="49">
        <v>2009</v>
      </c>
      <c r="B16" s="50">
        <v>343876</v>
      </c>
      <c r="C16" s="50">
        <v>216951</v>
      </c>
      <c r="D16" s="50">
        <v>108007</v>
      </c>
      <c r="E16" s="50">
        <v>81002</v>
      </c>
      <c r="F16" s="50">
        <v>11990</v>
      </c>
      <c r="G16" s="50">
        <v>433</v>
      </c>
      <c r="H16" s="50"/>
      <c r="I16" s="50"/>
      <c r="J16" s="50">
        <v>53872.74</v>
      </c>
      <c r="K16" s="50">
        <v>762259</v>
      </c>
      <c r="L16" s="10">
        <f t="shared" si="0"/>
        <v>12.256332821258916</v>
      </c>
      <c r="O16"/>
      <c r="P16" s="80" t="s">
        <v>106</v>
      </c>
      <c r="Q16" s="80"/>
      <c r="R16" s="80"/>
      <c r="S16" s="80"/>
      <c r="T16" s="80"/>
      <c r="U16" s="80"/>
      <c r="V16" s="80"/>
      <c r="W16" s="80"/>
      <c r="X16"/>
      <c r="Y16"/>
    </row>
    <row r="17" spans="1:25">
      <c r="A17" s="49">
        <v>2010</v>
      </c>
      <c r="B17" s="50">
        <v>363321.15260942164</v>
      </c>
      <c r="C17" s="50">
        <v>236779.79732782854</v>
      </c>
      <c r="D17" s="50">
        <v>93600.933309952743</v>
      </c>
      <c r="E17" s="50">
        <v>52593.962320447572</v>
      </c>
      <c r="F17" s="50">
        <v>16513.242782340654</v>
      </c>
      <c r="G17" s="50">
        <v>756.30707727219999</v>
      </c>
      <c r="H17" s="50"/>
      <c r="I17" s="50"/>
      <c r="J17" s="50">
        <v>37307</v>
      </c>
      <c r="K17" s="50">
        <v>763604.57747811102</v>
      </c>
      <c r="L17" s="10">
        <f t="shared" si="0"/>
        <v>9.1491740935855095</v>
      </c>
      <c r="O17"/>
      <c r="X17"/>
      <c r="Y17"/>
    </row>
    <row r="18" spans="1:25">
      <c r="A18" s="49">
        <v>2011</v>
      </c>
      <c r="B18" s="50">
        <v>389915.47794472054</v>
      </c>
      <c r="C18" s="50">
        <v>242765.13077373849</v>
      </c>
      <c r="D18" s="50">
        <v>91861.357527164597</v>
      </c>
      <c r="E18" s="50">
        <v>38579.003545491112</v>
      </c>
      <c r="F18" s="50">
        <v>4049.42088345704</v>
      </c>
      <c r="G18" s="50">
        <v>527.65797318140005</v>
      </c>
      <c r="H18" s="50">
        <v>767698.0486477532</v>
      </c>
      <c r="I18" s="50"/>
      <c r="J18" s="50">
        <v>22738</v>
      </c>
      <c r="K18" s="50">
        <v>767698.0486477532</v>
      </c>
      <c r="L18" s="10">
        <f t="shared" si="0"/>
        <v>5.6214917412055412</v>
      </c>
      <c r="O18"/>
      <c r="P18" s="1">
        <v>2012</v>
      </c>
      <c r="Q18" s="45" t="s">
        <v>59</v>
      </c>
      <c r="R18" s="45" t="s">
        <v>60</v>
      </c>
      <c r="S18" s="45" t="s">
        <v>61</v>
      </c>
      <c r="T18" s="45" t="s">
        <v>62</v>
      </c>
      <c r="U18" s="45" t="s">
        <v>63</v>
      </c>
      <c r="V18" s="45" t="s">
        <v>64</v>
      </c>
      <c r="W18" s="45" t="s">
        <v>21</v>
      </c>
      <c r="X18"/>
      <c r="Y18"/>
    </row>
    <row r="19" spans="1:25">
      <c r="A19" s="49">
        <v>2012</v>
      </c>
      <c r="B19" s="50">
        <v>433054</v>
      </c>
      <c r="C19" s="50">
        <v>229467</v>
      </c>
      <c r="D19" s="50">
        <v>68226</v>
      </c>
      <c r="E19" s="50">
        <v>21453</v>
      </c>
      <c r="F19" s="50">
        <v>9099</v>
      </c>
      <c r="G19" s="50">
        <v>1393</v>
      </c>
      <c r="H19" s="50"/>
      <c r="I19" s="50"/>
      <c r="J19" s="50">
        <v>15168</v>
      </c>
      <c r="K19" s="50">
        <v>776799</v>
      </c>
      <c r="L19" s="10">
        <f t="shared" si="0"/>
        <v>4.1123894340749665</v>
      </c>
      <c r="O19"/>
      <c r="P19" s="46" t="s">
        <v>82</v>
      </c>
      <c r="Q19" s="48">
        <f t="shared" ref="Q19:W19" si="2">Q5*100/110086</f>
        <v>54.441981723379904</v>
      </c>
      <c r="R19" s="48">
        <f t="shared" si="2"/>
        <v>27.246879712224988</v>
      </c>
      <c r="S19" s="48">
        <f t="shared" si="2"/>
        <v>8.2408298966262734</v>
      </c>
      <c r="T19" s="48">
        <f t="shared" si="2"/>
        <v>6.8864342423196412</v>
      </c>
      <c r="U19" s="48">
        <f t="shared" si="2"/>
        <v>3.1575313845538941</v>
      </c>
      <c r="V19" s="48">
        <f t="shared" si="2"/>
        <v>2.6343040895300037E-2</v>
      </c>
      <c r="W19" s="48">
        <f t="shared" si="2"/>
        <v>100</v>
      </c>
      <c r="X19"/>
      <c r="Y19"/>
    </row>
    <row r="20" spans="1:25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O20"/>
      <c r="P20" s="47" t="s">
        <v>83</v>
      </c>
      <c r="Q20" s="48">
        <f>Q6*100/16085</f>
        <v>48.355610817531861</v>
      </c>
      <c r="R20" s="48">
        <f>R6*100/16085</f>
        <v>35.094808828100717</v>
      </c>
      <c r="S20" s="48">
        <f>S6*100/16085</f>
        <v>14.958035436742307</v>
      </c>
      <c r="T20" s="48">
        <f>T6*100/16085</f>
        <v>1.5915449176251166</v>
      </c>
      <c r="U20" s="48">
        <f>U6*100/25211</f>
        <v>0</v>
      </c>
      <c r="V20" s="48">
        <f>V6*100/25211</f>
        <v>0</v>
      </c>
      <c r="W20" s="48">
        <f>W6*100/16085</f>
        <v>100</v>
      </c>
      <c r="X20"/>
    </row>
    <row r="21" spans="1:25">
      <c r="O21"/>
      <c r="P21" s="47" t="s">
        <v>84</v>
      </c>
      <c r="Q21" s="48">
        <f t="shared" ref="Q21:W21" si="3">Q7*100/76047</f>
        <v>66.0065485817981</v>
      </c>
      <c r="R21" s="48">
        <f t="shared" si="3"/>
        <v>28.01819927150315</v>
      </c>
      <c r="S21" s="48">
        <f t="shared" si="3"/>
        <v>5.7240916801451736</v>
      </c>
      <c r="T21" s="48">
        <f t="shared" si="3"/>
        <v>0.25116046655357871</v>
      </c>
      <c r="U21" s="48">
        <f t="shared" si="3"/>
        <v>0</v>
      </c>
      <c r="V21" s="48">
        <f t="shared" si="3"/>
        <v>0</v>
      </c>
      <c r="W21" s="48">
        <f t="shared" si="3"/>
        <v>100</v>
      </c>
      <c r="X21"/>
    </row>
    <row r="22" spans="1:25">
      <c r="O22"/>
      <c r="P22" s="47" t="s">
        <v>77</v>
      </c>
      <c r="Q22" s="48">
        <f t="shared" ref="Q22:W22" si="4">Q8*100/149486</f>
        <v>50.824157446182248</v>
      </c>
      <c r="R22" s="48">
        <f t="shared" si="4"/>
        <v>28.97194386096357</v>
      </c>
      <c r="S22" s="48">
        <f t="shared" si="4"/>
        <v>9.952771496996375</v>
      </c>
      <c r="T22" s="48">
        <f t="shared" si="4"/>
        <v>5.4332847223151335</v>
      </c>
      <c r="U22" s="48">
        <f t="shared" si="4"/>
        <v>3.9047134848748377</v>
      </c>
      <c r="V22" s="48">
        <f t="shared" si="4"/>
        <v>0.9131289886678351</v>
      </c>
      <c r="W22" s="48">
        <f t="shared" si="4"/>
        <v>100</v>
      </c>
      <c r="X22"/>
    </row>
    <row r="23" spans="1:25">
      <c r="O23"/>
      <c r="P23" s="47" t="s">
        <v>78</v>
      </c>
      <c r="Q23" s="48">
        <f t="shared" ref="Q23:W23" si="5">Q9*100/122206</f>
        <v>53.183968053941705</v>
      </c>
      <c r="R23" s="48">
        <f t="shared" si="5"/>
        <v>40.344172953864785</v>
      </c>
      <c r="S23" s="48">
        <f t="shared" si="5"/>
        <v>4.0898155573376105</v>
      </c>
      <c r="T23" s="48">
        <f t="shared" si="5"/>
        <v>2.3820434348558992</v>
      </c>
      <c r="U23" s="48">
        <f t="shared" si="5"/>
        <v>0</v>
      </c>
      <c r="V23" s="48">
        <f t="shared" si="5"/>
        <v>0</v>
      </c>
      <c r="W23" s="48">
        <f t="shared" si="5"/>
        <v>100</v>
      </c>
      <c r="X23" s="48"/>
    </row>
    <row r="24" spans="1:25">
      <c r="O24"/>
      <c r="P24" s="47" t="s">
        <v>85</v>
      </c>
      <c r="Q24" s="48">
        <f t="shared" ref="Q24:W24" si="6">Q10*100/215763</f>
        <v>64.762725768551604</v>
      </c>
      <c r="R24" s="48">
        <f t="shared" si="6"/>
        <v>24.660854734129579</v>
      </c>
      <c r="S24" s="48">
        <f t="shared" si="6"/>
        <v>9.5345355783892511</v>
      </c>
      <c r="T24" s="48">
        <f t="shared" si="6"/>
        <v>1.0418839189295663</v>
      </c>
      <c r="U24" s="48">
        <f t="shared" si="6"/>
        <v>0</v>
      </c>
      <c r="V24" s="48">
        <f t="shared" si="6"/>
        <v>0</v>
      </c>
      <c r="W24" s="48">
        <f t="shared" si="6"/>
        <v>100</v>
      </c>
      <c r="X24" s="48"/>
    </row>
    <row r="25" spans="1:25">
      <c r="O25"/>
      <c r="P25" s="47" t="s">
        <v>86</v>
      </c>
      <c r="Q25" s="48">
        <f t="shared" ref="Q25:W25" si="7">Q11*100/69098</f>
        <v>50.75689600277866</v>
      </c>
      <c r="R25" s="48">
        <f t="shared" si="7"/>
        <v>39.597383426437816</v>
      </c>
      <c r="S25" s="48">
        <f t="shared" si="7"/>
        <v>8.1000897276332164</v>
      </c>
      <c r="T25" s="48">
        <f t="shared" si="7"/>
        <v>1.5456308431503083</v>
      </c>
      <c r="U25" s="48">
        <f t="shared" si="7"/>
        <v>0</v>
      </c>
      <c r="V25" s="48">
        <f t="shared" si="7"/>
        <v>0</v>
      </c>
      <c r="W25" s="48">
        <f t="shared" si="7"/>
        <v>100</v>
      </c>
      <c r="X25" s="48"/>
    </row>
    <row r="26" spans="1:25" s="11" customFormat="1">
      <c r="K26" s="7"/>
      <c r="O26"/>
      <c r="P26" s="47" t="s">
        <v>81</v>
      </c>
      <c r="Q26" s="48">
        <f t="shared" ref="Q26:W26" si="8">Q12*100/18628</f>
        <v>51.787631522439341</v>
      </c>
      <c r="R26" s="48">
        <f t="shared" si="8"/>
        <v>27.98475413356238</v>
      </c>
      <c r="S26" s="48">
        <f t="shared" si="8"/>
        <v>17.548851191754348</v>
      </c>
      <c r="T26" s="48">
        <f t="shared" si="8"/>
        <v>2.6787631522439339</v>
      </c>
      <c r="U26" s="48">
        <f t="shared" si="8"/>
        <v>0</v>
      </c>
      <c r="V26" s="48">
        <f t="shared" si="8"/>
        <v>0</v>
      </c>
      <c r="W26" s="48">
        <f t="shared" si="8"/>
        <v>100</v>
      </c>
      <c r="X26" s="48"/>
    </row>
    <row r="27" spans="1:25" s="11" customFormat="1">
      <c r="K27" s="7"/>
      <c r="O27"/>
      <c r="P27" t="s">
        <v>53</v>
      </c>
      <c r="Q27" s="48">
        <f t="shared" ref="Q27:W27" si="9">Q13*100/777399</f>
        <v>57.027215110901864</v>
      </c>
      <c r="R27" s="48">
        <f t="shared" si="9"/>
        <v>30.273000093902873</v>
      </c>
      <c r="S27" s="48">
        <f t="shared" si="9"/>
        <v>8.3798667093731787</v>
      </c>
      <c r="T27" s="48">
        <f t="shared" si="9"/>
        <v>2.9426330623013408</v>
      </c>
      <c r="U27" s="48">
        <f t="shared" si="9"/>
        <v>1.1979691252497109</v>
      </c>
      <c r="V27" s="48">
        <f t="shared" si="9"/>
        <v>0.17931589827102942</v>
      </c>
      <c r="W27" s="48">
        <f t="shared" si="9"/>
        <v>100</v>
      </c>
      <c r="X27" s="48"/>
    </row>
    <row r="28" spans="1:25" s="11" customFormat="1">
      <c r="K28" s="7"/>
      <c r="O28"/>
      <c r="X28" s="48"/>
    </row>
    <row r="29" spans="1:25" s="11" customFormat="1">
      <c r="K29" s="7"/>
      <c r="O29"/>
      <c r="X29" s="48"/>
    </row>
    <row r="30" spans="1:25" s="11" customFormat="1">
      <c r="K30" s="7"/>
      <c r="O30"/>
      <c r="X30" s="48"/>
    </row>
    <row r="31" spans="1:25" s="11" customFormat="1">
      <c r="K31" s="7"/>
      <c r="O31"/>
      <c r="X31" s="48"/>
    </row>
    <row r="32" spans="1:25" s="11" customFormat="1">
      <c r="K32" s="7"/>
      <c r="O32"/>
      <c r="P32"/>
      <c r="Q32"/>
      <c r="R32"/>
      <c r="S32"/>
      <c r="T32"/>
      <c r="U32"/>
      <c r="V32"/>
      <c r="W32"/>
      <c r="X32"/>
    </row>
    <row r="33" spans="11:24" s="8" customFormat="1">
      <c r="K33" s="7"/>
      <c r="M33" s="9"/>
      <c r="O33"/>
      <c r="P33"/>
      <c r="Q33"/>
      <c r="R33"/>
      <c r="S33"/>
      <c r="T33"/>
      <c r="U33"/>
      <c r="V33"/>
      <c r="W33"/>
      <c r="X33"/>
    </row>
    <row r="34" spans="11:24">
      <c r="O34"/>
      <c r="P34"/>
      <c r="Q34"/>
      <c r="R34"/>
      <c r="S34"/>
      <c r="T34"/>
      <c r="U34"/>
      <c r="V34"/>
      <c r="W34"/>
      <c r="X34"/>
    </row>
    <row r="35" spans="11:24">
      <c r="O35"/>
      <c r="P35"/>
      <c r="Q35"/>
      <c r="R35"/>
      <c r="S35"/>
      <c r="T35"/>
      <c r="U35"/>
      <c r="V35"/>
      <c r="W35"/>
      <c r="X35"/>
    </row>
    <row r="36" spans="11:24">
      <c r="O36"/>
      <c r="P36"/>
      <c r="Q36"/>
      <c r="R36"/>
      <c r="S36"/>
      <c r="T36"/>
      <c r="U36"/>
      <c r="V36"/>
      <c r="W36"/>
      <c r="X36"/>
    </row>
    <row r="37" spans="11:24">
      <c r="O37"/>
      <c r="P37"/>
      <c r="Q37"/>
      <c r="R37"/>
      <c r="S37"/>
      <c r="T37"/>
      <c r="U37"/>
      <c r="V37"/>
      <c r="W37"/>
      <c r="X37"/>
    </row>
    <row r="38" spans="11:24">
      <c r="O38"/>
      <c r="P38"/>
      <c r="Q38"/>
      <c r="R38"/>
      <c r="S38"/>
      <c r="T38"/>
      <c r="U38"/>
      <c r="V38"/>
      <c r="W38"/>
      <c r="X38"/>
    </row>
    <row r="39" spans="11:24">
      <c r="O39"/>
      <c r="P39"/>
      <c r="Q39"/>
      <c r="R39"/>
      <c r="S39"/>
      <c r="T39"/>
      <c r="U39"/>
      <c r="V39"/>
      <c r="W39"/>
      <c r="X39"/>
    </row>
    <row r="40" spans="11:24">
      <c r="O40"/>
      <c r="P40"/>
      <c r="Q40"/>
      <c r="R40"/>
      <c r="S40"/>
      <c r="T40"/>
      <c r="U40"/>
      <c r="V40"/>
      <c r="W40"/>
      <c r="X40"/>
    </row>
    <row r="41" spans="11:24">
      <c r="O41"/>
      <c r="P41"/>
      <c r="Q41"/>
      <c r="R41"/>
      <c r="S41"/>
      <c r="T41"/>
      <c r="U41"/>
      <c r="V41"/>
      <c r="W41"/>
      <c r="X41"/>
    </row>
    <row r="42" spans="11:24">
      <c r="O42"/>
      <c r="P42"/>
      <c r="Q42"/>
      <c r="R42"/>
      <c r="S42"/>
      <c r="T42"/>
      <c r="U42"/>
      <c r="V42"/>
      <c r="W42"/>
      <c r="X42"/>
    </row>
    <row r="43" spans="11:24">
      <c r="O43"/>
      <c r="P43"/>
      <c r="Q43"/>
      <c r="R43"/>
      <c r="S43"/>
      <c r="T43"/>
      <c r="U43"/>
      <c r="V43"/>
      <c r="W43"/>
      <c r="X43"/>
    </row>
    <row r="44" spans="11:24">
      <c r="O44"/>
      <c r="P44"/>
      <c r="Q44"/>
      <c r="R44"/>
      <c r="S44"/>
      <c r="T44"/>
      <c r="U44"/>
      <c r="V44"/>
      <c r="W44"/>
      <c r="X44"/>
    </row>
    <row r="45" spans="11:24">
      <c r="O45"/>
      <c r="P45"/>
      <c r="Q45"/>
      <c r="R45"/>
      <c r="S45"/>
      <c r="T45"/>
      <c r="U45"/>
      <c r="V45"/>
      <c r="W45"/>
      <c r="X45"/>
    </row>
    <row r="46" spans="11:24">
      <c r="O46"/>
      <c r="P46"/>
      <c r="Q46"/>
      <c r="R46"/>
      <c r="S46"/>
      <c r="T46"/>
      <c r="U46"/>
      <c r="V46"/>
      <c r="W46"/>
      <c r="X46"/>
    </row>
    <row r="47" spans="11:24">
      <c r="O47"/>
      <c r="P47"/>
      <c r="Q47"/>
      <c r="R47"/>
      <c r="S47"/>
      <c r="T47"/>
      <c r="U47"/>
      <c r="V47"/>
      <c r="W47"/>
      <c r="X47"/>
    </row>
    <row r="48" spans="11:24">
      <c r="P48"/>
      <c r="Q48"/>
      <c r="R48"/>
      <c r="S48"/>
      <c r="T48"/>
      <c r="U48"/>
      <c r="V48"/>
      <c r="W48"/>
      <c r="X48"/>
    </row>
    <row r="49" spans="1:24">
      <c r="P49"/>
      <c r="Q49"/>
      <c r="R49"/>
      <c r="S49"/>
      <c r="T49"/>
      <c r="U49"/>
      <c r="V49"/>
      <c r="W49"/>
      <c r="X49"/>
    </row>
    <row r="50" spans="1:24">
      <c r="P50"/>
      <c r="Q50"/>
      <c r="R50"/>
      <c r="S50"/>
      <c r="T50"/>
      <c r="U50"/>
      <c r="V50"/>
      <c r="W50"/>
      <c r="X50"/>
    </row>
    <row r="51" spans="1:24">
      <c r="A51" s="12" t="s">
        <v>66</v>
      </c>
      <c r="B51" s="13" t="s">
        <v>67</v>
      </c>
    </row>
    <row r="52" spans="1:24" ht="12.75" customHeight="1">
      <c r="A52" s="78" t="s">
        <v>104</v>
      </c>
      <c r="B52" s="78"/>
      <c r="C52" s="78"/>
      <c r="D52" s="78"/>
      <c r="E52" s="78"/>
      <c r="F52" s="78"/>
      <c r="G52" s="78"/>
      <c r="H52" s="78"/>
      <c r="I52" s="78"/>
      <c r="J52" s="78"/>
    </row>
  </sheetData>
  <mergeCells count="3">
    <mergeCell ref="A52:J52"/>
    <mergeCell ref="P16:W16"/>
    <mergeCell ref="P2:W2"/>
  </mergeCells>
  <pageMargins left="0.75" right="0.75" top="1" bottom="1" header="0" footer="0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AB76"/>
  <sheetViews>
    <sheetView zoomScale="85" zoomScaleNormal="85" workbookViewId="0">
      <selection activeCell="A22" sqref="A22"/>
    </sheetView>
  </sheetViews>
  <sheetFormatPr baseColWidth="10" defaultRowHeight="12.75"/>
  <cols>
    <col min="1" max="1" width="29.5703125" style="54" bestFit="1" customWidth="1"/>
    <col min="2" max="2" width="16.7109375" style="54" bestFit="1" customWidth="1"/>
    <col min="3" max="7" width="11.42578125" style="54"/>
    <col min="8" max="8" width="29.28515625" style="54" bestFit="1" customWidth="1"/>
    <col min="9" max="9" width="6" style="53" bestFit="1" customWidth="1"/>
    <col min="10" max="10" width="7" style="53" bestFit="1" customWidth="1"/>
    <col min="11" max="11" width="6" style="53" bestFit="1" customWidth="1"/>
    <col min="12" max="12" width="21.28515625" style="53" customWidth="1"/>
    <col min="13" max="256" width="11.42578125" style="53"/>
    <col min="257" max="257" width="29.5703125" style="53" bestFit="1" customWidth="1"/>
    <col min="258" max="258" width="16.7109375" style="53" bestFit="1" customWidth="1"/>
    <col min="259" max="263" width="11.42578125" style="53"/>
    <col min="264" max="264" width="29.28515625" style="53" bestFit="1" customWidth="1"/>
    <col min="265" max="265" width="6" style="53" bestFit="1" customWidth="1"/>
    <col min="266" max="266" width="7" style="53" bestFit="1" customWidth="1"/>
    <col min="267" max="267" width="6" style="53" bestFit="1" customWidth="1"/>
    <col min="268" max="268" width="21.28515625" style="53" customWidth="1"/>
    <col min="269" max="512" width="11.42578125" style="53"/>
    <col min="513" max="513" width="29.5703125" style="53" bestFit="1" customWidth="1"/>
    <col min="514" max="514" width="16.7109375" style="53" bestFit="1" customWidth="1"/>
    <col min="515" max="519" width="11.42578125" style="53"/>
    <col min="520" max="520" width="29.28515625" style="53" bestFit="1" customWidth="1"/>
    <col min="521" max="521" width="6" style="53" bestFit="1" customWidth="1"/>
    <col min="522" max="522" width="7" style="53" bestFit="1" customWidth="1"/>
    <col min="523" max="523" width="6" style="53" bestFit="1" customWidth="1"/>
    <col min="524" max="524" width="21.28515625" style="53" customWidth="1"/>
    <col min="525" max="768" width="11.42578125" style="53"/>
    <col min="769" max="769" width="29.5703125" style="53" bestFit="1" customWidth="1"/>
    <col min="770" max="770" width="16.7109375" style="53" bestFit="1" customWidth="1"/>
    <col min="771" max="775" width="11.42578125" style="53"/>
    <col min="776" max="776" width="29.28515625" style="53" bestFit="1" customWidth="1"/>
    <col min="777" max="777" width="6" style="53" bestFit="1" customWidth="1"/>
    <col min="778" max="778" width="7" style="53" bestFit="1" customWidth="1"/>
    <col min="779" max="779" width="6" style="53" bestFit="1" customWidth="1"/>
    <col min="780" max="780" width="21.28515625" style="53" customWidth="1"/>
    <col min="781" max="1024" width="11.42578125" style="53"/>
    <col min="1025" max="1025" width="29.5703125" style="53" bestFit="1" customWidth="1"/>
    <col min="1026" max="1026" width="16.7109375" style="53" bestFit="1" customWidth="1"/>
    <col min="1027" max="1031" width="11.42578125" style="53"/>
    <col min="1032" max="1032" width="29.28515625" style="53" bestFit="1" customWidth="1"/>
    <col min="1033" max="1033" width="6" style="53" bestFit="1" customWidth="1"/>
    <col min="1034" max="1034" width="7" style="53" bestFit="1" customWidth="1"/>
    <col min="1035" max="1035" width="6" style="53" bestFit="1" customWidth="1"/>
    <col min="1036" max="1036" width="21.28515625" style="53" customWidth="1"/>
    <col min="1037" max="1280" width="11.42578125" style="53"/>
    <col min="1281" max="1281" width="29.5703125" style="53" bestFit="1" customWidth="1"/>
    <col min="1282" max="1282" width="16.7109375" style="53" bestFit="1" customWidth="1"/>
    <col min="1283" max="1287" width="11.42578125" style="53"/>
    <col min="1288" max="1288" width="29.28515625" style="53" bestFit="1" customWidth="1"/>
    <col min="1289" max="1289" width="6" style="53" bestFit="1" customWidth="1"/>
    <col min="1290" max="1290" width="7" style="53" bestFit="1" customWidth="1"/>
    <col min="1291" max="1291" width="6" style="53" bestFit="1" customWidth="1"/>
    <col min="1292" max="1292" width="21.28515625" style="53" customWidth="1"/>
    <col min="1293" max="1536" width="11.42578125" style="53"/>
    <col min="1537" max="1537" width="29.5703125" style="53" bestFit="1" customWidth="1"/>
    <col min="1538" max="1538" width="16.7109375" style="53" bestFit="1" customWidth="1"/>
    <col min="1539" max="1543" width="11.42578125" style="53"/>
    <col min="1544" max="1544" width="29.28515625" style="53" bestFit="1" customWidth="1"/>
    <col min="1545" max="1545" width="6" style="53" bestFit="1" customWidth="1"/>
    <col min="1546" max="1546" width="7" style="53" bestFit="1" customWidth="1"/>
    <col min="1547" max="1547" width="6" style="53" bestFit="1" customWidth="1"/>
    <col min="1548" max="1548" width="21.28515625" style="53" customWidth="1"/>
    <col min="1549" max="1792" width="11.42578125" style="53"/>
    <col min="1793" max="1793" width="29.5703125" style="53" bestFit="1" customWidth="1"/>
    <col min="1794" max="1794" width="16.7109375" style="53" bestFit="1" customWidth="1"/>
    <col min="1795" max="1799" width="11.42578125" style="53"/>
    <col min="1800" max="1800" width="29.28515625" style="53" bestFit="1" customWidth="1"/>
    <col min="1801" max="1801" width="6" style="53" bestFit="1" customWidth="1"/>
    <col min="1802" max="1802" width="7" style="53" bestFit="1" customWidth="1"/>
    <col min="1803" max="1803" width="6" style="53" bestFit="1" customWidth="1"/>
    <col min="1804" max="1804" width="21.28515625" style="53" customWidth="1"/>
    <col min="1805" max="2048" width="11.42578125" style="53"/>
    <col min="2049" max="2049" width="29.5703125" style="53" bestFit="1" customWidth="1"/>
    <col min="2050" max="2050" width="16.7109375" style="53" bestFit="1" customWidth="1"/>
    <col min="2051" max="2055" width="11.42578125" style="53"/>
    <col min="2056" max="2056" width="29.28515625" style="53" bestFit="1" customWidth="1"/>
    <col min="2057" max="2057" width="6" style="53" bestFit="1" customWidth="1"/>
    <col min="2058" max="2058" width="7" style="53" bestFit="1" customWidth="1"/>
    <col min="2059" max="2059" width="6" style="53" bestFit="1" customWidth="1"/>
    <col min="2060" max="2060" width="21.28515625" style="53" customWidth="1"/>
    <col min="2061" max="2304" width="11.42578125" style="53"/>
    <col min="2305" max="2305" width="29.5703125" style="53" bestFit="1" customWidth="1"/>
    <col min="2306" max="2306" width="16.7109375" style="53" bestFit="1" customWidth="1"/>
    <col min="2307" max="2311" width="11.42578125" style="53"/>
    <col min="2312" max="2312" width="29.28515625" style="53" bestFit="1" customWidth="1"/>
    <col min="2313" max="2313" width="6" style="53" bestFit="1" customWidth="1"/>
    <col min="2314" max="2314" width="7" style="53" bestFit="1" customWidth="1"/>
    <col min="2315" max="2315" width="6" style="53" bestFit="1" customWidth="1"/>
    <col min="2316" max="2316" width="21.28515625" style="53" customWidth="1"/>
    <col min="2317" max="2560" width="11.42578125" style="53"/>
    <col min="2561" max="2561" width="29.5703125" style="53" bestFit="1" customWidth="1"/>
    <col min="2562" max="2562" width="16.7109375" style="53" bestFit="1" customWidth="1"/>
    <col min="2563" max="2567" width="11.42578125" style="53"/>
    <col min="2568" max="2568" width="29.28515625" style="53" bestFit="1" customWidth="1"/>
    <col min="2569" max="2569" width="6" style="53" bestFit="1" customWidth="1"/>
    <col min="2570" max="2570" width="7" style="53" bestFit="1" customWidth="1"/>
    <col min="2571" max="2571" width="6" style="53" bestFit="1" customWidth="1"/>
    <col min="2572" max="2572" width="21.28515625" style="53" customWidth="1"/>
    <col min="2573" max="2816" width="11.42578125" style="53"/>
    <col min="2817" max="2817" width="29.5703125" style="53" bestFit="1" customWidth="1"/>
    <col min="2818" max="2818" width="16.7109375" style="53" bestFit="1" customWidth="1"/>
    <col min="2819" max="2823" width="11.42578125" style="53"/>
    <col min="2824" max="2824" width="29.28515625" style="53" bestFit="1" customWidth="1"/>
    <col min="2825" max="2825" width="6" style="53" bestFit="1" customWidth="1"/>
    <col min="2826" max="2826" width="7" style="53" bestFit="1" customWidth="1"/>
    <col min="2827" max="2827" width="6" style="53" bestFit="1" customWidth="1"/>
    <col min="2828" max="2828" width="21.28515625" style="53" customWidth="1"/>
    <col min="2829" max="3072" width="11.42578125" style="53"/>
    <col min="3073" max="3073" width="29.5703125" style="53" bestFit="1" customWidth="1"/>
    <col min="3074" max="3074" width="16.7109375" style="53" bestFit="1" customWidth="1"/>
    <col min="3075" max="3079" width="11.42578125" style="53"/>
    <col min="3080" max="3080" width="29.28515625" style="53" bestFit="1" customWidth="1"/>
    <col min="3081" max="3081" width="6" style="53" bestFit="1" customWidth="1"/>
    <col min="3082" max="3082" width="7" style="53" bestFit="1" customWidth="1"/>
    <col min="3083" max="3083" width="6" style="53" bestFit="1" customWidth="1"/>
    <col min="3084" max="3084" width="21.28515625" style="53" customWidth="1"/>
    <col min="3085" max="3328" width="11.42578125" style="53"/>
    <col min="3329" max="3329" width="29.5703125" style="53" bestFit="1" customWidth="1"/>
    <col min="3330" max="3330" width="16.7109375" style="53" bestFit="1" customWidth="1"/>
    <col min="3331" max="3335" width="11.42578125" style="53"/>
    <col min="3336" max="3336" width="29.28515625" style="53" bestFit="1" customWidth="1"/>
    <col min="3337" max="3337" width="6" style="53" bestFit="1" customWidth="1"/>
    <col min="3338" max="3338" width="7" style="53" bestFit="1" customWidth="1"/>
    <col min="3339" max="3339" width="6" style="53" bestFit="1" customWidth="1"/>
    <col min="3340" max="3340" width="21.28515625" style="53" customWidth="1"/>
    <col min="3341" max="3584" width="11.42578125" style="53"/>
    <col min="3585" max="3585" width="29.5703125" style="53" bestFit="1" customWidth="1"/>
    <col min="3586" max="3586" width="16.7109375" style="53" bestFit="1" customWidth="1"/>
    <col min="3587" max="3591" width="11.42578125" style="53"/>
    <col min="3592" max="3592" width="29.28515625" style="53" bestFit="1" customWidth="1"/>
    <col min="3593" max="3593" width="6" style="53" bestFit="1" customWidth="1"/>
    <col min="3594" max="3594" width="7" style="53" bestFit="1" customWidth="1"/>
    <col min="3595" max="3595" width="6" style="53" bestFit="1" customWidth="1"/>
    <col min="3596" max="3596" width="21.28515625" style="53" customWidth="1"/>
    <col min="3597" max="3840" width="11.42578125" style="53"/>
    <col min="3841" max="3841" width="29.5703125" style="53" bestFit="1" customWidth="1"/>
    <col min="3842" max="3842" width="16.7109375" style="53" bestFit="1" customWidth="1"/>
    <col min="3843" max="3847" width="11.42578125" style="53"/>
    <col min="3848" max="3848" width="29.28515625" style="53" bestFit="1" customWidth="1"/>
    <col min="3849" max="3849" width="6" style="53" bestFit="1" customWidth="1"/>
    <col min="3850" max="3850" width="7" style="53" bestFit="1" customWidth="1"/>
    <col min="3851" max="3851" width="6" style="53" bestFit="1" customWidth="1"/>
    <col min="3852" max="3852" width="21.28515625" style="53" customWidth="1"/>
    <col min="3853" max="4096" width="11.42578125" style="53"/>
    <col min="4097" max="4097" width="29.5703125" style="53" bestFit="1" customWidth="1"/>
    <col min="4098" max="4098" width="16.7109375" style="53" bestFit="1" customWidth="1"/>
    <col min="4099" max="4103" width="11.42578125" style="53"/>
    <col min="4104" max="4104" width="29.28515625" style="53" bestFit="1" customWidth="1"/>
    <col min="4105" max="4105" width="6" style="53" bestFit="1" customWidth="1"/>
    <col min="4106" max="4106" width="7" style="53" bestFit="1" customWidth="1"/>
    <col min="4107" max="4107" width="6" style="53" bestFit="1" customWidth="1"/>
    <col min="4108" max="4108" width="21.28515625" style="53" customWidth="1"/>
    <col min="4109" max="4352" width="11.42578125" style="53"/>
    <col min="4353" max="4353" width="29.5703125" style="53" bestFit="1" customWidth="1"/>
    <col min="4354" max="4354" width="16.7109375" style="53" bestFit="1" customWidth="1"/>
    <col min="4355" max="4359" width="11.42578125" style="53"/>
    <col min="4360" max="4360" width="29.28515625" style="53" bestFit="1" customWidth="1"/>
    <col min="4361" max="4361" width="6" style="53" bestFit="1" customWidth="1"/>
    <col min="4362" max="4362" width="7" style="53" bestFit="1" customWidth="1"/>
    <col min="4363" max="4363" width="6" style="53" bestFit="1" customWidth="1"/>
    <col min="4364" max="4364" width="21.28515625" style="53" customWidth="1"/>
    <col min="4365" max="4608" width="11.42578125" style="53"/>
    <col min="4609" max="4609" width="29.5703125" style="53" bestFit="1" customWidth="1"/>
    <col min="4610" max="4610" width="16.7109375" style="53" bestFit="1" customWidth="1"/>
    <col min="4611" max="4615" width="11.42578125" style="53"/>
    <col min="4616" max="4616" width="29.28515625" style="53" bestFit="1" customWidth="1"/>
    <col min="4617" max="4617" width="6" style="53" bestFit="1" customWidth="1"/>
    <col min="4618" max="4618" width="7" style="53" bestFit="1" customWidth="1"/>
    <col min="4619" max="4619" width="6" style="53" bestFit="1" customWidth="1"/>
    <col min="4620" max="4620" width="21.28515625" style="53" customWidth="1"/>
    <col min="4621" max="4864" width="11.42578125" style="53"/>
    <col min="4865" max="4865" width="29.5703125" style="53" bestFit="1" customWidth="1"/>
    <col min="4866" max="4866" width="16.7109375" style="53" bestFit="1" customWidth="1"/>
    <col min="4867" max="4871" width="11.42578125" style="53"/>
    <col min="4872" max="4872" width="29.28515625" style="53" bestFit="1" customWidth="1"/>
    <col min="4873" max="4873" width="6" style="53" bestFit="1" customWidth="1"/>
    <col min="4874" max="4874" width="7" style="53" bestFit="1" customWidth="1"/>
    <col min="4875" max="4875" width="6" style="53" bestFit="1" customWidth="1"/>
    <col min="4876" max="4876" width="21.28515625" style="53" customWidth="1"/>
    <col min="4877" max="5120" width="11.42578125" style="53"/>
    <col min="5121" max="5121" width="29.5703125" style="53" bestFit="1" customWidth="1"/>
    <col min="5122" max="5122" width="16.7109375" style="53" bestFit="1" customWidth="1"/>
    <col min="5123" max="5127" width="11.42578125" style="53"/>
    <col min="5128" max="5128" width="29.28515625" style="53" bestFit="1" customWidth="1"/>
    <col min="5129" max="5129" width="6" style="53" bestFit="1" customWidth="1"/>
    <col min="5130" max="5130" width="7" style="53" bestFit="1" customWidth="1"/>
    <col min="5131" max="5131" width="6" style="53" bestFit="1" customWidth="1"/>
    <col min="5132" max="5132" width="21.28515625" style="53" customWidth="1"/>
    <col min="5133" max="5376" width="11.42578125" style="53"/>
    <col min="5377" max="5377" width="29.5703125" style="53" bestFit="1" customWidth="1"/>
    <col min="5378" max="5378" width="16.7109375" style="53" bestFit="1" customWidth="1"/>
    <col min="5379" max="5383" width="11.42578125" style="53"/>
    <col min="5384" max="5384" width="29.28515625" style="53" bestFit="1" customWidth="1"/>
    <col min="5385" max="5385" width="6" style="53" bestFit="1" customWidth="1"/>
    <col min="5386" max="5386" width="7" style="53" bestFit="1" customWidth="1"/>
    <col min="5387" max="5387" width="6" style="53" bestFit="1" customWidth="1"/>
    <col min="5388" max="5388" width="21.28515625" style="53" customWidth="1"/>
    <col min="5389" max="5632" width="11.42578125" style="53"/>
    <col min="5633" max="5633" width="29.5703125" style="53" bestFit="1" customWidth="1"/>
    <col min="5634" max="5634" width="16.7109375" style="53" bestFit="1" customWidth="1"/>
    <col min="5635" max="5639" width="11.42578125" style="53"/>
    <col min="5640" max="5640" width="29.28515625" style="53" bestFit="1" customWidth="1"/>
    <col min="5641" max="5641" width="6" style="53" bestFit="1" customWidth="1"/>
    <col min="5642" max="5642" width="7" style="53" bestFit="1" customWidth="1"/>
    <col min="5643" max="5643" width="6" style="53" bestFit="1" customWidth="1"/>
    <col min="5644" max="5644" width="21.28515625" style="53" customWidth="1"/>
    <col min="5645" max="5888" width="11.42578125" style="53"/>
    <col min="5889" max="5889" width="29.5703125" style="53" bestFit="1" customWidth="1"/>
    <col min="5890" max="5890" width="16.7109375" style="53" bestFit="1" customWidth="1"/>
    <col min="5891" max="5895" width="11.42578125" style="53"/>
    <col min="5896" max="5896" width="29.28515625" style="53" bestFit="1" customWidth="1"/>
    <col min="5897" max="5897" width="6" style="53" bestFit="1" customWidth="1"/>
    <col min="5898" max="5898" width="7" style="53" bestFit="1" customWidth="1"/>
    <col min="5899" max="5899" width="6" style="53" bestFit="1" customWidth="1"/>
    <col min="5900" max="5900" width="21.28515625" style="53" customWidth="1"/>
    <col min="5901" max="6144" width="11.42578125" style="53"/>
    <col min="6145" max="6145" width="29.5703125" style="53" bestFit="1" customWidth="1"/>
    <col min="6146" max="6146" width="16.7109375" style="53" bestFit="1" customWidth="1"/>
    <col min="6147" max="6151" width="11.42578125" style="53"/>
    <col min="6152" max="6152" width="29.28515625" style="53" bestFit="1" customWidth="1"/>
    <col min="6153" max="6153" width="6" style="53" bestFit="1" customWidth="1"/>
    <col min="6154" max="6154" width="7" style="53" bestFit="1" customWidth="1"/>
    <col min="6155" max="6155" width="6" style="53" bestFit="1" customWidth="1"/>
    <col min="6156" max="6156" width="21.28515625" style="53" customWidth="1"/>
    <col min="6157" max="6400" width="11.42578125" style="53"/>
    <col min="6401" max="6401" width="29.5703125" style="53" bestFit="1" customWidth="1"/>
    <col min="6402" max="6402" width="16.7109375" style="53" bestFit="1" customWidth="1"/>
    <col min="6403" max="6407" width="11.42578125" style="53"/>
    <col min="6408" max="6408" width="29.28515625" style="53" bestFit="1" customWidth="1"/>
    <col min="6409" max="6409" width="6" style="53" bestFit="1" customWidth="1"/>
    <col min="6410" max="6410" width="7" style="53" bestFit="1" customWidth="1"/>
    <col min="6411" max="6411" width="6" style="53" bestFit="1" customWidth="1"/>
    <col min="6412" max="6412" width="21.28515625" style="53" customWidth="1"/>
    <col min="6413" max="6656" width="11.42578125" style="53"/>
    <col min="6657" max="6657" width="29.5703125" style="53" bestFit="1" customWidth="1"/>
    <col min="6658" max="6658" width="16.7109375" style="53" bestFit="1" customWidth="1"/>
    <col min="6659" max="6663" width="11.42578125" style="53"/>
    <col min="6664" max="6664" width="29.28515625" style="53" bestFit="1" customWidth="1"/>
    <col min="6665" max="6665" width="6" style="53" bestFit="1" customWidth="1"/>
    <col min="6666" max="6666" width="7" style="53" bestFit="1" customWidth="1"/>
    <col min="6667" max="6667" width="6" style="53" bestFit="1" customWidth="1"/>
    <col min="6668" max="6668" width="21.28515625" style="53" customWidth="1"/>
    <col min="6669" max="6912" width="11.42578125" style="53"/>
    <col min="6913" max="6913" width="29.5703125" style="53" bestFit="1" customWidth="1"/>
    <col min="6914" max="6914" width="16.7109375" style="53" bestFit="1" customWidth="1"/>
    <col min="6915" max="6919" width="11.42578125" style="53"/>
    <col min="6920" max="6920" width="29.28515625" style="53" bestFit="1" customWidth="1"/>
    <col min="6921" max="6921" width="6" style="53" bestFit="1" customWidth="1"/>
    <col min="6922" max="6922" width="7" style="53" bestFit="1" customWidth="1"/>
    <col min="6923" max="6923" width="6" style="53" bestFit="1" customWidth="1"/>
    <col min="6924" max="6924" width="21.28515625" style="53" customWidth="1"/>
    <col min="6925" max="7168" width="11.42578125" style="53"/>
    <col min="7169" max="7169" width="29.5703125" style="53" bestFit="1" customWidth="1"/>
    <col min="7170" max="7170" width="16.7109375" style="53" bestFit="1" customWidth="1"/>
    <col min="7171" max="7175" width="11.42578125" style="53"/>
    <col min="7176" max="7176" width="29.28515625" style="53" bestFit="1" customWidth="1"/>
    <col min="7177" max="7177" width="6" style="53" bestFit="1" customWidth="1"/>
    <col min="7178" max="7178" width="7" style="53" bestFit="1" customWidth="1"/>
    <col min="7179" max="7179" width="6" style="53" bestFit="1" customWidth="1"/>
    <col min="7180" max="7180" width="21.28515625" style="53" customWidth="1"/>
    <col min="7181" max="7424" width="11.42578125" style="53"/>
    <col min="7425" max="7425" width="29.5703125" style="53" bestFit="1" customWidth="1"/>
    <col min="7426" max="7426" width="16.7109375" style="53" bestFit="1" customWidth="1"/>
    <col min="7427" max="7431" width="11.42578125" style="53"/>
    <col min="7432" max="7432" width="29.28515625" style="53" bestFit="1" customWidth="1"/>
    <col min="7433" max="7433" width="6" style="53" bestFit="1" customWidth="1"/>
    <col min="7434" max="7434" width="7" style="53" bestFit="1" customWidth="1"/>
    <col min="7435" max="7435" width="6" style="53" bestFit="1" customWidth="1"/>
    <col min="7436" max="7436" width="21.28515625" style="53" customWidth="1"/>
    <col min="7437" max="7680" width="11.42578125" style="53"/>
    <col min="7681" max="7681" width="29.5703125" style="53" bestFit="1" customWidth="1"/>
    <col min="7682" max="7682" width="16.7109375" style="53" bestFit="1" customWidth="1"/>
    <col min="7683" max="7687" width="11.42578125" style="53"/>
    <col min="7688" max="7688" width="29.28515625" style="53" bestFit="1" customWidth="1"/>
    <col min="7689" max="7689" width="6" style="53" bestFit="1" customWidth="1"/>
    <col min="7690" max="7690" width="7" style="53" bestFit="1" customWidth="1"/>
    <col min="7691" max="7691" width="6" style="53" bestFit="1" customWidth="1"/>
    <col min="7692" max="7692" width="21.28515625" style="53" customWidth="1"/>
    <col min="7693" max="7936" width="11.42578125" style="53"/>
    <col min="7937" max="7937" width="29.5703125" style="53" bestFit="1" customWidth="1"/>
    <col min="7938" max="7938" width="16.7109375" style="53" bestFit="1" customWidth="1"/>
    <col min="7939" max="7943" width="11.42578125" style="53"/>
    <col min="7944" max="7944" width="29.28515625" style="53" bestFit="1" customWidth="1"/>
    <col min="7945" max="7945" width="6" style="53" bestFit="1" customWidth="1"/>
    <col min="7946" max="7946" width="7" style="53" bestFit="1" customWidth="1"/>
    <col min="7947" max="7947" width="6" style="53" bestFit="1" customWidth="1"/>
    <col min="7948" max="7948" width="21.28515625" style="53" customWidth="1"/>
    <col min="7949" max="8192" width="11.42578125" style="53"/>
    <col min="8193" max="8193" width="29.5703125" style="53" bestFit="1" customWidth="1"/>
    <col min="8194" max="8194" width="16.7109375" style="53" bestFit="1" customWidth="1"/>
    <col min="8195" max="8199" width="11.42578125" style="53"/>
    <col min="8200" max="8200" width="29.28515625" style="53" bestFit="1" customWidth="1"/>
    <col min="8201" max="8201" width="6" style="53" bestFit="1" customWidth="1"/>
    <col min="8202" max="8202" width="7" style="53" bestFit="1" customWidth="1"/>
    <col min="8203" max="8203" width="6" style="53" bestFit="1" customWidth="1"/>
    <col min="8204" max="8204" width="21.28515625" style="53" customWidth="1"/>
    <col min="8205" max="8448" width="11.42578125" style="53"/>
    <col min="8449" max="8449" width="29.5703125" style="53" bestFit="1" customWidth="1"/>
    <col min="8450" max="8450" width="16.7109375" style="53" bestFit="1" customWidth="1"/>
    <col min="8451" max="8455" width="11.42578125" style="53"/>
    <col min="8456" max="8456" width="29.28515625" style="53" bestFit="1" customWidth="1"/>
    <col min="8457" max="8457" width="6" style="53" bestFit="1" customWidth="1"/>
    <col min="8458" max="8458" width="7" style="53" bestFit="1" customWidth="1"/>
    <col min="8459" max="8459" width="6" style="53" bestFit="1" customWidth="1"/>
    <col min="8460" max="8460" width="21.28515625" style="53" customWidth="1"/>
    <col min="8461" max="8704" width="11.42578125" style="53"/>
    <col min="8705" max="8705" width="29.5703125" style="53" bestFit="1" customWidth="1"/>
    <col min="8706" max="8706" width="16.7109375" style="53" bestFit="1" customWidth="1"/>
    <col min="8707" max="8711" width="11.42578125" style="53"/>
    <col min="8712" max="8712" width="29.28515625" style="53" bestFit="1" customWidth="1"/>
    <col min="8713" max="8713" width="6" style="53" bestFit="1" customWidth="1"/>
    <col min="8714" max="8714" width="7" style="53" bestFit="1" customWidth="1"/>
    <col min="8715" max="8715" width="6" style="53" bestFit="1" customWidth="1"/>
    <col min="8716" max="8716" width="21.28515625" style="53" customWidth="1"/>
    <col min="8717" max="8960" width="11.42578125" style="53"/>
    <col min="8961" max="8961" width="29.5703125" style="53" bestFit="1" customWidth="1"/>
    <col min="8962" max="8962" width="16.7109375" style="53" bestFit="1" customWidth="1"/>
    <col min="8963" max="8967" width="11.42578125" style="53"/>
    <col min="8968" max="8968" width="29.28515625" style="53" bestFit="1" customWidth="1"/>
    <col min="8969" max="8969" width="6" style="53" bestFit="1" customWidth="1"/>
    <col min="8970" max="8970" width="7" style="53" bestFit="1" customWidth="1"/>
    <col min="8971" max="8971" width="6" style="53" bestFit="1" customWidth="1"/>
    <col min="8972" max="8972" width="21.28515625" style="53" customWidth="1"/>
    <col min="8973" max="9216" width="11.42578125" style="53"/>
    <col min="9217" max="9217" width="29.5703125" style="53" bestFit="1" customWidth="1"/>
    <col min="9218" max="9218" width="16.7109375" style="53" bestFit="1" customWidth="1"/>
    <col min="9219" max="9223" width="11.42578125" style="53"/>
    <col min="9224" max="9224" width="29.28515625" style="53" bestFit="1" customWidth="1"/>
    <col min="9225" max="9225" width="6" style="53" bestFit="1" customWidth="1"/>
    <col min="9226" max="9226" width="7" style="53" bestFit="1" customWidth="1"/>
    <col min="9227" max="9227" width="6" style="53" bestFit="1" customWidth="1"/>
    <col min="9228" max="9228" width="21.28515625" style="53" customWidth="1"/>
    <col min="9229" max="9472" width="11.42578125" style="53"/>
    <col min="9473" max="9473" width="29.5703125" style="53" bestFit="1" customWidth="1"/>
    <col min="9474" max="9474" width="16.7109375" style="53" bestFit="1" customWidth="1"/>
    <col min="9475" max="9479" width="11.42578125" style="53"/>
    <col min="9480" max="9480" width="29.28515625" style="53" bestFit="1" customWidth="1"/>
    <col min="9481" max="9481" width="6" style="53" bestFit="1" customWidth="1"/>
    <col min="9482" max="9482" width="7" style="53" bestFit="1" customWidth="1"/>
    <col min="9483" max="9483" width="6" style="53" bestFit="1" customWidth="1"/>
    <col min="9484" max="9484" width="21.28515625" style="53" customWidth="1"/>
    <col min="9485" max="9728" width="11.42578125" style="53"/>
    <col min="9729" max="9729" width="29.5703125" style="53" bestFit="1" customWidth="1"/>
    <col min="9730" max="9730" width="16.7109375" style="53" bestFit="1" customWidth="1"/>
    <col min="9731" max="9735" width="11.42578125" style="53"/>
    <col min="9736" max="9736" width="29.28515625" style="53" bestFit="1" customWidth="1"/>
    <col min="9737" max="9737" width="6" style="53" bestFit="1" customWidth="1"/>
    <col min="9738" max="9738" width="7" style="53" bestFit="1" customWidth="1"/>
    <col min="9739" max="9739" width="6" style="53" bestFit="1" customWidth="1"/>
    <col min="9740" max="9740" width="21.28515625" style="53" customWidth="1"/>
    <col min="9741" max="9984" width="11.42578125" style="53"/>
    <col min="9985" max="9985" width="29.5703125" style="53" bestFit="1" customWidth="1"/>
    <col min="9986" max="9986" width="16.7109375" style="53" bestFit="1" customWidth="1"/>
    <col min="9987" max="9991" width="11.42578125" style="53"/>
    <col min="9992" max="9992" width="29.28515625" style="53" bestFit="1" customWidth="1"/>
    <col min="9993" max="9993" width="6" style="53" bestFit="1" customWidth="1"/>
    <col min="9994" max="9994" width="7" style="53" bestFit="1" customWidth="1"/>
    <col min="9995" max="9995" width="6" style="53" bestFit="1" customWidth="1"/>
    <col min="9996" max="9996" width="21.28515625" style="53" customWidth="1"/>
    <col min="9997" max="10240" width="11.42578125" style="53"/>
    <col min="10241" max="10241" width="29.5703125" style="53" bestFit="1" customWidth="1"/>
    <col min="10242" max="10242" width="16.7109375" style="53" bestFit="1" customWidth="1"/>
    <col min="10243" max="10247" width="11.42578125" style="53"/>
    <col min="10248" max="10248" width="29.28515625" style="53" bestFit="1" customWidth="1"/>
    <col min="10249" max="10249" width="6" style="53" bestFit="1" customWidth="1"/>
    <col min="10250" max="10250" width="7" style="53" bestFit="1" customWidth="1"/>
    <col min="10251" max="10251" width="6" style="53" bestFit="1" customWidth="1"/>
    <col min="10252" max="10252" width="21.28515625" style="53" customWidth="1"/>
    <col min="10253" max="10496" width="11.42578125" style="53"/>
    <col min="10497" max="10497" width="29.5703125" style="53" bestFit="1" customWidth="1"/>
    <col min="10498" max="10498" width="16.7109375" style="53" bestFit="1" customWidth="1"/>
    <col min="10499" max="10503" width="11.42578125" style="53"/>
    <col min="10504" max="10504" width="29.28515625" style="53" bestFit="1" customWidth="1"/>
    <col min="10505" max="10505" width="6" style="53" bestFit="1" customWidth="1"/>
    <col min="10506" max="10506" width="7" style="53" bestFit="1" customWidth="1"/>
    <col min="10507" max="10507" width="6" style="53" bestFit="1" customWidth="1"/>
    <col min="10508" max="10508" width="21.28515625" style="53" customWidth="1"/>
    <col min="10509" max="10752" width="11.42578125" style="53"/>
    <col min="10753" max="10753" width="29.5703125" style="53" bestFit="1" customWidth="1"/>
    <col min="10754" max="10754" width="16.7109375" style="53" bestFit="1" customWidth="1"/>
    <col min="10755" max="10759" width="11.42578125" style="53"/>
    <col min="10760" max="10760" width="29.28515625" style="53" bestFit="1" customWidth="1"/>
    <col min="10761" max="10761" width="6" style="53" bestFit="1" customWidth="1"/>
    <col min="10762" max="10762" width="7" style="53" bestFit="1" customWidth="1"/>
    <col min="10763" max="10763" width="6" style="53" bestFit="1" customWidth="1"/>
    <col min="10764" max="10764" width="21.28515625" style="53" customWidth="1"/>
    <col min="10765" max="11008" width="11.42578125" style="53"/>
    <col min="11009" max="11009" width="29.5703125" style="53" bestFit="1" customWidth="1"/>
    <col min="11010" max="11010" width="16.7109375" style="53" bestFit="1" customWidth="1"/>
    <col min="11011" max="11015" width="11.42578125" style="53"/>
    <col min="11016" max="11016" width="29.28515625" style="53" bestFit="1" customWidth="1"/>
    <col min="11017" max="11017" width="6" style="53" bestFit="1" customWidth="1"/>
    <col min="11018" max="11018" width="7" style="53" bestFit="1" customWidth="1"/>
    <col min="11019" max="11019" width="6" style="53" bestFit="1" customWidth="1"/>
    <col min="11020" max="11020" width="21.28515625" style="53" customWidth="1"/>
    <col min="11021" max="11264" width="11.42578125" style="53"/>
    <col min="11265" max="11265" width="29.5703125" style="53" bestFit="1" customWidth="1"/>
    <col min="11266" max="11266" width="16.7109375" style="53" bestFit="1" customWidth="1"/>
    <col min="11267" max="11271" width="11.42578125" style="53"/>
    <col min="11272" max="11272" width="29.28515625" style="53" bestFit="1" customWidth="1"/>
    <col min="11273" max="11273" width="6" style="53" bestFit="1" customWidth="1"/>
    <col min="11274" max="11274" width="7" style="53" bestFit="1" customWidth="1"/>
    <col min="11275" max="11275" width="6" style="53" bestFit="1" customWidth="1"/>
    <col min="11276" max="11276" width="21.28515625" style="53" customWidth="1"/>
    <col min="11277" max="11520" width="11.42578125" style="53"/>
    <col min="11521" max="11521" width="29.5703125" style="53" bestFit="1" customWidth="1"/>
    <col min="11522" max="11522" width="16.7109375" style="53" bestFit="1" customWidth="1"/>
    <col min="11523" max="11527" width="11.42578125" style="53"/>
    <col min="11528" max="11528" width="29.28515625" style="53" bestFit="1" customWidth="1"/>
    <col min="11529" max="11529" width="6" style="53" bestFit="1" customWidth="1"/>
    <col min="11530" max="11530" width="7" style="53" bestFit="1" customWidth="1"/>
    <col min="11531" max="11531" width="6" style="53" bestFit="1" customWidth="1"/>
    <col min="11532" max="11532" width="21.28515625" style="53" customWidth="1"/>
    <col min="11533" max="11776" width="11.42578125" style="53"/>
    <col min="11777" max="11777" width="29.5703125" style="53" bestFit="1" customWidth="1"/>
    <col min="11778" max="11778" width="16.7109375" style="53" bestFit="1" customWidth="1"/>
    <col min="11779" max="11783" width="11.42578125" style="53"/>
    <col min="11784" max="11784" width="29.28515625" style="53" bestFit="1" customWidth="1"/>
    <col min="11785" max="11785" width="6" style="53" bestFit="1" customWidth="1"/>
    <col min="11786" max="11786" width="7" style="53" bestFit="1" customWidth="1"/>
    <col min="11787" max="11787" width="6" style="53" bestFit="1" customWidth="1"/>
    <col min="11788" max="11788" width="21.28515625" style="53" customWidth="1"/>
    <col min="11789" max="12032" width="11.42578125" style="53"/>
    <col min="12033" max="12033" width="29.5703125" style="53" bestFit="1" customWidth="1"/>
    <col min="12034" max="12034" width="16.7109375" style="53" bestFit="1" customWidth="1"/>
    <col min="12035" max="12039" width="11.42578125" style="53"/>
    <col min="12040" max="12040" width="29.28515625" style="53" bestFit="1" customWidth="1"/>
    <col min="12041" max="12041" width="6" style="53" bestFit="1" customWidth="1"/>
    <col min="12042" max="12042" width="7" style="53" bestFit="1" customWidth="1"/>
    <col min="12043" max="12043" width="6" style="53" bestFit="1" customWidth="1"/>
    <col min="12044" max="12044" width="21.28515625" style="53" customWidth="1"/>
    <col min="12045" max="12288" width="11.42578125" style="53"/>
    <col min="12289" max="12289" width="29.5703125" style="53" bestFit="1" customWidth="1"/>
    <col min="12290" max="12290" width="16.7109375" style="53" bestFit="1" customWidth="1"/>
    <col min="12291" max="12295" width="11.42578125" style="53"/>
    <col min="12296" max="12296" width="29.28515625" style="53" bestFit="1" customWidth="1"/>
    <col min="12297" max="12297" width="6" style="53" bestFit="1" customWidth="1"/>
    <col min="12298" max="12298" width="7" style="53" bestFit="1" customWidth="1"/>
    <col min="12299" max="12299" width="6" style="53" bestFit="1" customWidth="1"/>
    <col min="12300" max="12300" width="21.28515625" style="53" customWidth="1"/>
    <col min="12301" max="12544" width="11.42578125" style="53"/>
    <col min="12545" max="12545" width="29.5703125" style="53" bestFit="1" customWidth="1"/>
    <col min="12546" max="12546" width="16.7109375" style="53" bestFit="1" customWidth="1"/>
    <col min="12547" max="12551" width="11.42578125" style="53"/>
    <col min="12552" max="12552" width="29.28515625" style="53" bestFit="1" customWidth="1"/>
    <col min="12553" max="12553" width="6" style="53" bestFit="1" customWidth="1"/>
    <col min="12554" max="12554" width="7" style="53" bestFit="1" customWidth="1"/>
    <col min="12555" max="12555" width="6" style="53" bestFit="1" customWidth="1"/>
    <col min="12556" max="12556" width="21.28515625" style="53" customWidth="1"/>
    <col min="12557" max="12800" width="11.42578125" style="53"/>
    <col min="12801" max="12801" width="29.5703125" style="53" bestFit="1" customWidth="1"/>
    <col min="12802" max="12802" width="16.7109375" style="53" bestFit="1" customWidth="1"/>
    <col min="12803" max="12807" width="11.42578125" style="53"/>
    <col min="12808" max="12808" width="29.28515625" style="53" bestFit="1" customWidth="1"/>
    <col min="12809" max="12809" width="6" style="53" bestFit="1" customWidth="1"/>
    <col min="12810" max="12810" width="7" style="53" bestFit="1" customWidth="1"/>
    <col min="12811" max="12811" width="6" style="53" bestFit="1" customWidth="1"/>
    <col min="12812" max="12812" width="21.28515625" style="53" customWidth="1"/>
    <col min="12813" max="13056" width="11.42578125" style="53"/>
    <col min="13057" max="13057" width="29.5703125" style="53" bestFit="1" customWidth="1"/>
    <col min="13058" max="13058" width="16.7109375" style="53" bestFit="1" customWidth="1"/>
    <col min="13059" max="13063" width="11.42578125" style="53"/>
    <col min="13064" max="13064" width="29.28515625" style="53" bestFit="1" customWidth="1"/>
    <col min="13065" max="13065" width="6" style="53" bestFit="1" customWidth="1"/>
    <col min="13066" max="13066" width="7" style="53" bestFit="1" customWidth="1"/>
    <col min="13067" max="13067" width="6" style="53" bestFit="1" customWidth="1"/>
    <col min="13068" max="13068" width="21.28515625" style="53" customWidth="1"/>
    <col min="13069" max="13312" width="11.42578125" style="53"/>
    <col min="13313" max="13313" width="29.5703125" style="53" bestFit="1" customWidth="1"/>
    <col min="13314" max="13314" width="16.7109375" style="53" bestFit="1" customWidth="1"/>
    <col min="13315" max="13319" width="11.42578125" style="53"/>
    <col min="13320" max="13320" width="29.28515625" style="53" bestFit="1" customWidth="1"/>
    <col min="13321" max="13321" width="6" style="53" bestFit="1" customWidth="1"/>
    <col min="13322" max="13322" width="7" style="53" bestFit="1" customWidth="1"/>
    <col min="13323" max="13323" width="6" style="53" bestFit="1" customWidth="1"/>
    <col min="13324" max="13324" width="21.28515625" style="53" customWidth="1"/>
    <col min="13325" max="13568" width="11.42578125" style="53"/>
    <col min="13569" max="13569" width="29.5703125" style="53" bestFit="1" customWidth="1"/>
    <col min="13570" max="13570" width="16.7109375" style="53" bestFit="1" customWidth="1"/>
    <col min="13571" max="13575" width="11.42578125" style="53"/>
    <col min="13576" max="13576" width="29.28515625" style="53" bestFit="1" customWidth="1"/>
    <col min="13577" max="13577" width="6" style="53" bestFit="1" customWidth="1"/>
    <col min="13578" max="13578" width="7" style="53" bestFit="1" customWidth="1"/>
    <col min="13579" max="13579" width="6" style="53" bestFit="1" customWidth="1"/>
    <col min="13580" max="13580" width="21.28515625" style="53" customWidth="1"/>
    <col min="13581" max="13824" width="11.42578125" style="53"/>
    <col min="13825" max="13825" width="29.5703125" style="53" bestFit="1" customWidth="1"/>
    <col min="13826" max="13826" width="16.7109375" style="53" bestFit="1" customWidth="1"/>
    <col min="13827" max="13831" width="11.42578125" style="53"/>
    <col min="13832" max="13832" width="29.28515625" style="53" bestFit="1" customWidth="1"/>
    <col min="13833" max="13833" width="6" style="53" bestFit="1" customWidth="1"/>
    <col min="13834" max="13834" width="7" style="53" bestFit="1" customWidth="1"/>
    <col min="13835" max="13835" width="6" style="53" bestFit="1" customWidth="1"/>
    <col min="13836" max="13836" width="21.28515625" style="53" customWidth="1"/>
    <col min="13837" max="14080" width="11.42578125" style="53"/>
    <col min="14081" max="14081" width="29.5703125" style="53" bestFit="1" customWidth="1"/>
    <col min="14082" max="14082" width="16.7109375" style="53" bestFit="1" customWidth="1"/>
    <col min="14083" max="14087" width="11.42578125" style="53"/>
    <col min="14088" max="14088" width="29.28515625" style="53" bestFit="1" customWidth="1"/>
    <col min="14089" max="14089" width="6" style="53" bestFit="1" customWidth="1"/>
    <col min="14090" max="14090" width="7" style="53" bestFit="1" customWidth="1"/>
    <col min="14091" max="14091" width="6" style="53" bestFit="1" customWidth="1"/>
    <col min="14092" max="14092" width="21.28515625" style="53" customWidth="1"/>
    <col min="14093" max="14336" width="11.42578125" style="53"/>
    <col min="14337" max="14337" width="29.5703125" style="53" bestFit="1" customWidth="1"/>
    <col min="14338" max="14338" width="16.7109375" style="53" bestFit="1" customWidth="1"/>
    <col min="14339" max="14343" width="11.42578125" style="53"/>
    <col min="14344" max="14344" width="29.28515625" style="53" bestFit="1" customWidth="1"/>
    <col min="14345" max="14345" width="6" style="53" bestFit="1" customWidth="1"/>
    <col min="14346" max="14346" width="7" style="53" bestFit="1" customWidth="1"/>
    <col min="14347" max="14347" width="6" style="53" bestFit="1" customWidth="1"/>
    <col min="14348" max="14348" width="21.28515625" style="53" customWidth="1"/>
    <col min="14349" max="14592" width="11.42578125" style="53"/>
    <col min="14593" max="14593" width="29.5703125" style="53" bestFit="1" customWidth="1"/>
    <col min="14594" max="14594" width="16.7109375" style="53" bestFit="1" customWidth="1"/>
    <col min="14595" max="14599" width="11.42578125" style="53"/>
    <col min="14600" max="14600" width="29.28515625" style="53" bestFit="1" customWidth="1"/>
    <col min="14601" max="14601" width="6" style="53" bestFit="1" customWidth="1"/>
    <col min="14602" max="14602" width="7" style="53" bestFit="1" customWidth="1"/>
    <col min="14603" max="14603" width="6" style="53" bestFit="1" customWidth="1"/>
    <col min="14604" max="14604" width="21.28515625" style="53" customWidth="1"/>
    <col min="14605" max="14848" width="11.42578125" style="53"/>
    <col min="14849" max="14849" width="29.5703125" style="53" bestFit="1" customWidth="1"/>
    <col min="14850" max="14850" width="16.7109375" style="53" bestFit="1" customWidth="1"/>
    <col min="14851" max="14855" width="11.42578125" style="53"/>
    <col min="14856" max="14856" width="29.28515625" style="53" bestFit="1" customWidth="1"/>
    <col min="14857" max="14857" width="6" style="53" bestFit="1" customWidth="1"/>
    <col min="14858" max="14858" width="7" style="53" bestFit="1" customWidth="1"/>
    <col min="14859" max="14859" width="6" style="53" bestFit="1" customWidth="1"/>
    <col min="14860" max="14860" width="21.28515625" style="53" customWidth="1"/>
    <col min="14861" max="15104" width="11.42578125" style="53"/>
    <col min="15105" max="15105" width="29.5703125" style="53" bestFit="1" customWidth="1"/>
    <col min="15106" max="15106" width="16.7109375" style="53" bestFit="1" customWidth="1"/>
    <col min="15107" max="15111" width="11.42578125" style="53"/>
    <col min="15112" max="15112" width="29.28515625" style="53" bestFit="1" customWidth="1"/>
    <col min="15113" max="15113" width="6" style="53" bestFit="1" customWidth="1"/>
    <col min="15114" max="15114" width="7" style="53" bestFit="1" customWidth="1"/>
    <col min="15115" max="15115" width="6" style="53" bestFit="1" customWidth="1"/>
    <col min="15116" max="15116" width="21.28515625" style="53" customWidth="1"/>
    <col min="15117" max="15360" width="11.42578125" style="53"/>
    <col min="15361" max="15361" width="29.5703125" style="53" bestFit="1" customWidth="1"/>
    <col min="15362" max="15362" width="16.7109375" style="53" bestFit="1" customWidth="1"/>
    <col min="15363" max="15367" width="11.42578125" style="53"/>
    <col min="15368" max="15368" width="29.28515625" style="53" bestFit="1" customWidth="1"/>
    <col min="15369" max="15369" width="6" style="53" bestFit="1" customWidth="1"/>
    <col min="15370" max="15370" width="7" style="53" bestFit="1" customWidth="1"/>
    <col min="15371" max="15371" width="6" style="53" bestFit="1" customWidth="1"/>
    <col min="15372" max="15372" width="21.28515625" style="53" customWidth="1"/>
    <col min="15373" max="15616" width="11.42578125" style="53"/>
    <col min="15617" max="15617" width="29.5703125" style="53" bestFit="1" customWidth="1"/>
    <col min="15618" max="15618" width="16.7109375" style="53" bestFit="1" customWidth="1"/>
    <col min="15619" max="15623" width="11.42578125" style="53"/>
    <col min="15624" max="15624" width="29.28515625" style="53" bestFit="1" customWidth="1"/>
    <col min="15625" max="15625" width="6" style="53" bestFit="1" customWidth="1"/>
    <col min="15626" max="15626" width="7" style="53" bestFit="1" customWidth="1"/>
    <col min="15627" max="15627" width="6" style="53" bestFit="1" customWidth="1"/>
    <col min="15628" max="15628" width="21.28515625" style="53" customWidth="1"/>
    <col min="15629" max="15872" width="11.42578125" style="53"/>
    <col min="15873" max="15873" width="29.5703125" style="53" bestFit="1" customWidth="1"/>
    <col min="15874" max="15874" width="16.7109375" style="53" bestFit="1" customWidth="1"/>
    <col min="15875" max="15879" width="11.42578125" style="53"/>
    <col min="15880" max="15880" width="29.28515625" style="53" bestFit="1" customWidth="1"/>
    <col min="15881" max="15881" width="6" style="53" bestFit="1" customWidth="1"/>
    <col min="15882" max="15882" width="7" style="53" bestFit="1" customWidth="1"/>
    <col min="15883" max="15883" width="6" style="53" bestFit="1" customWidth="1"/>
    <col min="15884" max="15884" width="21.28515625" style="53" customWidth="1"/>
    <col min="15885" max="16128" width="11.42578125" style="53"/>
    <col min="16129" max="16129" width="29.5703125" style="53" bestFit="1" customWidth="1"/>
    <col min="16130" max="16130" width="16.7109375" style="53" bestFit="1" customWidth="1"/>
    <col min="16131" max="16135" width="11.42578125" style="53"/>
    <col min="16136" max="16136" width="29.28515625" style="53" bestFit="1" customWidth="1"/>
    <col min="16137" max="16137" width="6" style="53" bestFit="1" customWidth="1"/>
    <col min="16138" max="16138" width="7" style="53" bestFit="1" customWidth="1"/>
    <col min="16139" max="16139" width="6" style="53" bestFit="1" customWidth="1"/>
    <col min="16140" max="16140" width="21.28515625" style="53" customWidth="1"/>
    <col min="16141" max="16384" width="11.42578125" style="53"/>
  </cols>
  <sheetData>
    <row r="1" spans="1:28">
      <c r="B1" s="53"/>
      <c r="C1" s="53"/>
      <c r="D1" s="53"/>
      <c r="E1" s="53"/>
      <c r="F1" s="53"/>
      <c r="G1" s="53"/>
      <c r="H1" s="53"/>
    </row>
    <row r="2" spans="1:28">
      <c r="B2" s="53"/>
      <c r="C2" s="53"/>
      <c r="D2" s="53"/>
      <c r="E2" s="53"/>
      <c r="F2" s="53"/>
      <c r="G2" s="53"/>
      <c r="H2" s="53"/>
    </row>
    <row r="3" spans="1:28">
      <c r="B3" s="53"/>
      <c r="C3" s="53"/>
      <c r="D3" s="53"/>
      <c r="E3" s="53"/>
      <c r="F3" s="53"/>
      <c r="G3" s="53"/>
      <c r="H3" s="53"/>
    </row>
    <row r="4" spans="1:28">
      <c r="B4" s="53"/>
      <c r="C4" s="53"/>
      <c r="D4" s="53"/>
      <c r="E4" s="53"/>
      <c r="F4" s="53"/>
      <c r="G4" s="53"/>
      <c r="H4" s="53"/>
    </row>
    <row r="5" spans="1:28" ht="57" customHeight="1">
      <c r="A5" s="55"/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X5" s="55"/>
      <c r="Y5" s="55"/>
      <c r="Z5" s="55"/>
      <c r="AA5" s="55"/>
      <c r="AB5" s="55"/>
    </row>
    <row r="6" spans="1:28" ht="21" customHeight="1">
      <c r="A6" s="25" t="s">
        <v>107</v>
      </c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X6" s="55"/>
      <c r="Y6" s="55"/>
      <c r="Z6" s="55"/>
      <c r="AA6" s="55"/>
      <c r="AB6" s="55"/>
    </row>
    <row r="7" spans="1:28">
      <c r="A7" s="26" t="s">
        <v>88</v>
      </c>
      <c r="B7" s="55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X7" s="55"/>
      <c r="Y7" s="55"/>
      <c r="Z7" s="55"/>
      <c r="AA7" s="55"/>
      <c r="AB7" s="55"/>
    </row>
    <row r="8" spans="1:28">
      <c r="A8" s="55"/>
      <c r="B8" s="55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X8" s="55"/>
      <c r="Y8" s="55"/>
      <c r="Z8" s="55"/>
      <c r="AA8" s="55"/>
      <c r="AB8" s="55"/>
    </row>
    <row r="9" spans="1:28">
      <c r="A9" s="24">
        <v>2012</v>
      </c>
      <c r="B9" s="24" t="s">
        <v>89</v>
      </c>
      <c r="C9" s="24" t="s">
        <v>90</v>
      </c>
      <c r="D9" s="24" t="s">
        <v>91</v>
      </c>
      <c r="E9" s="24" t="s">
        <v>53</v>
      </c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X9" s="55"/>
      <c r="Y9" s="55"/>
      <c r="Z9" s="55"/>
      <c r="AA9" s="55"/>
      <c r="AB9" s="55"/>
    </row>
    <row r="10" spans="1:28">
      <c r="A10" s="56" t="s">
        <v>82</v>
      </c>
      <c r="B10" s="57">
        <v>0</v>
      </c>
      <c r="C10" s="57">
        <v>0</v>
      </c>
      <c r="D10" s="57">
        <v>18</v>
      </c>
      <c r="E10" s="57">
        <v>18</v>
      </c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X10" s="55"/>
      <c r="Y10" s="55"/>
      <c r="Z10" s="55"/>
      <c r="AA10" s="55"/>
      <c r="AB10" s="55"/>
    </row>
    <row r="11" spans="1:28" ht="13.5" customHeight="1">
      <c r="A11" s="56" t="s">
        <v>75</v>
      </c>
      <c r="B11" s="57">
        <v>0</v>
      </c>
      <c r="C11" s="57">
        <v>0</v>
      </c>
      <c r="D11" s="57">
        <v>7</v>
      </c>
      <c r="E11" s="57">
        <v>7</v>
      </c>
      <c r="F11" s="55"/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X11" s="55"/>
      <c r="Y11" s="55"/>
      <c r="Z11" s="55"/>
      <c r="AA11" s="55"/>
      <c r="AB11" s="55"/>
    </row>
    <row r="12" spans="1:28" ht="33.75" customHeight="1">
      <c r="A12" s="56" t="s">
        <v>84</v>
      </c>
      <c r="B12" s="57">
        <v>0</v>
      </c>
      <c r="C12" s="57">
        <v>0</v>
      </c>
      <c r="D12" s="57">
        <v>11</v>
      </c>
      <c r="E12" s="57">
        <v>11</v>
      </c>
      <c r="F12" s="55"/>
      <c r="G12" s="55"/>
      <c r="H12" s="55"/>
      <c r="I12" s="55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U12" s="55"/>
      <c r="X12" s="55"/>
      <c r="Y12" s="55"/>
      <c r="Z12" s="55"/>
      <c r="AA12" s="55"/>
      <c r="AB12" s="55"/>
    </row>
    <row r="13" spans="1:28">
      <c r="A13" s="27" t="s">
        <v>77</v>
      </c>
      <c r="B13" s="57">
        <v>0</v>
      </c>
      <c r="C13" s="57">
        <v>0</v>
      </c>
      <c r="D13" s="57">
        <v>28</v>
      </c>
      <c r="E13" s="57">
        <v>28</v>
      </c>
      <c r="F13" s="55"/>
      <c r="G13" s="55"/>
      <c r="H13" s="55"/>
      <c r="I13" s="55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X13" s="55"/>
      <c r="Y13" s="55"/>
      <c r="Z13" s="55"/>
      <c r="AA13" s="55"/>
      <c r="AB13" s="55"/>
    </row>
    <row r="14" spans="1:28">
      <c r="A14" s="56" t="s">
        <v>78</v>
      </c>
      <c r="B14" s="57">
        <v>58</v>
      </c>
      <c r="C14" s="57">
        <v>75</v>
      </c>
      <c r="D14" s="57">
        <v>0</v>
      </c>
      <c r="E14" s="57">
        <v>133</v>
      </c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X14" s="55"/>
      <c r="Y14" s="55"/>
      <c r="Z14" s="55"/>
      <c r="AA14" s="55"/>
      <c r="AB14" s="55"/>
    </row>
    <row r="15" spans="1:28">
      <c r="A15" s="56" t="s">
        <v>85</v>
      </c>
      <c r="B15" s="57">
        <v>0</v>
      </c>
      <c r="C15" s="57">
        <v>0</v>
      </c>
      <c r="D15" s="57">
        <v>3</v>
      </c>
      <c r="E15" s="57">
        <v>3</v>
      </c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X15" s="55"/>
      <c r="Y15" s="55"/>
      <c r="Z15" s="55"/>
      <c r="AA15" s="55"/>
      <c r="AB15" s="55"/>
    </row>
    <row r="16" spans="1:28" ht="25.5" customHeight="1">
      <c r="A16" s="56" t="s">
        <v>86</v>
      </c>
      <c r="B16" s="57">
        <v>0</v>
      </c>
      <c r="C16" s="57">
        <v>0</v>
      </c>
      <c r="D16" s="57">
        <v>16</v>
      </c>
      <c r="E16" s="57">
        <v>16</v>
      </c>
      <c r="F16" s="55"/>
      <c r="G16" s="55"/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X16" s="55"/>
      <c r="Y16" s="55"/>
      <c r="Z16" s="55"/>
      <c r="AA16" s="55"/>
      <c r="AB16" s="55"/>
    </row>
    <row r="17" spans="1:28" ht="14.25" customHeight="1">
      <c r="A17" s="56" t="s">
        <v>81</v>
      </c>
      <c r="B17" s="57">
        <v>0</v>
      </c>
      <c r="C17" s="57">
        <v>9</v>
      </c>
      <c r="D17" s="57">
        <v>5</v>
      </c>
      <c r="E17" s="57">
        <v>14</v>
      </c>
      <c r="F17" s="55"/>
      <c r="G17" s="55"/>
      <c r="H17" s="55"/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  <c r="X17" s="55"/>
      <c r="Y17" s="55"/>
      <c r="Z17" s="55"/>
      <c r="AA17" s="55"/>
      <c r="AB17" s="55"/>
    </row>
    <row r="18" spans="1:28" ht="27" customHeight="1">
      <c r="A18" s="58" t="s">
        <v>53</v>
      </c>
      <c r="B18" s="59">
        <v>58</v>
      </c>
      <c r="C18" s="59">
        <v>84</v>
      </c>
      <c r="D18" s="59">
        <v>88</v>
      </c>
      <c r="E18" s="59">
        <v>230</v>
      </c>
      <c r="F18" s="55"/>
      <c r="G18" s="55"/>
      <c r="H18" s="55"/>
      <c r="I18" s="55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U18" s="55"/>
      <c r="X18" s="55"/>
      <c r="Y18" s="55"/>
      <c r="Z18" s="55"/>
      <c r="AA18" s="55"/>
      <c r="AB18" s="55"/>
    </row>
    <row r="19" spans="1:28">
      <c r="A19" s="55"/>
      <c r="B19" s="55"/>
      <c r="C19" s="55"/>
      <c r="D19" s="55"/>
      <c r="E19" s="55"/>
      <c r="F19" s="55"/>
      <c r="G19" s="55"/>
      <c r="H19" s="55"/>
      <c r="I19" s="55"/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5"/>
      <c r="U19" s="55"/>
      <c r="X19" s="55"/>
      <c r="Y19" s="55"/>
      <c r="Z19" s="55"/>
      <c r="AA19" s="55"/>
      <c r="AB19" s="55"/>
    </row>
    <row r="20" spans="1:28">
      <c r="A20" s="55"/>
      <c r="B20" s="55"/>
      <c r="C20" s="55"/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U20" s="55"/>
      <c r="X20" s="55"/>
      <c r="Y20" s="55"/>
      <c r="Z20" s="55"/>
      <c r="AA20" s="55"/>
      <c r="AB20" s="55"/>
    </row>
    <row r="21" spans="1:28">
      <c r="A21" s="55"/>
      <c r="B21" s="55"/>
      <c r="C21" s="55"/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  <c r="U21" s="55"/>
      <c r="X21" s="55"/>
      <c r="Y21" s="55"/>
      <c r="Z21" s="55"/>
      <c r="AA21" s="55"/>
      <c r="AB21" s="55"/>
    </row>
    <row r="22" spans="1:28" ht="27" customHeight="1">
      <c r="A22" s="26" t="s">
        <v>92</v>
      </c>
      <c r="B22" s="55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5"/>
      <c r="X22" s="55"/>
      <c r="Y22" s="55"/>
      <c r="Z22" s="55"/>
      <c r="AA22" s="55"/>
      <c r="AB22" s="55"/>
    </row>
    <row r="23" spans="1:28">
      <c r="A23" s="55"/>
      <c r="B23" s="55"/>
      <c r="C23" s="55"/>
      <c r="D23" s="55"/>
      <c r="E23" s="55"/>
      <c r="F23" s="55"/>
      <c r="G23" s="55"/>
      <c r="H23" s="55"/>
      <c r="I23" s="55"/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55"/>
      <c r="U23" s="55"/>
      <c r="X23" s="55"/>
      <c r="Y23" s="55"/>
      <c r="Z23" s="55"/>
      <c r="AA23" s="55"/>
      <c r="AB23" s="55"/>
    </row>
    <row r="24" spans="1:28">
      <c r="A24" s="24">
        <v>2012</v>
      </c>
      <c r="B24" s="24" t="s">
        <v>89</v>
      </c>
      <c r="C24" s="24" t="s">
        <v>90</v>
      </c>
      <c r="D24" s="24" t="s">
        <v>91</v>
      </c>
      <c r="E24" s="24" t="s">
        <v>53</v>
      </c>
      <c r="F24" s="55"/>
      <c r="G24" s="55"/>
      <c r="H24" s="55"/>
      <c r="I24" s="55"/>
      <c r="J24" s="55"/>
      <c r="K24" s="55"/>
      <c r="L24" s="55"/>
      <c r="M24" s="55"/>
      <c r="N24" s="55"/>
      <c r="O24" s="55"/>
      <c r="P24" s="55"/>
      <c r="Q24" s="55"/>
      <c r="R24" s="55"/>
      <c r="S24" s="55"/>
      <c r="T24" s="55"/>
      <c r="U24" s="55"/>
      <c r="X24" s="55"/>
      <c r="Y24" s="55"/>
      <c r="Z24" s="55"/>
      <c r="AA24" s="55"/>
      <c r="AB24" s="55"/>
    </row>
    <row r="25" spans="1:28">
      <c r="A25" s="60" t="s">
        <v>93</v>
      </c>
      <c r="B25" s="61">
        <v>0</v>
      </c>
      <c r="C25" s="61">
        <v>0</v>
      </c>
      <c r="D25" s="61">
        <v>63</v>
      </c>
      <c r="E25" s="61">
        <v>63</v>
      </c>
      <c r="F25" s="55"/>
      <c r="G25" s="55"/>
      <c r="H25" s="55"/>
      <c r="I25" s="55"/>
      <c r="J25" s="55"/>
      <c r="K25" s="55"/>
      <c r="L25" s="55"/>
      <c r="M25" s="55"/>
      <c r="N25" s="55"/>
      <c r="O25" s="55"/>
      <c r="P25" s="55"/>
      <c r="Q25" s="55"/>
      <c r="R25" s="55"/>
      <c r="S25" s="55"/>
      <c r="T25" s="55"/>
      <c r="U25" s="55"/>
      <c r="X25" s="55"/>
      <c r="Y25" s="55"/>
      <c r="Z25" s="55"/>
      <c r="AA25" s="55"/>
      <c r="AB25" s="55"/>
    </row>
    <row r="26" spans="1:28" ht="32.25" customHeight="1">
      <c r="A26" s="62" t="s">
        <v>82</v>
      </c>
      <c r="B26" s="57">
        <v>0</v>
      </c>
      <c r="C26" s="57">
        <v>0</v>
      </c>
      <c r="D26" s="57">
        <v>14</v>
      </c>
      <c r="E26" s="57">
        <v>14</v>
      </c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U26" s="55"/>
      <c r="X26" s="55"/>
      <c r="Y26" s="55"/>
      <c r="Z26" s="55"/>
      <c r="AA26" s="55"/>
      <c r="AB26" s="55"/>
    </row>
    <row r="27" spans="1:28">
      <c r="A27" s="63" t="s">
        <v>75</v>
      </c>
      <c r="B27" s="57">
        <v>0</v>
      </c>
      <c r="C27" s="57">
        <v>0</v>
      </c>
      <c r="D27" s="57">
        <v>0</v>
      </c>
      <c r="E27" s="57">
        <v>0</v>
      </c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  <c r="U27" s="55"/>
      <c r="X27" s="55"/>
      <c r="Y27" s="55"/>
      <c r="Z27" s="55"/>
      <c r="AA27" s="55"/>
      <c r="AB27" s="55"/>
    </row>
    <row r="28" spans="1:28">
      <c r="A28" s="62" t="s">
        <v>84</v>
      </c>
      <c r="B28" s="57">
        <v>0</v>
      </c>
      <c r="C28" s="57">
        <v>0</v>
      </c>
      <c r="D28" s="57">
        <v>11</v>
      </c>
      <c r="E28" s="57">
        <v>11</v>
      </c>
      <c r="F28" s="55"/>
      <c r="G28" s="55"/>
      <c r="H28" s="55"/>
      <c r="I28" s="55"/>
      <c r="J28" s="55"/>
      <c r="K28" s="55"/>
      <c r="L28" s="55"/>
      <c r="M28" s="55"/>
      <c r="N28" s="55"/>
      <c r="O28" s="55"/>
      <c r="P28" s="55"/>
      <c r="Q28" s="55"/>
      <c r="R28" s="55"/>
      <c r="S28" s="55"/>
      <c r="T28" s="55"/>
      <c r="U28" s="55"/>
      <c r="X28" s="55"/>
      <c r="Y28" s="55"/>
      <c r="Z28" s="55"/>
      <c r="AA28" s="55"/>
      <c r="AB28" s="55"/>
    </row>
    <row r="29" spans="1:28">
      <c r="A29" s="63" t="s">
        <v>77</v>
      </c>
      <c r="B29" s="57">
        <v>0</v>
      </c>
      <c r="C29" s="57">
        <v>0</v>
      </c>
      <c r="D29" s="57">
        <v>25</v>
      </c>
      <c r="E29" s="57">
        <v>25</v>
      </c>
      <c r="F29" s="55"/>
      <c r="G29" s="55"/>
      <c r="H29" s="55"/>
      <c r="I29" s="55"/>
      <c r="J29" s="55"/>
      <c r="K29" s="55"/>
      <c r="L29" s="55"/>
      <c r="M29" s="55"/>
      <c r="N29" s="55"/>
      <c r="O29" s="55"/>
      <c r="P29" s="55"/>
      <c r="Q29" s="55"/>
      <c r="R29" s="55"/>
      <c r="S29" s="55"/>
      <c r="T29" s="55"/>
      <c r="U29" s="55"/>
      <c r="X29" s="55"/>
      <c r="Y29" s="55"/>
      <c r="Z29" s="55"/>
      <c r="AA29" s="55"/>
      <c r="AB29" s="55"/>
    </row>
    <row r="30" spans="1:28">
      <c r="A30" s="62" t="s">
        <v>78</v>
      </c>
      <c r="B30" s="57">
        <v>0</v>
      </c>
      <c r="C30" s="57">
        <v>0</v>
      </c>
      <c r="D30" s="57">
        <v>0</v>
      </c>
      <c r="E30" s="57">
        <v>0</v>
      </c>
      <c r="F30" s="55"/>
      <c r="G30" s="55"/>
      <c r="H30" s="55"/>
      <c r="I30" s="55"/>
      <c r="J30" s="55"/>
      <c r="K30" s="55"/>
      <c r="L30" s="55"/>
      <c r="M30" s="55"/>
      <c r="N30" s="55"/>
      <c r="O30" s="55"/>
      <c r="P30" s="55"/>
      <c r="Q30" s="55"/>
      <c r="R30" s="55"/>
      <c r="S30" s="55"/>
      <c r="T30" s="55"/>
      <c r="U30" s="55"/>
      <c r="X30" s="55"/>
      <c r="Y30" s="55"/>
      <c r="Z30" s="55"/>
      <c r="AA30" s="55"/>
      <c r="AB30" s="55"/>
    </row>
    <row r="31" spans="1:28" ht="29.25" customHeight="1">
      <c r="A31" s="62" t="s">
        <v>85</v>
      </c>
      <c r="B31" s="57">
        <v>0</v>
      </c>
      <c r="C31" s="57">
        <v>0</v>
      </c>
      <c r="D31" s="57">
        <v>0</v>
      </c>
      <c r="E31" s="57">
        <v>0</v>
      </c>
      <c r="F31" s="55"/>
      <c r="G31" s="55"/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  <c r="U31" s="55"/>
      <c r="X31" s="55"/>
      <c r="Y31" s="55"/>
      <c r="Z31" s="55"/>
      <c r="AA31" s="55"/>
      <c r="AB31" s="55"/>
    </row>
    <row r="32" spans="1:28" ht="29.25" customHeight="1">
      <c r="A32" s="62" t="s">
        <v>86</v>
      </c>
      <c r="B32" s="57">
        <v>0</v>
      </c>
      <c r="C32" s="57">
        <v>0</v>
      </c>
      <c r="D32" s="57">
        <v>13</v>
      </c>
      <c r="E32" s="57">
        <v>13</v>
      </c>
      <c r="F32" s="55"/>
      <c r="G32" s="55"/>
      <c r="H32" s="55"/>
      <c r="I32" s="55"/>
      <c r="J32" s="55"/>
      <c r="K32" s="55"/>
      <c r="L32" s="55"/>
      <c r="M32" s="55"/>
      <c r="N32" s="55"/>
      <c r="O32" s="55"/>
      <c r="P32" s="55"/>
      <c r="Q32" s="55"/>
      <c r="R32" s="55"/>
      <c r="S32" s="55"/>
      <c r="T32" s="55"/>
      <c r="U32" s="55"/>
      <c r="X32" s="55"/>
      <c r="Y32" s="55"/>
      <c r="Z32" s="55"/>
      <c r="AA32" s="55"/>
      <c r="AB32" s="55"/>
    </row>
    <row r="33" spans="1:28" ht="29.25" customHeight="1">
      <c r="A33" s="62" t="s">
        <v>81</v>
      </c>
      <c r="B33" s="57">
        <v>0</v>
      </c>
      <c r="C33" s="57">
        <v>0</v>
      </c>
      <c r="D33" s="57">
        <v>0</v>
      </c>
      <c r="E33" s="57">
        <v>0</v>
      </c>
      <c r="F33" s="55"/>
      <c r="G33" s="55"/>
      <c r="H33" s="55"/>
      <c r="I33" s="55"/>
      <c r="J33" s="55"/>
      <c r="K33" s="55"/>
      <c r="L33" s="55"/>
      <c r="M33" s="55"/>
      <c r="N33" s="55"/>
      <c r="O33" s="55"/>
      <c r="P33" s="55"/>
      <c r="Q33" s="55"/>
      <c r="R33" s="55"/>
      <c r="S33" s="55"/>
      <c r="T33" s="55"/>
      <c r="U33" s="55"/>
      <c r="X33" s="55"/>
      <c r="Y33" s="55"/>
      <c r="Z33" s="55"/>
      <c r="AA33" s="55"/>
      <c r="AB33" s="55"/>
    </row>
    <row r="34" spans="1:28" ht="29.25" customHeight="1">
      <c r="A34" s="60" t="s">
        <v>94</v>
      </c>
      <c r="B34" s="61">
        <v>58</v>
      </c>
      <c r="C34" s="61">
        <v>84</v>
      </c>
      <c r="D34" s="61">
        <v>25</v>
      </c>
      <c r="E34" s="61">
        <v>167</v>
      </c>
      <c r="F34" s="55"/>
      <c r="G34" s="55"/>
      <c r="H34" s="55"/>
      <c r="I34" s="55"/>
      <c r="J34" s="55"/>
      <c r="K34" s="55"/>
      <c r="L34" s="55"/>
      <c r="M34" s="55"/>
      <c r="N34" s="55"/>
      <c r="O34" s="55"/>
      <c r="P34" s="55"/>
      <c r="Q34" s="55"/>
      <c r="R34" s="55"/>
      <c r="S34" s="55"/>
      <c r="T34" s="55"/>
      <c r="U34" s="55"/>
      <c r="X34" s="55"/>
      <c r="Y34" s="55"/>
      <c r="Z34" s="55"/>
      <c r="AA34" s="55"/>
      <c r="AB34" s="55"/>
    </row>
    <row r="35" spans="1:28" ht="27" customHeight="1">
      <c r="A35" s="62" t="s">
        <v>82</v>
      </c>
      <c r="B35" s="57">
        <v>0</v>
      </c>
      <c r="C35" s="57">
        <v>0</v>
      </c>
      <c r="D35" s="57">
        <v>4</v>
      </c>
      <c r="E35" s="57">
        <v>4</v>
      </c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U35" s="55"/>
      <c r="X35" s="55"/>
      <c r="Y35" s="55"/>
      <c r="Z35" s="55"/>
      <c r="AA35" s="55"/>
      <c r="AB35" s="55"/>
    </row>
    <row r="36" spans="1:28" ht="14.25" customHeight="1">
      <c r="A36" s="62" t="s">
        <v>75</v>
      </c>
      <c r="B36" s="57">
        <v>0</v>
      </c>
      <c r="C36" s="57">
        <v>0</v>
      </c>
      <c r="D36" s="57">
        <v>7</v>
      </c>
      <c r="E36" s="57">
        <v>7</v>
      </c>
      <c r="F36" s="55"/>
      <c r="G36" s="55"/>
      <c r="H36" s="55"/>
      <c r="I36" s="55"/>
      <c r="J36" s="55"/>
      <c r="K36" s="55"/>
      <c r="L36" s="55"/>
      <c r="M36" s="55"/>
      <c r="N36" s="55"/>
      <c r="O36" s="55"/>
      <c r="P36" s="55"/>
      <c r="Q36" s="55"/>
      <c r="R36" s="55"/>
      <c r="S36" s="55"/>
      <c r="T36" s="55"/>
      <c r="U36" s="55"/>
      <c r="X36" s="55"/>
      <c r="Y36" s="55"/>
      <c r="Z36" s="55"/>
      <c r="AA36" s="55"/>
      <c r="AB36" s="55"/>
    </row>
    <row r="37" spans="1:28" ht="15" customHeight="1">
      <c r="A37" s="63" t="s">
        <v>84</v>
      </c>
      <c r="B37" s="57">
        <v>0</v>
      </c>
      <c r="C37" s="57">
        <v>0</v>
      </c>
      <c r="D37" s="57">
        <v>0</v>
      </c>
      <c r="E37" s="57">
        <v>0</v>
      </c>
      <c r="F37" s="55"/>
      <c r="G37" s="55"/>
      <c r="H37" s="55"/>
      <c r="I37" s="55"/>
      <c r="J37" s="55"/>
      <c r="K37" s="55"/>
      <c r="L37" s="55"/>
      <c r="M37" s="55"/>
      <c r="N37" s="55"/>
      <c r="O37" s="55"/>
      <c r="P37" s="55"/>
      <c r="Q37" s="55"/>
      <c r="R37" s="55"/>
      <c r="S37" s="55"/>
      <c r="T37" s="55"/>
      <c r="U37" s="55"/>
      <c r="X37" s="55"/>
      <c r="Y37" s="55"/>
      <c r="Z37" s="55"/>
      <c r="AA37" s="55"/>
      <c r="AB37" s="55"/>
    </row>
    <row r="38" spans="1:28" ht="15.75" customHeight="1">
      <c r="A38" s="63" t="s">
        <v>77</v>
      </c>
      <c r="B38" s="57">
        <v>0</v>
      </c>
      <c r="C38" s="57">
        <v>0</v>
      </c>
      <c r="D38" s="57">
        <v>3</v>
      </c>
      <c r="E38" s="57">
        <v>3</v>
      </c>
      <c r="F38" s="55"/>
      <c r="G38" s="55"/>
      <c r="H38" s="55"/>
      <c r="I38" s="55"/>
      <c r="J38" s="55"/>
      <c r="K38" s="55"/>
      <c r="L38" s="55"/>
      <c r="M38" s="55"/>
      <c r="N38" s="55"/>
      <c r="O38" s="55"/>
      <c r="P38" s="55"/>
      <c r="Q38" s="55"/>
      <c r="R38" s="55"/>
      <c r="S38" s="55"/>
      <c r="T38" s="55"/>
      <c r="U38" s="55"/>
      <c r="X38" s="55"/>
      <c r="Y38" s="55"/>
      <c r="Z38" s="55"/>
      <c r="AA38" s="55"/>
      <c r="AB38" s="55"/>
    </row>
    <row r="39" spans="1:28" ht="36" customHeight="1">
      <c r="A39" s="62" t="s">
        <v>78</v>
      </c>
      <c r="B39" s="57">
        <v>58</v>
      </c>
      <c r="C39" s="57">
        <v>75</v>
      </c>
      <c r="D39" s="57">
        <v>0</v>
      </c>
      <c r="E39" s="57">
        <v>133</v>
      </c>
      <c r="F39" s="55"/>
      <c r="G39" s="55"/>
      <c r="H39" s="55"/>
      <c r="I39" s="55"/>
      <c r="J39" s="55"/>
      <c r="K39" s="55"/>
      <c r="L39" s="55"/>
      <c r="M39" s="55"/>
      <c r="N39" s="55"/>
      <c r="O39" s="55"/>
      <c r="P39" s="55"/>
      <c r="Q39" s="55"/>
      <c r="R39" s="55"/>
      <c r="S39" s="55"/>
      <c r="T39" s="55"/>
      <c r="U39" s="55"/>
      <c r="X39" s="55"/>
      <c r="Y39" s="55"/>
      <c r="Z39" s="55"/>
      <c r="AA39" s="55"/>
      <c r="AB39" s="55"/>
    </row>
    <row r="40" spans="1:28" ht="25.5" customHeight="1">
      <c r="A40" s="62" t="s">
        <v>85</v>
      </c>
      <c r="B40" s="57">
        <v>0</v>
      </c>
      <c r="C40" s="57">
        <v>0</v>
      </c>
      <c r="D40" s="57">
        <v>3</v>
      </c>
      <c r="E40" s="57">
        <v>3</v>
      </c>
      <c r="F40" s="55"/>
      <c r="G40" s="55"/>
      <c r="H40" s="55"/>
      <c r="I40" s="55"/>
      <c r="J40" s="55"/>
      <c r="K40" s="55"/>
      <c r="L40" s="55"/>
      <c r="M40" s="55"/>
      <c r="N40" s="55"/>
      <c r="O40" s="55"/>
      <c r="P40" s="55"/>
      <c r="Q40" s="55"/>
      <c r="R40" s="55"/>
      <c r="S40" s="55"/>
      <c r="T40" s="55"/>
      <c r="U40" s="55"/>
      <c r="X40" s="55"/>
      <c r="Y40" s="55"/>
      <c r="Z40" s="55"/>
      <c r="AA40" s="55"/>
      <c r="AB40" s="55"/>
    </row>
    <row r="41" spans="1:28">
      <c r="A41" s="62" t="s">
        <v>86</v>
      </c>
      <c r="B41" s="57">
        <v>0</v>
      </c>
      <c r="C41" s="57">
        <v>0</v>
      </c>
      <c r="D41" s="57">
        <v>3</v>
      </c>
      <c r="E41" s="57">
        <v>3</v>
      </c>
      <c r="F41" s="55"/>
      <c r="G41" s="55"/>
      <c r="H41" s="55"/>
      <c r="I41" s="55"/>
      <c r="J41" s="55"/>
      <c r="K41" s="55"/>
      <c r="L41" s="55"/>
      <c r="M41" s="55"/>
      <c r="N41" s="55"/>
      <c r="O41" s="55"/>
      <c r="P41" s="55"/>
      <c r="Q41" s="55"/>
      <c r="R41" s="55"/>
      <c r="S41" s="55"/>
      <c r="T41" s="55"/>
      <c r="U41" s="55"/>
      <c r="X41" s="55"/>
      <c r="Y41" s="55"/>
      <c r="Z41" s="55"/>
      <c r="AA41" s="55"/>
      <c r="AB41" s="55"/>
    </row>
    <row r="42" spans="1:28">
      <c r="A42" s="62" t="s">
        <v>81</v>
      </c>
      <c r="B42" s="57">
        <v>0</v>
      </c>
      <c r="C42" s="57">
        <v>9</v>
      </c>
      <c r="D42" s="57">
        <v>5</v>
      </c>
      <c r="E42" s="57">
        <v>14</v>
      </c>
      <c r="F42" s="55"/>
      <c r="G42" s="55"/>
      <c r="H42" s="55"/>
      <c r="I42" s="55"/>
      <c r="J42" s="55"/>
      <c r="K42" s="55"/>
      <c r="L42" s="55"/>
      <c r="M42" s="55"/>
      <c r="N42" s="55"/>
      <c r="O42" s="55"/>
      <c r="P42" s="55"/>
      <c r="Q42" s="55"/>
      <c r="R42" s="55"/>
      <c r="S42" s="55"/>
      <c r="T42" s="55"/>
      <c r="U42" s="55"/>
      <c r="X42" s="55"/>
      <c r="Y42" s="55"/>
      <c r="Z42" s="55"/>
      <c r="AA42" s="55"/>
      <c r="AB42" s="55"/>
    </row>
    <row r="43" spans="1:28" ht="27" customHeight="1">
      <c r="A43" s="58" t="s">
        <v>53</v>
      </c>
      <c r="B43" s="59">
        <v>58</v>
      </c>
      <c r="C43" s="59">
        <v>84</v>
      </c>
      <c r="D43" s="59">
        <v>88</v>
      </c>
      <c r="E43" s="59">
        <v>230</v>
      </c>
      <c r="F43" s="55"/>
      <c r="G43" s="55"/>
      <c r="H43" s="55"/>
      <c r="I43" s="55"/>
      <c r="J43" s="55"/>
      <c r="K43" s="55"/>
      <c r="L43" s="55"/>
      <c r="M43" s="55"/>
      <c r="N43" s="55"/>
      <c r="O43" s="55"/>
      <c r="P43" s="55"/>
      <c r="Q43" s="55"/>
      <c r="R43" s="55"/>
      <c r="S43" s="55"/>
      <c r="T43" s="55"/>
      <c r="U43" s="55"/>
      <c r="X43" s="55"/>
      <c r="Y43" s="55"/>
      <c r="Z43" s="55"/>
      <c r="AA43" s="55"/>
      <c r="AB43" s="55"/>
    </row>
    <row r="44" spans="1:28">
      <c r="A44" s="55"/>
      <c r="B44" s="55"/>
      <c r="C44" s="55"/>
      <c r="D44" s="55"/>
      <c r="E44" s="55"/>
      <c r="F44" s="55"/>
      <c r="G44" s="55"/>
      <c r="H44" s="55"/>
      <c r="I44" s="55"/>
      <c r="J44" s="55"/>
      <c r="K44" s="55"/>
      <c r="L44" s="55"/>
      <c r="M44" s="55"/>
      <c r="N44" s="55"/>
      <c r="O44" s="55"/>
      <c r="P44" s="55"/>
      <c r="Q44" s="55"/>
      <c r="R44" s="55"/>
      <c r="S44" s="55"/>
      <c r="T44" s="55"/>
      <c r="U44" s="55"/>
      <c r="X44" s="55"/>
      <c r="Y44" s="55"/>
      <c r="Z44" s="55"/>
      <c r="AA44" s="55"/>
      <c r="AB44" s="55"/>
    </row>
    <row r="45" spans="1:28">
      <c r="B45" s="53"/>
      <c r="C45" s="53"/>
      <c r="D45" s="53"/>
      <c r="E45" s="53"/>
      <c r="F45" s="53"/>
      <c r="G45" s="53"/>
      <c r="H45" s="53"/>
    </row>
    <row r="46" spans="1:28">
      <c r="A46" s="44"/>
      <c r="B46" s="64">
        <v>2009</v>
      </c>
      <c r="C46" s="64">
        <v>2010</v>
      </c>
      <c r="D46" s="64">
        <v>2011</v>
      </c>
      <c r="E46" s="64">
        <v>2012</v>
      </c>
      <c r="F46" s="53"/>
      <c r="G46" s="53"/>
      <c r="H46" s="53"/>
    </row>
    <row r="47" spans="1:28">
      <c r="A47" s="65" t="s">
        <v>95</v>
      </c>
      <c r="B47" s="66">
        <v>306</v>
      </c>
      <c r="C47" s="66">
        <v>242</v>
      </c>
      <c r="D47" s="66">
        <v>242</v>
      </c>
      <c r="E47" s="66">
        <v>262</v>
      </c>
      <c r="F47" s="53"/>
      <c r="G47" s="53"/>
      <c r="H47" s="53"/>
    </row>
    <row r="48" spans="1:28">
      <c r="A48" s="65" t="s">
        <v>96</v>
      </c>
      <c r="B48" s="66">
        <v>306</v>
      </c>
      <c r="C48" s="66">
        <v>242</v>
      </c>
      <c r="D48" s="66">
        <v>242</v>
      </c>
      <c r="E48" s="66">
        <v>262</v>
      </c>
      <c r="F48" s="53"/>
      <c r="G48" s="53"/>
      <c r="H48" s="53"/>
    </row>
    <row r="49" spans="1:10">
      <c r="A49" s="65" t="s">
        <v>97</v>
      </c>
      <c r="B49" s="66">
        <v>227</v>
      </c>
      <c r="C49" s="66">
        <v>145</v>
      </c>
      <c r="D49" s="66">
        <v>151</v>
      </c>
      <c r="E49" s="66">
        <v>167</v>
      </c>
      <c r="F49" s="53"/>
      <c r="G49" s="53"/>
      <c r="H49" s="53"/>
    </row>
    <row r="50" spans="1:10">
      <c r="A50" s="65" t="s">
        <v>98</v>
      </c>
      <c r="B50" s="66">
        <v>0</v>
      </c>
      <c r="C50" s="66">
        <v>0</v>
      </c>
      <c r="D50" s="66">
        <v>0</v>
      </c>
      <c r="E50" s="66">
        <v>0</v>
      </c>
      <c r="F50" s="53"/>
      <c r="G50" s="53"/>
      <c r="H50" s="53"/>
    </row>
    <row r="51" spans="1:10">
      <c r="A51" s="65" t="s">
        <v>99</v>
      </c>
      <c r="B51" s="66">
        <v>0</v>
      </c>
      <c r="C51" s="66">
        <v>37</v>
      </c>
      <c r="D51" s="66">
        <v>24</v>
      </c>
      <c r="E51" s="66">
        <v>6</v>
      </c>
      <c r="F51" s="53"/>
      <c r="G51" s="53"/>
      <c r="H51" s="53"/>
    </row>
    <row r="52" spans="1:10">
      <c r="B52" s="53"/>
      <c r="C52" s="53"/>
      <c r="D52" s="53"/>
      <c r="E52" s="53"/>
      <c r="F52" s="53"/>
      <c r="G52" s="53"/>
      <c r="H52" s="53"/>
    </row>
    <row r="53" spans="1:10">
      <c r="B53" s="53"/>
      <c r="C53" s="53"/>
      <c r="D53" s="53"/>
      <c r="E53" s="53"/>
      <c r="F53" s="53"/>
      <c r="G53" s="53"/>
      <c r="H53" s="53"/>
    </row>
    <row r="54" spans="1:10">
      <c r="B54" s="53"/>
      <c r="C54" s="53"/>
      <c r="D54" s="53"/>
      <c r="E54" s="53"/>
      <c r="F54" s="53"/>
      <c r="G54" s="53"/>
      <c r="H54" s="53"/>
    </row>
    <row r="55" spans="1:10">
      <c r="A55" s="78" t="s">
        <v>104</v>
      </c>
      <c r="B55" s="78"/>
      <c r="C55" s="78"/>
      <c r="D55" s="78"/>
      <c r="E55" s="78"/>
      <c r="F55" s="78"/>
      <c r="G55" s="78"/>
      <c r="H55" s="78"/>
      <c r="I55" s="78"/>
      <c r="J55" s="78"/>
    </row>
    <row r="56" spans="1:10">
      <c r="B56" s="53"/>
      <c r="C56" s="53"/>
      <c r="D56" s="53"/>
      <c r="E56" s="53"/>
      <c r="F56" s="53"/>
      <c r="G56" s="53"/>
      <c r="H56" s="53"/>
    </row>
    <row r="57" spans="1:10">
      <c r="B57" s="53"/>
      <c r="C57" s="53"/>
      <c r="D57" s="53"/>
      <c r="E57" s="53"/>
      <c r="F57" s="53"/>
      <c r="G57" s="53"/>
      <c r="H57" s="53"/>
    </row>
    <row r="58" spans="1:10">
      <c r="B58" s="53"/>
      <c r="C58" s="53"/>
      <c r="D58" s="53"/>
      <c r="E58" s="53"/>
      <c r="F58" s="53"/>
      <c r="G58" s="53"/>
      <c r="H58" s="53"/>
    </row>
    <row r="59" spans="1:10">
      <c r="B59" s="53"/>
      <c r="C59" s="53"/>
      <c r="D59" s="53"/>
      <c r="E59" s="53"/>
      <c r="F59" s="53"/>
      <c r="G59" s="53"/>
      <c r="H59" s="53"/>
    </row>
    <row r="60" spans="1:10">
      <c r="B60" s="53"/>
      <c r="C60" s="53"/>
      <c r="D60" s="53"/>
      <c r="E60" s="53"/>
      <c r="F60" s="53"/>
      <c r="G60" s="53"/>
      <c r="H60" s="53"/>
    </row>
    <row r="61" spans="1:10">
      <c r="B61" s="53"/>
      <c r="C61" s="53"/>
      <c r="D61" s="53"/>
      <c r="E61" s="53"/>
      <c r="F61" s="53"/>
      <c r="G61" s="53"/>
      <c r="H61" s="53"/>
    </row>
    <row r="62" spans="1:10">
      <c r="B62" s="53"/>
      <c r="C62" s="53"/>
      <c r="D62" s="53"/>
      <c r="E62" s="53"/>
      <c r="F62" s="53"/>
      <c r="G62" s="53"/>
      <c r="H62" s="53"/>
    </row>
    <row r="63" spans="1:10">
      <c r="B63" s="53"/>
      <c r="C63" s="53"/>
      <c r="D63" s="53"/>
      <c r="E63" s="53"/>
      <c r="F63" s="53"/>
      <c r="G63" s="53"/>
      <c r="H63" s="53"/>
    </row>
    <row r="64" spans="1:10">
      <c r="B64" s="53"/>
      <c r="C64" s="53"/>
      <c r="D64" s="53"/>
      <c r="E64" s="53"/>
      <c r="F64" s="53"/>
      <c r="G64" s="53"/>
      <c r="H64" s="53"/>
    </row>
    <row r="65" spans="2:8">
      <c r="B65" s="53"/>
      <c r="C65" s="53"/>
      <c r="D65" s="53"/>
      <c r="E65" s="53"/>
      <c r="F65" s="53"/>
      <c r="G65" s="53"/>
      <c r="H65" s="53"/>
    </row>
    <row r="66" spans="2:8">
      <c r="B66" s="53"/>
      <c r="C66" s="53"/>
      <c r="D66" s="53"/>
      <c r="E66" s="53"/>
      <c r="F66" s="53"/>
      <c r="G66" s="53"/>
      <c r="H66" s="53"/>
    </row>
    <row r="67" spans="2:8">
      <c r="B67" s="53"/>
      <c r="C67" s="53"/>
      <c r="D67" s="53"/>
      <c r="E67" s="53"/>
      <c r="F67" s="53"/>
      <c r="G67" s="53"/>
      <c r="H67" s="53"/>
    </row>
    <row r="68" spans="2:8">
      <c r="B68" s="53"/>
      <c r="C68" s="53"/>
      <c r="D68" s="53"/>
      <c r="E68" s="53"/>
      <c r="F68" s="53"/>
      <c r="G68" s="53"/>
      <c r="H68" s="53"/>
    </row>
    <row r="69" spans="2:8">
      <c r="B69" s="53"/>
      <c r="C69" s="53"/>
      <c r="D69" s="53"/>
      <c r="E69" s="53"/>
      <c r="F69" s="53"/>
      <c r="G69" s="53"/>
      <c r="H69" s="53"/>
    </row>
    <row r="70" spans="2:8">
      <c r="B70" s="53"/>
      <c r="C70" s="53"/>
      <c r="D70" s="53"/>
      <c r="E70" s="53"/>
      <c r="F70" s="53"/>
      <c r="G70" s="53"/>
      <c r="H70" s="53"/>
    </row>
    <row r="71" spans="2:8">
      <c r="B71" s="53"/>
      <c r="C71" s="53"/>
      <c r="D71" s="53"/>
      <c r="E71" s="53"/>
      <c r="F71" s="53"/>
      <c r="G71" s="53"/>
      <c r="H71" s="53"/>
    </row>
    <row r="72" spans="2:8">
      <c r="B72" s="53"/>
      <c r="C72" s="53"/>
      <c r="D72" s="53"/>
      <c r="E72" s="53"/>
      <c r="F72" s="53"/>
      <c r="G72" s="53"/>
      <c r="H72" s="53"/>
    </row>
    <row r="73" spans="2:8">
      <c r="B73" s="53"/>
      <c r="C73" s="53"/>
      <c r="D73" s="53"/>
      <c r="E73" s="53"/>
      <c r="F73" s="53"/>
      <c r="G73" s="53"/>
      <c r="H73" s="53"/>
    </row>
    <row r="74" spans="2:8">
      <c r="B74" s="53"/>
      <c r="C74" s="53"/>
      <c r="D74" s="53"/>
      <c r="E74" s="53"/>
      <c r="F74" s="53"/>
      <c r="G74" s="53"/>
      <c r="H74" s="53"/>
    </row>
    <row r="75" spans="2:8">
      <c r="B75" s="53"/>
      <c r="C75" s="53"/>
      <c r="D75" s="53"/>
      <c r="E75" s="53"/>
      <c r="F75" s="53"/>
      <c r="G75" s="53"/>
      <c r="H75" s="53"/>
    </row>
    <row r="76" spans="2:8">
      <c r="B76" s="53"/>
      <c r="C76" s="53"/>
      <c r="D76" s="53"/>
      <c r="E76" s="53"/>
      <c r="F76" s="53"/>
      <c r="G76" s="53"/>
      <c r="H76" s="53"/>
    </row>
  </sheetData>
  <mergeCells count="1">
    <mergeCell ref="A55:J55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Perforadores</vt:lpstr>
      <vt:lpstr>Perforadores_ataques</vt:lpstr>
      <vt:lpstr>Actuaciones</vt:lpstr>
      <vt:lpstr>Lagarta peluda</vt:lpstr>
      <vt:lpstr>Procesionaria_97-12</vt:lpstr>
      <vt:lpstr>Nematodo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mmmartinez</cp:lastModifiedBy>
  <cp:lastPrinted>2007-03-21T14:46:10Z</cp:lastPrinted>
  <dcterms:created xsi:type="dcterms:W3CDTF">1996-11-27T10:00:04Z</dcterms:created>
  <dcterms:modified xsi:type="dcterms:W3CDTF">2015-01-26T17:57:31Z</dcterms:modified>
</cp:coreProperties>
</file>