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DieseArbeitsmappe" defaultThemeVersion="124226"/>
  <bookViews>
    <workbookView xWindow="720" yWindow="-120" windowWidth="15090" windowHeight="5130"/>
  </bookViews>
  <sheets>
    <sheet name="Deslinde" sheetId="29" r:id="rId1"/>
    <sheet name="Almería DPMT" sheetId="23" r:id="rId2"/>
    <sheet name="Cádiz DPMT" sheetId="24" r:id="rId3"/>
    <sheet name="Granada DPMT" sheetId="25" r:id="rId4"/>
    <sheet name="Málaga DPMT" sheetId="27" r:id="rId5"/>
    <sheet name="Huelva DPMT" sheetId="26" r:id="rId6"/>
    <sheet name="Sevilla DPMT" sheetId="28" r:id="rId7"/>
  </sheets>
  <externalReferences>
    <externalReference r:id="rId8"/>
  </externalReferences>
  <definedNames>
    <definedName name="_1112">'[1]CuadroGral_Objetivos-Indicad'!$H$8</definedName>
    <definedName name="_1121">'[1]CuadroGral_Objetivos-Indicad'!$H$10</definedName>
    <definedName name="_1122">'[1]CuadroGral_Objetivos-Indicad'!$H$11</definedName>
    <definedName name="_1123">'[1]CuadroGral_Objetivos-Indicad'!$H$12</definedName>
    <definedName name="_1131">'[1]CuadroGral_Objetivos-Indicad'!$H$13</definedName>
    <definedName name="_1212">'[1]CuadroGral_Objetivos-Indicad'!$H$15</definedName>
    <definedName name="_1213">'[1]CuadroGral_Objetivos-Indicad'!$H$16</definedName>
    <definedName name="_1214">'[1]CuadroGral_Objetivos-Indicad'!$H$17</definedName>
    <definedName name="_1221">'[1]CuadroGral_Objetivos-Indicad'!$H$18</definedName>
    <definedName name="_1222">'[1]CuadroGral_Objetivos-Indicad'!$H$19</definedName>
    <definedName name="_1312">'[1]CuadroGral_Objetivos-Indicad'!$H$21</definedName>
    <definedName name="_1313">'[1]CuadroGral_Objetivos-Indicad'!$H$22</definedName>
    <definedName name="_1314">'[1]CuadroGral_Objetivos-Indicad'!$H$23</definedName>
    <definedName name="_1322">'[1]CuadroGral_Objetivos-Indicad'!$H$25</definedName>
    <definedName name="_1331">'[1]CuadroGral_Objetivos-Indicad'!$H$26</definedName>
    <definedName name="_1332">'[1]CuadroGral_Objetivos-Indicad'!$H$27</definedName>
    <definedName name="_1333">'[1]CuadroGral_Objetivos-Indicad'!$H$28</definedName>
    <definedName name="_1341">'[1]CuadroGral_Objetivos-Indicad'!$H$29</definedName>
    <definedName name="_1342">'[1]CuadroGral_Objetivos-Indicad'!$H$30</definedName>
    <definedName name="_1343">'[1]CuadroGral_Objetivos-Indicad'!$H$31</definedName>
    <definedName name="_1412">'[1]CuadroGral_Objetivos-Indicad'!$H$33</definedName>
    <definedName name="_1413">'[1]CuadroGral_Objetivos-Indicad'!$H$34</definedName>
    <definedName name="_1421">'[1]CuadroGral_Objetivos-Indicad'!$H$35</definedName>
    <definedName name="_1422">'[1]CuadroGral_Objetivos-Indicad'!$H$36</definedName>
    <definedName name="_2111">'[1]CuadroGral_Objetivos-Indicad'!$H$37</definedName>
    <definedName name="_2121">'[1]CuadroGral_Objetivos-Indicad'!$H$38</definedName>
    <definedName name="_2131">'[1]CuadroGral_Objetivos-Indicad'!$H$39</definedName>
    <definedName name="_3111">'[1]CuadroGral_Objetivos-Indicad'!$H$40</definedName>
    <definedName name="_PAG2011">#REF!</definedName>
    <definedName name="COD">#REF!</definedName>
    <definedName name="DIST">#REF!</definedName>
    <definedName name="Format">#REF!</definedName>
    <definedName name="Header">#REF!</definedName>
    <definedName name="PAGT">#REF!</definedName>
    <definedName name="RawData">#REF!</definedName>
    <definedName name="RawHeader">#REF!</definedName>
  </definedNames>
  <calcPr calcId="125725"/>
</workbook>
</file>

<file path=xl/calcChain.xml><?xml version="1.0" encoding="utf-8"?>
<calcChain xmlns="http://schemas.openxmlformats.org/spreadsheetml/2006/main">
  <c r="C17" i="28"/>
  <c r="B17"/>
  <c r="C16"/>
  <c r="C15"/>
  <c r="C14"/>
  <c r="C13"/>
  <c r="C12"/>
  <c r="C11"/>
  <c r="C10"/>
  <c r="C9"/>
  <c r="C8"/>
  <c r="C7"/>
  <c r="C6"/>
  <c r="C5"/>
  <c r="C4"/>
  <c r="C18" i="27"/>
  <c r="B18"/>
  <c r="C17"/>
  <c r="C16"/>
  <c r="C15"/>
  <c r="C14"/>
  <c r="C13"/>
  <c r="C12"/>
  <c r="C11"/>
  <c r="C10"/>
  <c r="C9"/>
  <c r="C8"/>
  <c r="C7"/>
  <c r="C6"/>
  <c r="C5"/>
  <c r="C4"/>
  <c r="C19" i="26"/>
  <c r="B19"/>
  <c r="C18"/>
  <c r="C17"/>
  <c r="C16"/>
  <c r="C15"/>
  <c r="C14"/>
  <c r="C13"/>
  <c r="C12"/>
  <c r="C11"/>
  <c r="C10"/>
  <c r="C9"/>
  <c r="C8"/>
  <c r="C7"/>
  <c r="C6"/>
  <c r="C5"/>
  <c r="C4"/>
  <c r="B18" i="25"/>
  <c r="C18"/>
  <c r="C17"/>
  <c r="C16"/>
  <c r="C15"/>
  <c r="C14"/>
  <c r="C13"/>
  <c r="C12"/>
  <c r="C11"/>
  <c r="C10"/>
  <c r="C9"/>
  <c r="C8"/>
  <c r="C7"/>
  <c r="C6"/>
  <c r="C5"/>
  <c r="C4"/>
  <c r="B20" i="24"/>
  <c r="C20"/>
  <c r="C19"/>
  <c r="C18"/>
  <c r="C17"/>
  <c r="C16"/>
  <c r="C15"/>
  <c r="C14"/>
  <c r="C13"/>
  <c r="C12"/>
  <c r="C11"/>
  <c r="C10"/>
  <c r="C9"/>
  <c r="C8"/>
  <c r="C7"/>
  <c r="C6"/>
  <c r="C5"/>
  <c r="C4"/>
  <c r="B19" i="23"/>
  <c r="C19"/>
  <c r="C18"/>
  <c r="C17"/>
  <c r="C16"/>
  <c r="C15"/>
  <c r="C14"/>
  <c r="C13"/>
  <c r="C12"/>
  <c r="C11"/>
  <c r="C10"/>
  <c r="C9"/>
  <c r="C8"/>
  <c r="C7"/>
  <c r="C6"/>
  <c r="C5"/>
  <c r="C4"/>
</calcChain>
</file>

<file path=xl/sharedStrings.xml><?xml version="1.0" encoding="utf-8"?>
<sst xmlns="http://schemas.openxmlformats.org/spreadsheetml/2006/main" count="125" uniqueCount="44">
  <si>
    <t>Usos del DPMT</t>
  </si>
  <si>
    <t>Ocupaciones Inventariadas en   el DPMT en la provincia de Almería clasificadas por uso</t>
  </si>
  <si>
    <t>Ocupaciones Inventariadas en el DPMT en la provincia de Almería clasificadas por uso (%)</t>
  </si>
  <si>
    <t>Residencial</t>
  </si>
  <si>
    <t>Instalaciones expendedoras de comida y bebida</t>
  </si>
  <si>
    <t>Agrícola</t>
  </si>
  <si>
    <t>Obras marítimas</t>
  </si>
  <si>
    <t>Dotacionales</t>
  </si>
  <si>
    <t>Otros</t>
  </si>
  <si>
    <t>Totales</t>
  </si>
  <si>
    <t>Ocupaciones Inventariadas en el DPMT en la provincia de Cádiz clasificadas por uso (%)</t>
  </si>
  <si>
    <t>Ocupaciones Inventariadas en el DPMT en la provincia de Granada clasificadas por uso (%)</t>
  </si>
  <si>
    <t>Industrial</t>
  </si>
  <si>
    <t>Sin uso</t>
  </si>
  <si>
    <t>Pesca y recreo</t>
  </si>
  <si>
    <t>Accesos y caminos en DPM-T</t>
  </si>
  <si>
    <t>Instalaciones de servicios</t>
  </si>
  <si>
    <t>Instalaciones deportivas</t>
  </si>
  <si>
    <t>Muros y plataformas</t>
  </si>
  <si>
    <t>Cerramientos y zonas ajardinadas</t>
  </si>
  <si>
    <t>Locales comerciales y de ocio</t>
  </si>
  <si>
    <t>Ocupaciones Inventariadas en el DPMT en la provincia de Cádiz clasificadas por uso</t>
  </si>
  <si>
    <t>Esparcimiento</t>
  </si>
  <si>
    <t>Ocupaciones Inventariadas en el DPMT en la provincia de Granada clasificadas por uso</t>
  </si>
  <si>
    <t>Ocupaciones Inventariadas en el DPMT en la provincia de Huelva clasificadas por uso</t>
  </si>
  <si>
    <t>Ocupaciones Inventariadas en el DPMT en la provincia de Huelva clasificadas por uso (%)</t>
  </si>
  <si>
    <t>Ocupaciones inventariadas en el DPMT en la provincia de Málaga clasificadas por uso</t>
  </si>
  <si>
    <t>Ocupaciones inventariadas en el DPMT en la provincia de Málaga clasificadas por uso (%)</t>
  </si>
  <si>
    <t>Ocupaciones inventariadas en el DPMT en la provincia de Sevilla clasificadas por uso</t>
  </si>
  <si>
    <t>Ocupaciones inventariadas en el DPMT en la provincia de Sevilla clasificadas por uso (%)</t>
  </si>
  <si>
    <t>Deslinde del dominio público marítimo terrestre en Andalucía, 2010-2011</t>
  </si>
  <si>
    <t>Provincia</t>
  </si>
  <si>
    <t>Longitud DPMT (km)</t>
  </si>
  <si>
    <t>Restan por deslindar en 2010 (km)</t>
  </si>
  <si>
    <t>Restan por deslindar en 2011 (km)</t>
  </si>
  <si>
    <t>Porcentaje deslindado 2010</t>
  </si>
  <si>
    <t>Porcentaje deslindado 2011</t>
  </si>
  <si>
    <t>Almería</t>
  </si>
  <si>
    <t>Cádiz</t>
  </si>
  <si>
    <t>Granada</t>
  </si>
  <si>
    <t>Huelva</t>
  </si>
  <si>
    <t>Málaga</t>
  </si>
  <si>
    <t>Sevilla</t>
  </si>
  <si>
    <t>Fuente: Ministerio de Agricultura, Alimentación y Medio Ambiente, 2012.</t>
  </si>
</sst>
</file>

<file path=xl/styles.xml><?xml version="1.0" encoding="utf-8"?>
<styleSheet xmlns="http://schemas.openxmlformats.org/spreadsheetml/2006/main">
  <fonts count="3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1" fillId="0" borderId="1" xfId="1" applyFont="1" applyBorder="1" applyAlignment="1">
      <alignment horizontal="center" vertical="center" wrapText="1"/>
    </xf>
    <xf numFmtId="2" fontId="1" fillId="0" borderId="1" xfId="1" applyNumberFormat="1" applyFont="1" applyBorder="1" applyAlignment="1">
      <alignment horizontal="center" vertical="center" wrapText="1"/>
    </xf>
    <xf numFmtId="0" fontId="2" fillId="0" borderId="0" xfId="1"/>
    <xf numFmtId="0" fontId="2" fillId="0" borderId="1" xfId="1" applyBorder="1"/>
    <xf numFmtId="2" fontId="2" fillId="0" borderId="1" xfId="1" applyNumberFormat="1" applyBorder="1"/>
    <xf numFmtId="0" fontId="1" fillId="0" borderId="1" xfId="1" applyFont="1" applyFill="1" applyBorder="1"/>
    <xf numFmtId="2" fontId="2" fillId="0" borderId="0" xfId="1" applyNumberFormat="1"/>
    <xf numFmtId="0" fontId="2" fillId="0" borderId="1" xfId="1" applyNumberFormat="1" applyBorder="1"/>
    <xf numFmtId="0" fontId="2" fillId="0" borderId="0" xfId="1" applyProtection="1">
      <protection locked="0"/>
    </xf>
    <xf numFmtId="0" fontId="1" fillId="0" borderId="0" xfId="1" applyFo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1152525</xdr:colOff>
      <xdr:row>0</xdr:row>
      <xdr:rowOff>809625</xdr:rowOff>
    </xdr:to>
    <xdr:pic>
      <xdr:nvPicPr>
        <xdr:cNvPr id="2" name="Picture 1" descr="agritulturayma_horizontal_trz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511492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104775</xdr:rowOff>
    </xdr:from>
    <xdr:to>
      <xdr:col>1</xdr:col>
      <xdr:colOff>485775</xdr:colOff>
      <xdr:row>1</xdr:row>
      <xdr:rowOff>95250</xdr:rowOff>
    </xdr:to>
    <xdr:pic>
      <xdr:nvPicPr>
        <xdr:cNvPr id="63492" name="4 Imagen" descr="logotipo_ma_ot_horizontal_rgb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" y="104775"/>
          <a:ext cx="31337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1</xdr:col>
      <xdr:colOff>419100</xdr:colOff>
      <xdr:row>1</xdr:row>
      <xdr:rowOff>95250</xdr:rowOff>
    </xdr:to>
    <xdr:pic>
      <xdr:nvPicPr>
        <xdr:cNvPr id="65539" name="4 Imagen" descr="logotipo_ma_ot_horizontal_rgb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28575"/>
          <a:ext cx="31337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57150</xdr:rowOff>
    </xdr:from>
    <xdr:to>
      <xdr:col>1</xdr:col>
      <xdr:colOff>457200</xdr:colOff>
      <xdr:row>1</xdr:row>
      <xdr:rowOff>133350</xdr:rowOff>
    </xdr:to>
    <xdr:pic>
      <xdr:nvPicPr>
        <xdr:cNvPr id="64515" name="4 Imagen" descr="logotipo_ma_ot_horizontal_rgb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725" y="57150"/>
          <a:ext cx="31337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1</xdr:col>
      <xdr:colOff>447675</xdr:colOff>
      <xdr:row>0</xdr:row>
      <xdr:rowOff>981075</xdr:rowOff>
    </xdr:to>
    <xdr:pic>
      <xdr:nvPicPr>
        <xdr:cNvPr id="67586" name="4 Imagen" descr="logotipo_ma_ot_horizontal_rgb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200" y="28575"/>
          <a:ext cx="31337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133350</xdr:rowOff>
    </xdr:from>
    <xdr:to>
      <xdr:col>1</xdr:col>
      <xdr:colOff>447675</xdr:colOff>
      <xdr:row>1</xdr:row>
      <xdr:rowOff>28575</xdr:rowOff>
    </xdr:to>
    <xdr:pic>
      <xdr:nvPicPr>
        <xdr:cNvPr id="68610" name="4 Imagen" descr="logotipo_ma_ot_horizontal_rgb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200" y="133350"/>
          <a:ext cx="31337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57150</xdr:rowOff>
    </xdr:from>
    <xdr:to>
      <xdr:col>1</xdr:col>
      <xdr:colOff>504825</xdr:colOff>
      <xdr:row>1</xdr:row>
      <xdr:rowOff>9525</xdr:rowOff>
    </xdr:to>
    <xdr:pic>
      <xdr:nvPicPr>
        <xdr:cNvPr id="66562" name="4 Imagen" descr="logotipo_ma_ot_horizontal_rgb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7150"/>
          <a:ext cx="31337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Ortiz/Mis%20documentos/PRESUPUESTOS/PRESUPUESTO2010/INFO-GESTI&#211;N/Elaboraci&#243;n/ExpConPagos201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uadroGral_Objetivos-Indicad"/>
      <sheetName val="Volcado02feb2011"/>
      <sheetName val="ResumPorProvincias"/>
      <sheetName val="Resum2(ObjEstr-NatuGasto)"/>
      <sheetName val="ResumObjEstraOpera-Pag2010"/>
      <sheetName val="Resum(ObjAccio-NatuGasto)"/>
      <sheetName val="Resumen(Formato)"/>
    </sheetNames>
    <sheetDataSet>
      <sheetData sheetId="0">
        <row r="8">
          <cell r="H8" t="str">
            <v>1.1.1.2.  Levantamiento de construcciones en el dominio público marítimo terrestre y zona de servidumbre</v>
          </cell>
        </row>
        <row r="10">
          <cell r="H10" t="str">
            <v>1.1.2.1. Movilización de los sedimentos presentes en el circuito litoral y Demarcación Hidrográfica.</v>
          </cell>
        </row>
        <row r="11">
          <cell r="H11" t="str">
            <v>1.1.2.2. Alimentación de playas y cordones litorales con áridos procedentes de yacimientos y depósitos terrestres o marinos exteriores al circuito litoral.</v>
          </cell>
        </row>
        <row r="12">
          <cell r="H12" t="str">
            <v xml:space="preserve">1.1.2.3. Implantación de estructuras marítimas </v>
          </cell>
        </row>
        <row r="13">
          <cell r="H13" t="str">
            <v xml:space="preserve">1.1.3.1. Implantación de estructuras marítimas </v>
          </cell>
        </row>
        <row r="15">
          <cell r="H15" t="str">
            <v>1.2.1.2. Protección, rehabilitación de humedales y tramos fluviales de influencia marina</v>
          </cell>
        </row>
        <row r="16">
          <cell r="H16" t="str">
            <v>1.2.1.3. Protección, restauración, de sistemas dunares.</v>
          </cell>
        </row>
        <row r="17">
          <cell r="H17" t="str">
            <v>1.2.1.4. Restauración de otros espacios litorales degradados</v>
          </cell>
        </row>
        <row r="18">
          <cell r="H18" t="str">
            <v>1.2.2.1. Adquisición e incorporación al dominio público marítimo terrestre  de los terrenos necesarios</v>
          </cell>
        </row>
        <row r="19">
          <cell r="H19" t="str">
            <v xml:space="preserve">1.2.2.2. Protección y restauración de yacimientos arqueológicos litorales y/o construcciones y elementos  tradicionales vinculados con la costa, </v>
          </cell>
        </row>
        <row r="21">
          <cell r="H21" t="str">
            <v>1.3.1.2.  Actuaciones generales de mantenimiento y conservación. Actuaciones extraordinarias para la mejora de la costa</v>
          </cell>
        </row>
        <row r="22">
          <cell r="H22" t="str">
            <v>1.3.1.3. Instalaciones para el uso público sostenible de la costa</v>
          </cell>
        </row>
        <row r="23">
          <cell r="H23" t="str">
            <v>1.3.1.4. Habilitación de accesos al mar</v>
          </cell>
        </row>
        <row r="25">
          <cell r="H25" t="str">
            <v>1.3.2.2. Remodelación de fachadas marítimas urbanas</v>
          </cell>
        </row>
        <row r="26">
          <cell r="H26" t="str">
            <v>1.3.3.1. Adquisición e incorporación al dominio público marítimo terrestre  de los terrenos necesarios</v>
          </cell>
        </row>
        <row r="27">
          <cell r="H27" t="str">
            <v>1.3.3.2. Habilitación de itinerarios y senderos litorales.</v>
          </cell>
        </row>
        <row r="28">
          <cell r="H28" t="str">
            <v>1.3.3.3. Instalaciones de educación ambiental e interpretación de la naturaleza</v>
          </cell>
        </row>
        <row r="29">
          <cell r="H29" t="str">
            <v>1.3.4.1. Movilización de los sedimentos presentes en el circuito litoral y Demarcación Hidrográfica.</v>
          </cell>
        </row>
        <row r="30">
          <cell r="H30" t="str">
            <v>1.3.4.2. Alimentación de playas y cordones litorales con áridos procedentes de yacimientos y depósitos terrestres o marinos exteriores al circuito litoral.</v>
          </cell>
        </row>
        <row r="31">
          <cell r="H31" t="str">
            <v xml:space="preserve">1.3.4.3. Implantación de estructuras marítimas </v>
          </cell>
        </row>
        <row r="33">
          <cell r="H33" t="str">
            <v>1.4.1.2. Estudios sobre el medio marítimo- terestre</v>
          </cell>
        </row>
        <row r="34">
          <cell r="H34" t="str">
            <v>1.4.1.3. Estudios sobre la Gestión Integrada de Zonas Costeras</v>
          </cell>
        </row>
        <row r="35">
          <cell r="H35" t="str">
            <v>1.4.2.1. Estudios sobre el medio marino</v>
          </cell>
        </row>
        <row r="36">
          <cell r="H36" t="str">
            <v>1.4.2.2. Estudios sobre el medio marítimo- terestre</v>
          </cell>
        </row>
        <row r="37">
          <cell r="H37" t="str">
            <v>2.1.1.1. Expedientes de Deslindes del dominio público marítimo terrestre</v>
          </cell>
        </row>
        <row r="38">
          <cell r="H38" t="str">
            <v>2.1.2.1. Adquisición e incorporación al dominio público marítimo terrestre  de los terrenos necesarios</v>
          </cell>
        </row>
        <row r="39">
          <cell r="H39" t="str">
            <v>2.1.3.1. Rescate de títulos concesionales contradictorios con la Ley de Costas</v>
          </cell>
        </row>
        <row r="40">
          <cell r="H40" t="str">
            <v>3.1.1.1. Apoyo Técnico- jurídico- administrativo a la gestión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3"/>
  <sheetViews>
    <sheetView tabSelected="1" workbookViewId="0">
      <selection activeCell="D30" sqref="D30"/>
    </sheetView>
  </sheetViews>
  <sheetFormatPr baseColWidth="10" defaultRowHeight="12.75"/>
  <cols>
    <col min="1" max="1" width="11.42578125" style="3"/>
    <col min="2" max="2" width="18.140625" style="3" bestFit="1" customWidth="1"/>
    <col min="3" max="4" width="29.85546875" style="3" bestFit="1" customWidth="1"/>
    <col min="5" max="6" width="24.140625" style="3" bestFit="1" customWidth="1"/>
    <col min="7" max="257" width="11.42578125" style="3"/>
    <col min="258" max="258" width="18.140625" style="3" bestFit="1" customWidth="1"/>
    <col min="259" max="260" width="29.85546875" style="3" bestFit="1" customWidth="1"/>
    <col min="261" max="262" width="24.140625" style="3" bestFit="1" customWidth="1"/>
    <col min="263" max="513" width="11.42578125" style="3"/>
    <col min="514" max="514" width="18.140625" style="3" bestFit="1" customWidth="1"/>
    <col min="515" max="516" width="29.85546875" style="3" bestFit="1" customWidth="1"/>
    <col min="517" max="518" width="24.140625" style="3" bestFit="1" customWidth="1"/>
    <col min="519" max="769" width="11.42578125" style="3"/>
    <col min="770" max="770" width="18.140625" style="3" bestFit="1" customWidth="1"/>
    <col min="771" max="772" width="29.85546875" style="3" bestFit="1" customWidth="1"/>
    <col min="773" max="774" width="24.140625" style="3" bestFit="1" customWidth="1"/>
    <col min="775" max="1025" width="11.42578125" style="3"/>
    <col min="1026" max="1026" width="18.140625" style="3" bestFit="1" customWidth="1"/>
    <col min="1027" max="1028" width="29.85546875" style="3" bestFit="1" customWidth="1"/>
    <col min="1029" max="1030" width="24.140625" style="3" bestFit="1" customWidth="1"/>
    <col min="1031" max="1281" width="11.42578125" style="3"/>
    <col min="1282" max="1282" width="18.140625" style="3" bestFit="1" customWidth="1"/>
    <col min="1283" max="1284" width="29.85546875" style="3" bestFit="1" customWidth="1"/>
    <col min="1285" max="1286" width="24.140625" style="3" bestFit="1" customWidth="1"/>
    <col min="1287" max="1537" width="11.42578125" style="3"/>
    <col min="1538" max="1538" width="18.140625" style="3" bestFit="1" customWidth="1"/>
    <col min="1539" max="1540" width="29.85546875" style="3" bestFit="1" customWidth="1"/>
    <col min="1541" max="1542" width="24.140625" style="3" bestFit="1" customWidth="1"/>
    <col min="1543" max="1793" width="11.42578125" style="3"/>
    <col min="1794" max="1794" width="18.140625" style="3" bestFit="1" customWidth="1"/>
    <col min="1795" max="1796" width="29.85546875" style="3" bestFit="1" customWidth="1"/>
    <col min="1797" max="1798" width="24.140625" style="3" bestFit="1" customWidth="1"/>
    <col min="1799" max="2049" width="11.42578125" style="3"/>
    <col min="2050" max="2050" width="18.140625" style="3" bestFit="1" customWidth="1"/>
    <col min="2051" max="2052" width="29.85546875" style="3" bestFit="1" customWidth="1"/>
    <col min="2053" max="2054" width="24.140625" style="3" bestFit="1" customWidth="1"/>
    <col min="2055" max="2305" width="11.42578125" style="3"/>
    <col min="2306" max="2306" width="18.140625" style="3" bestFit="1" customWidth="1"/>
    <col min="2307" max="2308" width="29.85546875" style="3" bestFit="1" customWidth="1"/>
    <col min="2309" max="2310" width="24.140625" style="3" bestFit="1" customWidth="1"/>
    <col min="2311" max="2561" width="11.42578125" style="3"/>
    <col min="2562" max="2562" width="18.140625" style="3" bestFit="1" customWidth="1"/>
    <col min="2563" max="2564" width="29.85546875" style="3" bestFit="1" customWidth="1"/>
    <col min="2565" max="2566" width="24.140625" style="3" bestFit="1" customWidth="1"/>
    <col min="2567" max="2817" width="11.42578125" style="3"/>
    <col min="2818" max="2818" width="18.140625" style="3" bestFit="1" customWidth="1"/>
    <col min="2819" max="2820" width="29.85546875" style="3" bestFit="1" customWidth="1"/>
    <col min="2821" max="2822" width="24.140625" style="3" bestFit="1" customWidth="1"/>
    <col min="2823" max="3073" width="11.42578125" style="3"/>
    <col min="3074" max="3074" width="18.140625" style="3" bestFit="1" customWidth="1"/>
    <col min="3075" max="3076" width="29.85546875" style="3" bestFit="1" customWidth="1"/>
    <col min="3077" max="3078" width="24.140625" style="3" bestFit="1" customWidth="1"/>
    <col min="3079" max="3329" width="11.42578125" style="3"/>
    <col min="3330" max="3330" width="18.140625" style="3" bestFit="1" customWidth="1"/>
    <col min="3331" max="3332" width="29.85546875" style="3" bestFit="1" customWidth="1"/>
    <col min="3333" max="3334" width="24.140625" style="3" bestFit="1" customWidth="1"/>
    <col min="3335" max="3585" width="11.42578125" style="3"/>
    <col min="3586" max="3586" width="18.140625" style="3" bestFit="1" customWidth="1"/>
    <col min="3587" max="3588" width="29.85546875" style="3" bestFit="1" customWidth="1"/>
    <col min="3589" max="3590" width="24.140625" style="3" bestFit="1" customWidth="1"/>
    <col min="3591" max="3841" width="11.42578125" style="3"/>
    <col min="3842" max="3842" width="18.140625" style="3" bestFit="1" customWidth="1"/>
    <col min="3843" max="3844" width="29.85546875" style="3" bestFit="1" customWidth="1"/>
    <col min="3845" max="3846" width="24.140625" style="3" bestFit="1" customWidth="1"/>
    <col min="3847" max="4097" width="11.42578125" style="3"/>
    <col min="4098" max="4098" width="18.140625" style="3" bestFit="1" customWidth="1"/>
    <col min="4099" max="4100" width="29.85546875" style="3" bestFit="1" customWidth="1"/>
    <col min="4101" max="4102" width="24.140625" style="3" bestFit="1" customWidth="1"/>
    <col min="4103" max="4353" width="11.42578125" style="3"/>
    <col min="4354" max="4354" width="18.140625" style="3" bestFit="1" customWidth="1"/>
    <col min="4355" max="4356" width="29.85546875" style="3" bestFit="1" customWidth="1"/>
    <col min="4357" max="4358" width="24.140625" style="3" bestFit="1" customWidth="1"/>
    <col min="4359" max="4609" width="11.42578125" style="3"/>
    <col min="4610" max="4610" width="18.140625" style="3" bestFit="1" customWidth="1"/>
    <col min="4611" max="4612" width="29.85546875" style="3" bestFit="1" customWidth="1"/>
    <col min="4613" max="4614" width="24.140625" style="3" bestFit="1" customWidth="1"/>
    <col min="4615" max="4865" width="11.42578125" style="3"/>
    <col min="4866" max="4866" width="18.140625" style="3" bestFit="1" customWidth="1"/>
    <col min="4867" max="4868" width="29.85546875" style="3" bestFit="1" customWidth="1"/>
    <col min="4869" max="4870" width="24.140625" style="3" bestFit="1" customWidth="1"/>
    <col min="4871" max="5121" width="11.42578125" style="3"/>
    <col min="5122" max="5122" width="18.140625" style="3" bestFit="1" customWidth="1"/>
    <col min="5123" max="5124" width="29.85546875" style="3" bestFit="1" customWidth="1"/>
    <col min="5125" max="5126" width="24.140625" style="3" bestFit="1" customWidth="1"/>
    <col min="5127" max="5377" width="11.42578125" style="3"/>
    <col min="5378" max="5378" width="18.140625" style="3" bestFit="1" customWidth="1"/>
    <col min="5379" max="5380" width="29.85546875" style="3" bestFit="1" customWidth="1"/>
    <col min="5381" max="5382" width="24.140625" style="3" bestFit="1" customWidth="1"/>
    <col min="5383" max="5633" width="11.42578125" style="3"/>
    <col min="5634" max="5634" width="18.140625" style="3" bestFit="1" customWidth="1"/>
    <col min="5635" max="5636" width="29.85546875" style="3" bestFit="1" customWidth="1"/>
    <col min="5637" max="5638" width="24.140625" style="3" bestFit="1" customWidth="1"/>
    <col min="5639" max="5889" width="11.42578125" style="3"/>
    <col min="5890" max="5890" width="18.140625" style="3" bestFit="1" customWidth="1"/>
    <col min="5891" max="5892" width="29.85546875" style="3" bestFit="1" customWidth="1"/>
    <col min="5893" max="5894" width="24.140625" style="3" bestFit="1" customWidth="1"/>
    <col min="5895" max="6145" width="11.42578125" style="3"/>
    <col min="6146" max="6146" width="18.140625" style="3" bestFit="1" customWidth="1"/>
    <col min="6147" max="6148" width="29.85546875" style="3" bestFit="1" customWidth="1"/>
    <col min="6149" max="6150" width="24.140625" style="3" bestFit="1" customWidth="1"/>
    <col min="6151" max="6401" width="11.42578125" style="3"/>
    <col min="6402" max="6402" width="18.140625" style="3" bestFit="1" customWidth="1"/>
    <col min="6403" max="6404" width="29.85546875" style="3" bestFit="1" customWidth="1"/>
    <col min="6405" max="6406" width="24.140625" style="3" bestFit="1" customWidth="1"/>
    <col min="6407" max="6657" width="11.42578125" style="3"/>
    <col min="6658" max="6658" width="18.140625" style="3" bestFit="1" customWidth="1"/>
    <col min="6659" max="6660" width="29.85546875" style="3" bestFit="1" customWidth="1"/>
    <col min="6661" max="6662" width="24.140625" style="3" bestFit="1" customWidth="1"/>
    <col min="6663" max="6913" width="11.42578125" style="3"/>
    <col min="6914" max="6914" width="18.140625" style="3" bestFit="1" customWidth="1"/>
    <col min="6915" max="6916" width="29.85546875" style="3" bestFit="1" customWidth="1"/>
    <col min="6917" max="6918" width="24.140625" style="3" bestFit="1" customWidth="1"/>
    <col min="6919" max="7169" width="11.42578125" style="3"/>
    <col min="7170" max="7170" width="18.140625" style="3" bestFit="1" customWidth="1"/>
    <col min="7171" max="7172" width="29.85546875" style="3" bestFit="1" customWidth="1"/>
    <col min="7173" max="7174" width="24.140625" style="3" bestFit="1" customWidth="1"/>
    <col min="7175" max="7425" width="11.42578125" style="3"/>
    <col min="7426" max="7426" width="18.140625" style="3" bestFit="1" customWidth="1"/>
    <col min="7427" max="7428" width="29.85546875" style="3" bestFit="1" customWidth="1"/>
    <col min="7429" max="7430" width="24.140625" style="3" bestFit="1" customWidth="1"/>
    <col min="7431" max="7681" width="11.42578125" style="3"/>
    <col min="7682" max="7682" width="18.140625" style="3" bestFit="1" customWidth="1"/>
    <col min="7683" max="7684" width="29.85546875" style="3" bestFit="1" customWidth="1"/>
    <col min="7685" max="7686" width="24.140625" style="3" bestFit="1" customWidth="1"/>
    <col min="7687" max="7937" width="11.42578125" style="3"/>
    <col min="7938" max="7938" width="18.140625" style="3" bestFit="1" customWidth="1"/>
    <col min="7939" max="7940" width="29.85546875" style="3" bestFit="1" customWidth="1"/>
    <col min="7941" max="7942" width="24.140625" style="3" bestFit="1" customWidth="1"/>
    <col min="7943" max="8193" width="11.42578125" style="3"/>
    <col min="8194" max="8194" width="18.140625" style="3" bestFit="1" customWidth="1"/>
    <col min="8195" max="8196" width="29.85546875" style="3" bestFit="1" customWidth="1"/>
    <col min="8197" max="8198" width="24.140625" style="3" bestFit="1" customWidth="1"/>
    <col min="8199" max="8449" width="11.42578125" style="3"/>
    <col min="8450" max="8450" width="18.140625" style="3" bestFit="1" customWidth="1"/>
    <col min="8451" max="8452" width="29.85546875" style="3" bestFit="1" customWidth="1"/>
    <col min="8453" max="8454" width="24.140625" style="3" bestFit="1" customWidth="1"/>
    <col min="8455" max="8705" width="11.42578125" style="3"/>
    <col min="8706" max="8706" width="18.140625" style="3" bestFit="1" customWidth="1"/>
    <col min="8707" max="8708" width="29.85546875" style="3" bestFit="1" customWidth="1"/>
    <col min="8709" max="8710" width="24.140625" style="3" bestFit="1" customWidth="1"/>
    <col min="8711" max="8961" width="11.42578125" style="3"/>
    <col min="8962" max="8962" width="18.140625" style="3" bestFit="1" customWidth="1"/>
    <col min="8963" max="8964" width="29.85546875" style="3" bestFit="1" customWidth="1"/>
    <col min="8965" max="8966" width="24.140625" style="3" bestFit="1" customWidth="1"/>
    <col min="8967" max="9217" width="11.42578125" style="3"/>
    <col min="9218" max="9218" width="18.140625" style="3" bestFit="1" customWidth="1"/>
    <col min="9219" max="9220" width="29.85546875" style="3" bestFit="1" customWidth="1"/>
    <col min="9221" max="9222" width="24.140625" style="3" bestFit="1" customWidth="1"/>
    <col min="9223" max="9473" width="11.42578125" style="3"/>
    <col min="9474" max="9474" width="18.140625" style="3" bestFit="1" customWidth="1"/>
    <col min="9475" max="9476" width="29.85546875" style="3" bestFit="1" customWidth="1"/>
    <col min="9477" max="9478" width="24.140625" style="3" bestFit="1" customWidth="1"/>
    <col min="9479" max="9729" width="11.42578125" style="3"/>
    <col min="9730" max="9730" width="18.140625" style="3" bestFit="1" customWidth="1"/>
    <col min="9731" max="9732" width="29.85546875" style="3" bestFit="1" customWidth="1"/>
    <col min="9733" max="9734" width="24.140625" style="3" bestFit="1" customWidth="1"/>
    <col min="9735" max="9985" width="11.42578125" style="3"/>
    <col min="9986" max="9986" width="18.140625" style="3" bestFit="1" customWidth="1"/>
    <col min="9987" max="9988" width="29.85546875" style="3" bestFit="1" customWidth="1"/>
    <col min="9989" max="9990" width="24.140625" style="3" bestFit="1" customWidth="1"/>
    <col min="9991" max="10241" width="11.42578125" style="3"/>
    <col min="10242" max="10242" width="18.140625" style="3" bestFit="1" customWidth="1"/>
    <col min="10243" max="10244" width="29.85546875" style="3" bestFit="1" customWidth="1"/>
    <col min="10245" max="10246" width="24.140625" style="3" bestFit="1" customWidth="1"/>
    <col min="10247" max="10497" width="11.42578125" style="3"/>
    <col min="10498" max="10498" width="18.140625" style="3" bestFit="1" customWidth="1"/>
    <col min="10499" max="10500" width="29.85546875" style="3" bestFit="1" customWidth="1"/>
    <col min="10501" max="10502" width="24.140625" style="3" bestFit="1" customWidth="1"/>
    <col min="10503" max="10753" width="11.42578125" style="3"/>
    <col min="10754" max="10754" width="18.140625" style="3" bestFit="1" customWidth="1"/>
    <col min="10755" max="10756" width="29.85546875" style="3" bestFit="1" customWidth="1"/>
    <col min="10757" max="10758" width="24.140625" style="3" bestFit="1" customWidth="1"/>
    <col min="10759" max="11009" width="11.42578125" style="3"/>
    <col min="11010" max="11010" width="18.140625" style="3" bestFit="1" customWidth="1"/>
    <col min="11011" max="11012" width="29.85546875" style="3" bestFit="1" customWidth="1"/>
    <col min="11013" max="11014" width="24.140625" style="3" bestFit="1" customWidth="1"/>
    <col min="11015" max="11265" width="11.42578125" style="3"/>
    <col min="11266" max="11266" width="18.140625" style="3" bestFit="1" customWidth="1"/>
    <col min="11267" max="11268" width="29.85546875" style="3" bestFit="1" customWidth="1"/>
    <col min="11269" max="11270" width="24.140625" style="3" bestFit="1" customWidth="1"/>
    <col min="11271" max="11521" width="11.42578125" style="3"/>
    <col min="11522" max="11522" width="18.140625" style="3" bestFit="1" customWidth="1"/>
    <col min="11523" max="11524" width="29.85546875" style="3" bestFit="1" customWidth="1"/>
    <col min="11525" max="11526" width="24.140625" style="3" bestFit="1" customWidth="1"/>
    <col min="11527" max="11777" width="11.42578125" style="3"/>
    <col min="11778" max="11778" width="18.140625" style="3" bestFit="1" customWidth="1"/>
    <col min="11779" max="11780" width="29.85546875" style="3" bestFit="1" customWidth="1"/>
    <col min="11781" max="11782" width="24.140625" style="3" bestFit="1" customWidth="1"/>
    <col min="11783" max="12033" width="11.42578125" style="3"/>
    <col min="12034" max="12034" width="18.140625" style="3" bestFit="1" customWidth="1"/>
    <col min="12035" max="12036" width="29.85546875" style="3" bestFit="1" customWidth="1"/>
    <col min="12037" max="12038" width="24.140625" style="3" bestFit="1" customWidth="1"/>
    <col min="12039" max="12289" width="11.42578125" style="3"/>
    <col min="12290" max="12290" width="18.140625" style="3" bestFit="1" customWidth="1"/>
    <col min="12291" max="12292" width="29.85546875" style="3" bestFit="1" customWidth="1"/>
    <col min="12293" max="12294" width="24.140625" style="3" bestFit="1" customWidth="1"/>
    <col min="12295" max="12545" width="11.42578125" style="3"/>
    <col min="12546" max="12546" width="18.140625" style="3" bestFit="1" customWidth="1"/>
    <col min="12547" max="12548" width="29.85546875" style="3" bestFit="1" customWidth="1"/>
    <col min="12549" max="12550" width="24.140625" style="3" bestFit="1" customWidth="1"/>
    <col min="12551" max="12801" width="11.42578125" style="3"/>
    <col min="12802" max="12802" width="18.140625" style="3" bestFit="1" customWidth="1"/>
    <col min="12803" max="12804" width="29.85546875" style="3" bestFit="1" customWidth="1"/>
    <col min="12805" max="12806" width="24.140625" style="3" bestFit="1" customWidth="1"/>
    <col min="12807" max="13057" width="11.42578125" style="3"/>
    <col min="13058" max="13058" width="18.140625" style="3" bestFit="1" customWidth="1"/>
    <col min="13059" max="13060" width="29.85546875" style="3" bestFit="1" customWidth="1"/>
    <col min="13061" max="13062" width="24.140625" style="3" bestFit="1" customWidth="1"/>
    <col min="13063" max="13313" width="11.42578125" style="3"/>
    <col min="13314" max="13314" width="18.140625" style="3" bestFit="1" customWidth="1"/>
    <col min="13315" max="13316" width="29.85546875" style="3" bestFit="1" customWidth="1"/>
    <col min="13317" max="13318" width="24.140625" style="3" bestFit="1" customWidth="1"/>
    <col min="13319" max="13569" width="11.42578125" style="3"/>
    <col min="13570" max="13570" width="18.140625" style="3" bestFit="1" customWidth="1"/>
    <col min="13571" max="13572" width="29.85546875" style="3" bestFit="1" customWidth="1"/>
    <col min="13573" max="13574" width="24.140625" style="3" bestFit="1" customWidth="1"/>
    <col min="13575" max="13825" width="11.42578125" style="3"/>
    <col min="13826" max="13826" width="18.140625" style="3" bestFit="1" customWidth="1"/>
    <col min="13827" max="13828" width="29.85546875" style="3" bestFit="1" customWidth="1"/>
    <col min="13829" max="13830" width="24.140625" style="3" bestFit="1" customWidth="1"/>
    <col min="13831" max="14081" width="11.42578125" style="3"/>
    <col min="14082" max="14082" width="18.140625" style="3" bestFit="1" customWidth="1"/>
    <col min="14083" max="14084" width="29.85546875" style="3" bestFit="1" customWidth="1"/>
    <col min="14085" max="14086" width="24.140625" style="3" bestFit="1" customWidth="1"/>
    <col min="14087" max="14337" width="11.42578125" style="3"/>
    <col min="14338" max="14338" width="18.140625" style="3" bestFit="1" customWidth="1"/>
    <col min="14339" max="14340" width="29.85546875" style="3" bestFit="1" customWidth="1"/>
    <col min="14341" max="14342" width="24.140625" style="3" bestFit="1" customWidth="1"/>
    <col min="14343" max="14593" width="11.42578125" style="3"/>
    <col min="14594" max="14594" width="18.140625" style="3" bestFit="1" customWidth="1"/>
    <col min="14595" max="14596" width="29.85546875" style="3" bestFit="1" customWidth="1"/>
    <col min="14597" max="14598" width="24.140625" style="3" bestFit="1" customWidth="1"/>
    <col min="14599" max="14849" width="11.42578125" style="3"/>
    <col min="14850" max="14850" width="18.140625" style="3" bestFit="1" customWidth="1"/>
    <col min="14851" max="14852" width="29.85546875" style="3" bestFit="1" customWidth="1"/>
    <col min="14853" max="14854" width="24.140625" style="3" bestFit="1" customWidth="1"/>
    <col min="14855" max="15105" width="11.42578125" style="3"/>
    <col min="15106" max="15106" width="18.140625" style="3" bestFit="1" customWidth="1"/>
    <col min="15107" max="15108" width="29.85546875" style="3" bestFit="1" customWidth="1"/>
    <col min="15109" max="15110" width="24.140625" style="3" bestFit="1" customWidth="1"/>
    <col min="15111" max="15361" width="11.42578125" style="3"/>
    <col min="15362" max="15362" width="18.140625" style="3" bestFit="1" customWidth="1"/>
    <col min="15363" max="15364" width="29.85546875" style="3" bestFit="1" customWidth="1"/>
    <col min="15365" max="15366" width="24.140625" style="3" bestFit="1" customWidth="1"/>
    <col min="15367" max="15617" width="11.42578125" style="3"/>
    <col min="15618" max="15618" width="18.140625" style="3" bestFit="1" customWidth="1"/>
    <col min="15619" max="15620" width="29.85546875" style="3" bestFit="1" customWidth="1"/>
    <col min="15621" max="15622" width="24.140625" style="3" bestFit="1" customWidth="1"/>
    <col min="15623" max="15873" width="11.42578125" style="3"/>
    <col min="15874" max="15874" width="18.140625" style="3" bestFit="1" customWidth="1"/>
    <col min="15875" max="15876" width="29.85546875" style="3" bestFit="1" customWidth="1"/>
    <col min="15877" max="15878" width="24.140625" style="3" bestFit="1" customWidth="1"/>
    <col min="15879" max="16129" width="11.42578125" style="3"/>
    <col min="16130" max="16130" width="18.140625" style="3" bestFit="1" customWidth="1"/>
    <col min="16131" max="16132" width="29.85546875" style="3" bestFit="1" customWidth="1"/>
    <col min="16133" max="16134" width="24.140625" style="3" bestFit="1" customWidth="1"/>
    <col min="16135" max="16384" width="11.42578125" style="3"/>
  </cols>
  <sheetData>
    <row r="1" spans="1:6" ht="64.5" customHeight="1"/>
    <row r="3" spans="1:6">
      <c r="A3" s="10" t="s">
        <v>30</v>
      </c>
    </row>
    <row r="5" spans="1:6">
      <c r="A5" s="10" t="s">
        <v>31</v>
      </c>
      <c r="B5" s="10" t="s">
        <v>32</v>
      </c>
      <c r="C5" s="10" t="s">
        <v>33</v>
      </c>
      <c r="D5" s="10" t="s">
        <v>34</v>
      </c>
      <c r="E5" s="10" t="s">
        <v>35</v>
      </c>
      <c r="F5" s="10" t="s">
        <v>36</v>
      </c>
    </row>
    <row r="6" spans="1:6">
      <c r="A6" s="3" t="s">
        <v>37</v>
      </c>
      <c r="B6" s="3">
        <v>245.4</v>
      </c>
      <c r="C6" s="3">
        <v>1.17</v>
      </c>
      <c r="D6" s="3">
        <v>1.17</v>
      </c>
      <c r="E6" s="3">
        <v>99.52</v>
      </c>
      <c r="F6" s="3">
        <v>99.52</v>
      </c>
    </row>
    <row r="7" spans="1:6">
      <c r="A7" s="3" t="s">
        <v>38</v>
      </c>
      <c r="B7" s="3">
        <v>493.1</v>
      </c>
      <c r="C7" s="3">
        <v>6.13</v>
      </c>
      <c r="D7" s="3">
        <v>6.13</v>
      </c>
      <c r="E7" s="3">
        <v>98.76</v>
      </c>
      <c r="F7" s="3">
        <v>98.76</v>
      </c>
    </row>
    <row r="8" spans="1:6">
      <c r="A8" s="3" t="s">
        <v>39</v>
      </c>
      <c r="B8" s="3">
        <v>80.400000000000006</v>
      </c>
      <c r="C8" s="3">
        <v>0</v>
      </c>
      <c r="D8" s="3">
        <v>0</v>
      </c>
      <c r="E8" s="3">
        <v>100</v>
      </c>
      <c r="F8" s="3">
        <v>100</v>
      </c>
    </row>
    <row r="9" spans="1:6">
      <c r="A9" s="3" t="s">
        <v>40</v>
      </c>
      <c r="B9" s="3">
        <v>514.5</v>
      </c>
      <c r="C9" s="3">
        <v>100.54</v>
      </c>
      <c r="D9" s="3">
        <v>98.74</v>
      </c>
      <c r="E9" s="3">
        <v>80.459999999999994</v>
      </c>
      <c r="F9" s="3">
        <v>80.81</v>
      </c>
    </row>
    <row r="10" spans="1:6">
      <c r="A10" s="3" t="s">
        <v>41</v>
      </c>
      <c r="B10" s="3">
        <v>180</v>
      </c>
      <c r="C10" s="3">
        <v>30.24</v>
      </c>
      <c r="D10" s="3">
        <v>21.25</v>
      </c>
      <c r="E10" s="3">
        <v>83.2</v>
      </c>
      <c r="F10" s="3">
        <v>88.19</v>
      </c>
    </row>
    <row r="11" spans="1:6">
      <c r="A11" s="3" t="s">
        <v>42</v>
      </c>
      <c r="B11" s="3">
        <v>599.9</v>
      </c>
      <c r="C11" s="3">
        <v>37.67</v>
      </c>
      <c r="D11" s="3">
        <v>37.67</v>
      </c>
      <c r="E11" s="3">
        <v>93.72</v>
      </c>
      <c r="F11" s="3">
        <v>93.72</v>
      </c>
    </row>
    <row r="13" spans="1:6">
      <c r="A13" s="3" t="s">
        <v>43</v>
      </c>
    </row>
  </sheetData>
  <pageMargins left="0.75" right="0.75" top="1" bottom="1" header="0" footer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9"/>
  <sheetViews>
    <sheetView zoomScaleNormal="100" zoomScaleSheetLayoutView="115" workbookViewId="0">
      <selection activeCell="B32" sqref="B32"/>
    </sheetView>
  </sheetViews>
  <sheetFormatPr baseColWidth="10" defaultRowHeight="12.75"/>
  <cols>
    <col min="1" max="1" width="41.42578125" style="3" bestFit="1" customWidth="1"/>
    <col min="2" max="2" width="29.7109375" style="3" bestFit="1" customWidth="1"/>
    <col min="3" max="3" width="32" style="7" customWidth="1"/>
    <col min="4" max="4" width="11.42578125" style="9"/>
    <col min="5" max="16384" width="11.42578125" style="3"/>
  </cols>
  <sheetData>
    <row r="1" spans="1:5" ht="75.75" customHeight="1"/>
    <row r="2" spans="1:5" ht="18.75" customHeight="1"/>
    <row r="3" spans="1:5" ht="72.75" customHeight="1">
      <c r="A3" s="1" t="s">
        <v>0</v>
      </c>
      <c r="B3" s="1" t="s">
        <v>1</v>
      </c>
      <c r="C3" s="2" t="s">
        <v>2</v>
      </c>
    </row>
    <row r="4" spans="1:5">
      <c r="A4" s="4" t="s">
        <v>3</v>
      </c>
      <c r="B4" s="4">
        <v>190</v>
      </c>
      <c r="C4" s="5">
        <f>B4*100/528</f>
        <v>35.984848484848484</v>
      </c>
    </row>
    <row r="5" spans="1:5">
      <c r="A5" s="4" t="s">
        <v>4</v>
      </c>
      <c r="B5" s="4">
        <v>80</v>
      </c>
      <c r="C5" s="5">
        <f t="shared" ref="C5:C19" si="0">B5*100/528</f>
        <v>15.151515151515152</v>
      </c>
    </row>
    <row r="6" spans="1:5">
      <c r="A6" s="4" t="s">
        <v>5</v>
      </c>
      <c r="B6" s="4">
        <v>73</v>
      </c>
      <c r="C6" s="5">
        <f t="shared" si="0"/>
        <v>13.825757575757576</v>
      </c>
    </row>
    <row r="7" spans="1:5">
      <c r="A7" s="4" t="s">
        <v>6</v>
      </c>
      <c r="B7" s="4">
        <v>49</v>
      </c>
      <c r="C7" s="5">
        <f t="shared" si="0"/>
        <v>9.2803030303030312</v>
      </c>
    </row>
    <row r="8" spans="1:5">
      <c r="A8" s="4" t="s">
        <v>7</v>
      </c>
      <c r="B8" s="4">
        <v>37</v>
      </c>
      <c r="C8" s="5">
        <f t="shared" si="0"/>
        <v>7.0075757575757578</v>
      </c>
    </row>
    <row r="9" spans="1:5">
      <c r="A9" s="4" t="s">
        <v>8</v>
      </c>
      <c r="B9" s="4">
        <v>24</v>
      </c>
      <c r="C9" s="5">
        <f t="shared" si="0"/>
        <v>4.5454545454545459</v>
      </c>
    </row>
    <row r="10" spans="1:5">
      <c r="A10" s="4" t="s">
        <v>14</v>
      </c>
      <c r="B10" s="4">
        <v>19</v>
      </c>
      <c r="C10" s="5">
        <f t="shared" si="0"/>
        <v>3.5984848484848486</v>
      </c>
      <c r="E10" s="9"/>
    </row>
    <row r="11" spans="1:5">
      <c r="A11" s="4" t="s">
        <v>12</v>
      </c>
      <c r="B11" s="4">
        <v>15</v>
      </c>
      <c r="C11" s="5">
        <f t="shared" si="0"/>
        <v>2.8409090909090908</v>
      </c>
    </row>
    <row r="12" spans="1:5">
      <c r="A12" s="4" t="s">
        <v>15</v>
      </c>
      <c r="B12" s="4">
        <v>14</v>
      </c>
      <c r="C12" s="5">
        <f t="shared" si="0"/>
        <v>2.6515151515151514</v>
      </c>
    </row>
    <row r="13" spans="1:5">
      <c r="A13" s="4" t="s">
        <v>16</v>
      </c>
      <c r="B13" s="4">
        <v>10</v>
      </c>
      <c r="C13" s="5">
        <f t="shared" si="0"/>
        <v>1.893939393939394</v>
      </c>
    </row>
    <row r="14" spans="1:5">
      <c r="A14" s="4" t="s">
        <v>17</v>
      </c>
      <c r="B14" s="4">
        <v>5</v>
      </c>
      <c r="C14" s="5">
        <f t="shared" si="0"/>
        <v>0.94696969696969702</v>
      </c>
    </row>
    <row r="15" spans="1:5">
      <c r="A15" s="4" t="s">
        <v>18</v>
      </c>
      <c r="B15" s="4">
        <v>5</v>
      </c>
      <c r="C15" s="5">
        <f t="shared" si="0"/>
        <v>0.94696969696969702</v>
      </c>
    </row>
    <row r="16" spans="1:5">
      <c r="A16" s="4" t="s">
        <v>19</v>
      </c>
      <c r="B16" s="4">
        <v>3</v>
      </c>
      <c r="C16" s="5">
        <f t="shared" si="0"/>
        <v>0.56818181818181823</v>
      </c>
    </row>
    <row r="17" spans="1:3">
      <c r="A17" s="4" t="s">
        <v>20</v>
      </c>
      <c r="B17" s="4">
        <v>3</v>
      </c>
      <c r="C17" s="5">
        <f t="shared" si="0"/>
        <v>0.56818181818181823</v>
      </c>
    </row>
    <row r="18" spans="1:3">
      <c r="A18" s="4" t="s">
        <v>13</v>
      </c>
      <c r="B18" s="4">
        <v>1</v>
      </c>
      <c r="C18" s="5">
        <f t="shared" si="0"/>
        <v>0.18939393939393939</v>
      </c>
    </row>
    <row r="19" spans="1:3">
      <c r="A19" s="6" t="s">
        <v>9</v>
      </c>
      <c r="B19" s="4">
        <f>SUM(B4:B18)</f>
        <v>528</v>
      </c>
      <c r="C19" s="5">
        <f t="shared" si="0"/>
        <v>100</v>
      </c>
    </row>
  </sheetData>
  <pageMargins left="0.70866141732283472" right="0.70866141732283472" top="0.74803149606299213" bottom="0.74803149606299213" header="0.31496062992125984" footer="0.31496062992125984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C20"/>
  <sheetViews>
    <sheetView zoomScaleNormal="100" zoomScaleSheetLayoutView="115" workbookViewId="0">
      <selection activeCell="A40" sqref="A40"/>
    </sheetView>
  </sheetViews>
  <sheetFormatPr baseColWidth="10" defaultRowHeight="12.75"/>
  <cols>
    <col min="1" max="1" width="41.42578125" style="3" bestFit="1" customWidth="1"/>
    <col min="2" max="2" width="29.7109375" style="3" bestFit="1" customWidth="1"/>
    <col min="3" max="3" width="28.85546875" style="7" bestFit="1" customWidth="1"/>
    <col min="4" max="16384" width="11.42578125" style="3"/>
  </cols>
  <sheetData>
    <row r="1" spans="1:3" ht="69.75" customHeight="1"/>
    <row r="3" spans="1:3" ht="45.75" customHeight="1">
      <c r="A3" s="1" t="s">
        <v>0</v>
      </c>
      <c r="B3" s="1" t="s">
        <v>21</v>
      </c>
      <c r="C3" s="2" t="s">
        <v>10</v>
      </c>
    </row>
    <row r="4" spans="1:3">
      <c r="A4" s="4" t="s">
        <v>5</v>
      </c>
      <c r="B4" s="4">
        <v>243</v>
      </c>
      <c r="C4" s="5">
        <f>B4*100/1189</f>
        <v>20.437342304457527</v>
      </c>
    </row>
    <row r="5" spans="1:3">
      <c r="A5" s="4" t="s">
        <v>12</v>
      </c>
      <c r="B5" s="4">
        <v>200</v>
      </c>
      <c r="C5" s="5">
        <f t="shared" ref="C5:C20" si="0">B5*100/1189</f>
        <v>16.820857863751051</v>
      </c>
    </row>
    <row r="6" spans="1:3">
      <c r="A6" s="4" t="s">
        <v>3</v>
      </c>
      <c r="B6" s="4">
        <v>185</v>
      </c>
      <c r="C6" s="5">
        <f t="shared" si="0"/>
        <v>15.559293523969723</v>
      </c>
    </row>
    <row r="7" spans="1:3">
      <c r="A7" s="4" t="s">
        <v>13</v>
      </c>
      <c r="B7" s="4">
        <v>109</v>
      </c>
      <c r="C7" s="5">
        <f t="shared" si="0"/>
        <v>9.1673675357443223</v>
      </c>
    </row>
    <row r="8" spans="1:3">
      <c r="A8" s="4" t="s">
        <v>8</v>
      </c>
      <c r="B8" s="4">
        <v>96</v>
      </c>
      <c r="C8" s="5">
        <f t="shared" si="0"/>
        <v>8.0740117746005051</v>
      </c>
    </row>
    <row r="9" spans="1:3">
      <c r="A9" s="4" t="s">
        <v>19</v>
      </c>
      <c r="B9" s="4">
        <v>76</v>
      </c>
      <c r="C9" s="5">
        <f t="shared" si="0"/>
        <v>6.3919259882253998</v>
      </c>
    </row>
    <row r="10" spans="1:3">
      <c r="A10" s="4" t="s">
        <v>16</v>
      </c>
      <c r="B10" s="4">
        <v>75</v>
      </c>
      <c r="C10" s="5">
        <f t="shared" si="0"/>
        <v>6.3078216989066442</v>
      </c>
    </row>
    <row r="11" spans="1:3">
      <c r="A11" s="4" t="s">
        <v>4</v>
      </c>
      <c r="B11" s="4">
        <v>49</v>
      </c>
      <c r="C11" s="5">
        <f t="shared" si="0"/>
        <v>4.1211101766190072</v>
      </c>
    </row>
    <row r="12" spans="1:3">
      <c r="A12" s="4" t="s">
        <v>15</v>
      </c>
      <c r="B12" s="4">
        <v>46</v>
      </c>
      <c r="C12" s="5">
        <f t="shared" si="0"/>
        <v>3.8687973086627419</v>
      </c>
    </row>
    <row r="13" spans="1:3">
      <c r="A13" s="4" t="s">
        <v>6</v>
      </c>
      <c r="B13" s="4">
        <v>30</v>
      </c>
      <c r="C13" s="5">
        <f t="shared" si="0"/>
        <v>2.5231286795626575</v>
      </c>
    </row>
    <row r="14" spans="1:3">
      <c r="A14" s="4" t="s">
        <v>7</v>
      </c>
      <c r="B14" s="4">
        <v>25</v>
      </c>
      <c r="C14" s="5">
        <f t="shared" si="0"/>
        <v>2.1026072329688814</v>
      </c>
    </row>
    <row r="15" spans="1:3">
      <c r="A15" s="4" t="s">
        <v>20</v>
      </c>
      <c r="B15" s="4">
        <v>20</v>
      </c>
      <c r="C15" s="5">
        <f t="shared" si="0"/>
        <v>1.6820857863751051</v>
      </c>
    </row>
    <row r="16" spans="1:3">
      <c r="A16" s="4" t="s">
        <v>18</v>
      </c>
      <c r="B16" s="4">
        <v>12</v>
      </c>
      <c r="C16" s="5">
        <f t="shared" si="0"/>
        <v>1.0092514718250631</v>
      </c>
    </row>
    <row r="17" spans="1:3">
      <c r="A17" s="4" t="s">
        <v>17</v>
      </c>
      <c r="B17" s="4">
        <v>10</v>
      </c>
      <c r="C17" s="5">
        <f t="shared" si="0"/>
        <v>0.84104289318755254</v>
      </c>
    </row>
    <row r="18" spans="1:3">
      <c r="A18" s="4" t="s">
        <v>14</v>
      </c>
      <c r="B18" s="4">
        <v>9</v>
      </c>
      <c r="C18" s="5">
        <f t="shared" si="0"/>
        <v>0.7569386038687973</v>
      </c>
    </row>
    <row r="19" spans="1:3">
      <c r="A19" s="4" t="s">
        <v>22</v>
      </c>
      <c r="B19" s="4">
        <v>4</v>
      </c>
      <c r="C19" s="5">
        <f t="shared" si="0"/>
        <v>0.33641715727502103</v>
      </c>
    </row>
    <row r="20" spans="1:3">
      <c r="A20" s="6" t="s">
        <v>9</v>
      </c>
      <c r="B20" s="4">
        <f>SUM(B4:B19)</f>
        <v>1189</v>
      </c>
      <c r="C20" s="5">
        <f t="shared" si="0"/>
        <v>100</v>
      </c>
    </row>
  </sheetData>
  <pageMargins left="0.75" right="0.75" top="1" bottom="1" header="0" footer="0"/>
  <pageSetup paperSize="9" scale="87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C18"/>
  <sheetViews>
    <sheetView zoomScaleNormal="100" zoomScaleSheetLayoutView="115" workbookViewId="0">
      <selection activeCell="A30" sqref="A30"/>
    </sheetView>
  </sheetViews>
  <sheetFormatPr baseColWidth="10" defaultRowHeight="12.75"/>
  <cols>
    <col min="1" max="1" width="41.42578125" style="3" bestFit="1" customWidth="1"/>
    <col min="2" max="2" width="33.42578125" style="3" customWidth="1"/>
    <col min="3" max="3" width="32.28515625" style="7" customWidth="1"/>
    <col min="4" max="16384" width="11.42578125" style="3"/>
  </cols>
  <sheetData>
    <row r="1" spans="1:3" ht="69" customHeight="1"/>
    <row r="3" spans="1:3" ht="38.25">
      <c r="A3" s="1" t="s">
        <v>0</v>
      </c>
      <c r="B3" s="1" t="s">
        <v>23</v>
      </c>
      <c r="C3" s="2" t="s">
        <v>11</v>
      </c>
    </row>
    <row r="4" spans="1:3">
      <c r="A4" s="4" t="s">
        <v>7</v>
      </c>
      <c r="B4" s="4">
        <v>103</v>
      </c>
      <c r="C4" s="5">
        <f>B4*100/398</f>
        <v>25.879396984924622</v>
      </c>
    </row>
    <row r="5" spans="1:3">
      <c r="A5" s="4" t="s">
        <v>4</v>
      </c>
      <c r="B5" s="4">
        <v>69</v>
      </c>
      <c r="C5" s="5">
        <f t="shared" ref="C5:C18" si="0">B5*100/398</f>
        <v>17.336683417085428</v>
      </c>
    </row>
    <row r="6" spans="1:3">
      <c r="A6" s="4" t="s">
        <v>15</v>
      </c>
      <c r="B6" s="4">
        <v>45</v>
      </c>
      <c r="C6" s="5">
        <f t="shared" si="0"/>
        <v>11.306532663316583</v>
      </c>
    </row>
    <row r="7" spans="1:3">
      <c r="A7" s="4" t="s">
        <v>14</v>
      </c>
      <c r="B7" s="4">
        <v>39</v>
      </c>
      <c r="C7" s="5">
        <f t="shared" si="0"/>
        <v>9.7989949748743719</v>
      </c>
    </row>
    <row r="8" spans="1:3">
      <c r="A8" s="4" t="s">
        <v>16</v>
      </c>
      <c r="B8" s="4">
        <v>30</v>
      </c>
      <c r="C8" s="5">
        <f t="shared" si="0"/>
        <v>7.5376884422110555</v>
      </c>
    </row>
    <row r="9" spans="1:3">
      <c r="A9" s="4" t="s">
        <v>19</v>
      </c>
      <c r="B9" s="4">
        <v>24</v>
      </c>
      <c r="C9" s="5">
        <f t="shared" si="0"/>
        <v>6.0301507537688446</v>
      </c>
    </row>
    <row r="10" spans="1:3">
      <c r="A10" s="4" t="s">
        <v>8</v>
      </c>
      <c r="B10" s="4">
        <v>22</v>
      </c>
      <c r="C10" s="5">
        <f t="shared" si="0"/>
        <v>5.5276381909547743</v>
      </c>
    </row>
    <row r="11" spans="1:3">
      <c r="A11" s="4" t="s">
        <v>22</v>
      </c>
      <c r="B11" s="4">
        <v>19</v>
      </c>
      <c r="C11" s="5">
        <f t="shared" si="0"/>
        <v>4.7738693467336679</v>
      </c>
    </row>
    <row r="12" spans="1:3">
      <c r="A12" s="4" t="s">
        <v>6</v>
      </c>
      <c r="B12" s="4">
        <v>19</v>
      </c>
      <c r="C12" s="5">
        <f t="shared" si="0"/>
        <v>4.7738693467336679</v>
      </c>
    </row>
    <row r="13" spans="1:3">
      <c r="A13" s="4" t="s">
        <v>17</v>
      </c>
      <c r="B13" s="4">
        <v>9</v>
      </c>
      <c r="C13" s="5">
        <f t="shared" si="0"/>
        <v>2.2613065326633164</v>
      </c>
    </row>
    <row r="14" spans="1:3">
      <c r="A14" s="4" t="s">
        <v>3</v>
      </c>
      <c r="B14" s="4">
        <v>9</v>
      </c>
      <c r="C14" s="5">
        <f t="shared" si="0"/>
        <v>2.2613065326633164</v>
      </c>
    </row>
    <row r="15" spans="1:3">
      <c r="A15" s="4" t="s">
        <v>18</v>
      </c>
      <c r="B15" s="4">
        <v>5</v>
      </c>
      <c r="C15" s="5">
        <f t="shared" si="0"/>
        <v>1.256281407035176</v>
      </c>
    </row>
    <row r="16" spans="1:3">
      <c r="A16" s="4" t="s">
        <v>20</v>
      </c>
      <c r="B16" s="4">
        <v>3</v>
      </c>
      <c r="C16" s="5">
        <f t="shared" si="0"/>
        <v>0.75376884422110557</v>
      </c>
    </row>
    <row r="17" spans="1:3">
      <c r="A17" s="4" t="s">
        <v>5</v>
      </c>
      <c r="B17" s="4">
        <v>2</v>
      </c>
      <c r="C17" s="5">
        <f t="shared" si="0"/>
        <v>0.50251256281407031</v>
      </c>
    </row>
    <row r="18" spans="1:3">
      <c r="A18" s="6" t="s">
        <v>9</v>
      </c>
      <c r="B18" s="4">
        <f>SUM(B4:B17)</f>
        <v>398</v>
      </c>
      <c r="C18" s="5">
        <f t="shared" si="0"/>
        <v>100</v>
      </c>
    </row>
  </sheetData>
  <pageMargins left="0.75" right="0.75" top="1" bottom="1" header="0" footer="0"/>
  <pageSetup paperSize="9" scale="81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C18"/>
  <sheetViews>
    <sheetView zoomScaleNormal="100" zoomScaleSheetLayoutView="115" workbookViewId="0">
      <selection activeCell="A27" sqref="A27"/>
    </sheetView>
  </sheetViews>
  <sheetFormatPr baseColWidth="10" defaultRowHeight="12.75"/>
  <cols>
    <col min="1" max="1" width="41.42578125" style="3" bestFit="1" customWidth="1"/>
    <col min="2" max="2" width="29.7109375" style="3" customWidth="1"/>
    <col min="3" max="3" width="30.5703125" style="7" customWidth="1"/>
    <col min="4" max="16384" width="11.42578125" style="3"/>
  </cols>
  <sheetData>
    <row r="1" spans="1:3" ht="80.25" customHeight="1"/>
    <row r="3" spans="1:3" ht="60.75" customHeight="1">
      <c r="A3" s="1" t="s">
        <v>0</v>
      </c>
      <c r="B3" s="1" t="s">
        <v>26</v>
      </c>
      <c r="C3" s="2" t="s">
        <v>27</v>
      </c>
    </row>
    <row r="4" spans="1:3">
      <c r="A4" s="4" t="s">
        <v>7</v>
      </c>
      <c r="B4" s="4">
        <v>363</v>
      </c>
      <c r="C4" s="5">
        <f>B4*100/1571</f>
        <v>23.106301718650542</v>
      </c>
    </row>
    <row r="5" spans="1:3">
      <c r="A5" s="4" t="s">
        <v>4</v>
      </c>
      <c r="B5" s="4">
        <v>284</v>
      </c>
      <c r="C5" s="5">
        <f t="shared" ref="C5:C17" si="0">B5*100/1571</f>
        <v>18.077657542966264</v>
      </c>
    </row>
    <row r="6" spans="1:3">
      <c r="A6" s="4" t="s">
        <v>14</v>
      </c>
      <c r="B6" s="4">
        <v>274</v>
      </c>
      <c r="C6" s="5">
        <f t="shared" si="0"/>
        <v>17.441120305537876</v>
      </c>
    </row>
    <row r="7" spans="1:3">
      <c r="A7" s="4" t="s">
        <v>19</v>
      </c>
      <c r="B7" s="4">
        <v>245</v>
      </c>
      <c r="C7" s="5">
        <f t="shared" si="0"/>
        <v>15.595162316995545</v>
      </c>
    </row>
    <row r="8" spans="1:3">
      <c r="A8" s="4" t="s">
        <v>3</v>
      </c>
      <c r="B8" s="4">
        <v>99</v>
      </c>
      <c r="C8" s="5">
        <f t="shared" si="0"/>
        <v>6.3017186505410567</v>
      </c>
    </row>
    <row r="9" spans="1:3">
      <c r="A9" s="4" t="s">
        <v>16</v>
      </c>
      <c r="B9" s="4">
        <v>85</v>
      </c>
      <c r="C9" s="5">
        <f t="shared" si="0"/>
        <v>5.4105665181413114</v>
      </c>
    </row>
    <row r="10" spans="1:3">
      <c r="A10" s="4" t="s">
        <v>6</v>
      </c>
      <c r="B10" s="4">
        <v>84</v>
      </c>
      <c r="C10" s="5">
        <f t="shared" si="0"/>
        <v>5.346912794398472</v>
      </c>
    </row>
    <row r="11" spans="1:3">
      <c r="A11" s="4" t="s">
        <v>15</v>
      </c>
      <c r="B11" s="4">
        <v>50</v>
      </c>
      <c r="C11" s="5">
        <f t="shared" si="0"/>
        <v>3.1826861871419476</v>
      </c>
    </row>
    <row r="12" spans="1:3">
      <c r="A12" s="4" t="s">
        <v>18</v>
      </c>
      <c r="B12" s="4">
        <v>36</v>
      </c>
      <c r="C12" s="5">
        <f t="shared" si="0"/>
        <v>2.2915340547422023</v>
      </c>
    </row>
    <row r="13" spans="1:3">
      <c r="A13" s="4" t="s">
        <v>17</v>
      </c>
      <c r="B13" s="4">
        <v>18</v>
      </c>
      <c r="C13" s="5">
        <f t="shared" si="0"/>
        <v>1.1457670273711011</v>
      </c>
    </row>
    <row r="14" spans="1:3">
      <c r="A14" s="4" t="s">
        <v>12</v>
      </c>
      <c r="B14" s="4">
        <v>11</v>
      </c>
      <c r="C14" s="5">
        <f t="shared" si="0"/>
        <v>0.70019096117122848</v>
      </c>
    </row>
    <row r="15" spans="1:3">
      <c r="A15" s="4" t="s">
        <v>20</v>
      </c>
      <c r="B15" s="4">
        <v>11</v>
      </c>
      <c r="C15" s="5">
        <f t="shared" si="0"/>
        <v>0.70019096117122848</v>
      </c>
    </row>
    <row r="16" spans="1:3">
      <c r="A16" s="4" t="s">
        <v>5</v>
      </c>
      <c r="B16" s="4">
        <v>9</v>
      </c>
      <c r="C16" s="5">
        <f t="shared" si="0"/>
        <v>0.57288351368555057</v>
      </c>
    </row>
    <row r="17" spans="1:3">
      <c r="A17" s="4" t="s">
        <v>8</v>
      </c>
      <c r="B17" s="4">
        <v>2</v>
      </c>
      <c r="C17" s="5">
        <f t="shared" si="0"/>
        <v>0.1273074474856779</v>
      </c>
    </row>
    <row r="18" spans="1:3">
      <c r="A18" s="6" t="s">
        <v>9</v>
      </c>
      <c r="B18" s="4">
        <f>SUM(B4:B17)</f>
        <v>1571</v>
      </c>
      <c r="C18" s="5">
        <f>B18*100/1571</f>
        <v>100</v>
      </c>
    </row>
  </sheetData>
  <pageMargins left="0.75" right="0.75" top="1" bottom="1" header="0" footer="0"/>
  <pageSetup paperSize="9" scale="8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C19"/>
  <sheetViews>
    <sheetView zoomScaleNormal="100" zoomScaleSheetLayoutView="115" workbookViewId="0">
      <selection activeCell="B1" sqref="B1"/>
    </sheetView>
  </sheetViews>
  <sheetFormatPr baseColWidth="10" defaultRowHeight="12.75"/>
  <cols>
    <col min="1" max="1" width="41.42578125" style="3" bestFit="1" customWidth="1"/>
    <col min="2" max="2" width="42.42578125" style="3" bestFit="1" customWidth="1"/>
    <col min="3" max="3" width="28.85546875" style="7" bestFit="1" customWidth="1"/>
    <col min="4" max="16384" width="11.42578125" style="3"/>
  </cols>
  <sheetData>
    <row r="1" spans="1:3" ht="83.25" customHeight="1"/>
    <row r="3" spans="1:3" ht="60" customHeight="1">
      <c r="A3" s="1" t="s">
        <v>0</v>
      </c>
      <c r="B3" s="1" t="s">
        <v>24</v>
      </c>
      <c r="C3" s="2" t="s">
        <v>25</v>
      </c>
    </row>
    <row r="4" spans="1:3">
      <c r="A4" s="4" t="s">
        <v>3</v>
      </c>
      <c r="B4" s="4">
        <v>495</v>
      </c>
      <c r="C4" s="5">
        <f>B4*100/2153</f>
        <v>22.991175104505341</v>
      </c>
    </row>
    <row r="5" spans="1:3">
      <c r="A5" s="4" t="s">
        <v>15</v>
      </c>
      <c r="B5" s="4">
        <v>336</v>
      </c>
      <c r="C5" s="5">
        <f t="shared" ref="C5:C19" si="0">B5*100/2153</f>
        <v>15.606130980027869</v>
      </c>
    </row>
    <row r="6" spans="1:3">
      <c r="A6" s="4" t="s">
        <v>7</v>
      </c>
      <c r="B6" s="4">
        <v>298</v>
      </c>
      <c r="C6" s="5">
        <f t="shared" si="0"/>
        <v>13.841151881096145</v>
      </c>
    </row>
    <row r="7" spans="1:3">
      <c r="A7" s="4" t="s">
        <v>5</v>
      </c>
      <c r="B7" s="4">
        <v>267</v>
      </c>
      <c r="C7" s="5">
        <f t="shared" si="0"/>
        <v>12.401300510915002</v>
      </c>
    </row>
    <row r="8" spans="1:3">
      <c r="A8" s="4" t="s">
        <v>12</v>
      </c>
      <c r="B8" s="4">
        <v>248</v>
      </c>
      <c r="C8" s="5">
        <f t="shared" si="0"/>
        <v>11.518810961449141</v>
      </c>
    </row>
    <row r="9" spans="1:3">
      <c r="A9" s="4" t="s">
        <v>4</v>
      </c>
      <c r="B9" s="4">
        <v>129</v>
      </c>
      <c r="C9" s="5">
        <f t="shared" si="0"/>
        <v>5.9916395726892704</v>
      </c>
    </row>
    <row r="10" spans="1:3">
      <c r="A10" s="4" t="s">
        <v>8</v>
      </c>
      <c r="B10" s="4">
        <v>118</v>
      </c>
      <c r="C10" s="5">
        <f t="shared" si="0"/>
        <v>5.4807245703669301</v>
      </c>
    </row>
    <row r="11" spans="1:3">
      <c r="A11" s="4" t="s">
        <v>6</v>
      </c>
      <c r="B11" s="4">
        <v>110</v>
      </c>
      <c r="C11" s="5">
        <f t="shared" si="0"/>
        <v>5.1091500232234095</v>
      </c>
    </row>
    <row r="12" spans="1:3">
      <c r="A12" s="4" t="s">
        <v>14</v>
      </c>
      <c r="B12" s="4">
        <v>73</v>
      </c>
      <c r="C12" s="5">
        <f t="shared" si="0"/>
        <v>3.390617742684626</v>
      </c>
    </row>
    <row r="13" spans="1:3">
      <c r="A13" s="4" t="s">
        <v>19</v>
      </c>
      <c r="B13" s="4">
        <v>28</v>
      </c>
      <c r="C13" s="5">
        <f t="shared" si="0"/>
        <v>1.3005109150023224</v>
      </c>
    </row>
    <row r="14" spans="1:3">
      <c r="A14" s="4" t="s">
        <v>13</v>
      </c>
      <c r="B14" s="4">
        <v>23</v>
      </c>
      <c r="C14" s="5">
        <f t="shared" si="0"/>
        <v>1.0682768230376218</v>
      </c>
    </row>
    <row r="15" spans="1:3">
      <c r="A15" s="4" t="s">
        <v>16</v>
      </c>
      <c r="B15" s="4">
        <v>13</v>
      </c>
      <c r="C15" s="5">
        <f t="shared" si="0"/>
        <v>0.60380863910822113</v>
      </c>
    </row>
    <row r="16" spans="1:3">
      <c r="A16" s="4" t="s">
        <v>17</v>
      </c>
      <c r="B16" s="4">
        <v>9</v>
      </c>
      <c r="C16" s="5">
        <f t="shared" si="0"/>
        <v>0.41802136553646074</v>
      </c>
    </row>
    <row r="17" spans="1:3">
      <c r="A17" s="4" t="s">
        <v>20</v>
      </c>
      <c r="B17" s="4">
        <v>5</v>
      </c>
      <c r="C17" s="5">
        <f t="shared" si="0"/>
        <v>0.23223409196470041</v>
      </c>
    </row>
    <row r="18" spans="1:3">
      <c r="A18" s="4" t="s">
        <v>22</v>
      </c>
      <c r="B18" s="4">
        <v>1</v>
      </c>
      <c r="C18" s="5">
        <f t="shared" si="0"/>
        <v>4.6446818392940084E-2</v>
      </c>
    </row>
    <row r="19" spans="1:3">
      <c r="A19" s="6" t="s">
        <v>9</v>
      </c>
      <c r="B19" s="4">
        <f>SUM(B4:B18)</f>
        <v>2153</v>
      </c>
      <c r="C19" s="5">
        <f t="shared" si="0"/>
        <v>100</v>
      </c>
    </row>
  </sheetData>
  <pageMargins left="0.75" right="0.75" top="1" bottom="1" header="0" footer="0"/>
  <pageSetup paperSize="9" scale="77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C17"/>
  <sheetViews>
    <sheetView zoomScaleNormal="100" zoomScaleSheetLayoutView="115" workbookViewId="0">
      <selection activeCell="J23" sqref="J23"/>
    </sheetView>
  </sheetViews>
  <sheetFormatPr baseColWidth="10" defaultRowHeight="12.75"/>
  <cols>
    <col min="1" max="1" width="41.42578125" style="3" bestFit="1" customWidth="1"/>
    <col min="2" max="2" width="29.7109375" style="3" bestFit="1" customWidth="1"/>
    <col min="3" max="3" width="29.5703125" style="7" customWidth="1"/>
    <col min="4" max="16384" width="11.42578125" style="3"/>
  </cols>
  <sheetData>
    <row r="1" spans="1:3" ht="78.75" customHeight="1"/>
    <row r="3" spans="1:3" ht="53.25" customHeight="1">
      <c r="A3" s="1" t="s">
        <v>0</v>
      </c>
      <c r="B3" s="1" t="s">
        <v>28</v>
      </c>
      <c r="C3" s="2" t="s">
        <v>29</v>
      </c>
    </row>
    <row r="4" spans="1:3">
      <c r="A4" s="4" t="s">
        <v>5</v>
      </c>
      <c r="B4" s="4">
        <v>153</v>
      </c>
      <c r="C4" s="5">
        <f>B4*100/286</f>
        <v>53.496503496503493</v>
      </c>
    </row>
    <row r="5" spans="1:3">
      <c r="A5" s="4" t="s">
        <v>16</v>
      </c>
      <c r="B5" s="4">
        <v>92</v>
      </c>
      <c r="C5" s="5">
        <f t="shared" ref="C5:C17" si="0">B5*100/286</f>
        <v>32.167832167832167</v>
      </c>
    </row>
    <row r="6" spans="1:3">
      <c r="A6" s="4" t="s">
        <v>19</v>
      </c>
      <c r="B6" s="4">
        <v>9</v>
      </c>
      <c r="C6" s="5">
        <f t="shared" si="0"/>
        <v>3.1468531468531467</v>
      </c>
    </row>
    <row r="7" spans="1:3">
      <c r="A7" s="4" t="s">
        <v>6</v>
      </c>
      <c r="B7" s="4">
        <v>8</v>
      </c>
      <c r="C7" s="5">
        <f t="shared" si="0"/>
        <v>2.7972027972027971</v>
      </c>
    </row>
    <row r="8" spans="1:3">
      <c r="A8" s="4" t="s">
        <v>4</v>
      </c>
      <c r="B8" s="4">
        <v>6</v>
      </c>
      <c r="C8" s="5">
        <f t="shared" si="0"/>
        <v>2.0979020979020979</v>
      </c>
    </row>
    <row r="9" spans="1:3">
      <c r="A9" s="4" t="s">
        <v>3</v>
      </c>
      <c r="B9" s="4">
        <v>5</v>
      </c>
      <c r="C9" s="5">
        <f t="shared" si="0"/>
        <v>1.7482517482517483</v>
      </c>
    </row>
    <row r="10" spans="1:3">
      <c r="A10" s="4" t="s">
        <v>15</v>
      </c>
      <c r="B10" s="8">
        <v>3</v>
      </c>
      <c r="C10" s="5">
        <f t="shared" si="0"/>
        <v>1.048951048951049</v>
      </c>
    </row>
    <row r="11" spans="1:3">
      <c r="A11" s="4" t="s">
        <v>7</v>
      </c>
      <c r="B11" s="4">
        <v>3</v>
      </c>
      <c r="C11" s="5">
        <f t="shared" si="0"/>
        <v>1.048951048951049</v>
      </c>
    </row>
    <row r="12" spans="1:3">
      <c r="A12" s="4" t="s">
        <v>8</v>
      </c>
      <c r="B12" s="4">
        <v>3</v>
      </c>
      <c r="C12" s="5">
        <f t="shared" si="0"/>
        <v>1.048951048951049</v>
      </c>
    </row>
    <row r="13" spans="1:3">
      <c r="A13" s="4" t="s">
        <v>17</v>
      </c>
      <c r="B13" s="4">
        <v>1</v>
      </c>
      <c r="C13" s="5">
        <f t="shared" si="0"/>
        <v>0.34965034965034963</v>
      </c>
    </row>
    <row r="14" spans="1:3">
      <c r="A14" s="4" t="s">
        <v>20</v>
      </c>
      <c r="B14" s="4">
        <v>1</v>
      </c>
      <c r="C14" s="5">
        <f t="shared" si="0"/>
        <v>0.34965034965034963</v>
      </c>
    </row>
    <row r="15" spans="1:3">
      <c r="A15" s="4" t="s">
        <v>14</v>
      </c>
      <c r="B15" s="4">
        <v>1</v>
      </c>
      <c r="C15" s="5">
        <f t="shared" si="0"/>
        <v>0.34965034965034963</v>
      </c>
    </row>
    <row r="16" spans="1:3">
      <c r="A16" s="4" t="s">
        <v>13</v>
      </c>
      <c r="B16" s="4">
        <v>1</v>
      </c>
      <c r="C16" s="5">
        <f t="shared" si="0"/>
        <v>0.34965034965034963</v>
      </c>
    </row>
    <row r="17" spans="1:3">
      <c r="A17" s="6" t="s">
        <v>9</v>
      </c>
      <c r="B17" s="4">
        <f>SUM(B4:B16)</f>
        <v>286</v>
      </c>
      <c r="C17" s="5">
        <f t="shared" si="0"/>
        <v>100</v>
      </c>
    </row>
  </sheetData>
  <pageMargins left="0.75" right="0.75" top="1" bottom="1" header="0" footer="0"/>
  <pageSetup paperSize="9" scale="8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Deslinde</vt:lpstr>
      <vt:lpstr>Almería DPMT</vt:lpstr>
      <vt:lpstr>Cádiz DPMT</vt:lpstr>
      <vt:lpstr>Granada DPMT</vt:lpstr>
      <vt:lpstr>Málaga DPMT</vt:lpstr>
      <vt:lpstr>Huelva DPMT</vt:lpstr>
      <vt:lpstr>Sevilla DPMT</vt:lpstr>
    </vt:vector>
  </TitlesOfParts>
  <Company>SAP AG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mmmartinez</cp:lastModifiedBy>
  <cp:lastPrinted>2014-01-21T11:39:09Z</cp:lastPrinted>
  <dcterms:created xsi:type="dcterms:W3CDTF">1999-10-28T06:58:38Z</dcterms:created>
  <dcterms:modified xsi:type="dcterms:W3CDTF">2014-03-10T11:46:01Z</dcterms:modified>
</cp:coreProperties>
</file>