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570" windowHeight="8190" activeTab="1"/>
  </bookViews>
  <sheets>
    <sheet name="Datos basicos" sheetId="1" r:id="rId1"/>
    <sheet name="Tasa cambio" sheetId="2" r:id="rId2"/>
  </sheets>
  <calcPr calcId="0"/>
</workbook>
</file>

<file path=xl/calcChain.xml><?xml version="1.0" encoding="utf-8"?>
<calcChain xmlns="http://schemas.openxmlformats.org/spreadsheetml/2006/main">
  <c r="B6" i="1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</calcChain>
</file>

<file path=xl/sharedStrings.xml><?xml version="1.0" encoding="utf-8"?>
<sst xmlns="http://schemas.openxmlformats.org/spreadsheetml/2006/main" count="21" uniqueCount="15">
  <si>
    <t>Evolución de la ocupación de los principales usos del suelo 1956-2007</t>
  </si>
  <si>
    <t>Superficies forestales y naturales</t>
  </si>
  <si>
    <t>Superficies agrícolas</t>
  </si>
  <si>
    <t>Superficies de aguas y zonas húmedas</t>
  </si>
  <si>
    <t>Superficies construidas y alteradas</t>
  </si>
  <si>
    <t>Superficie no clasificada</t>
  </si>
  <si>
    <t>* Datos de superficies  en miles de hectáreas.</t>
  </si>
  <si>
    <t>Fuente: Consejería de Agricultura, Pesca y Medio Ambiente. Red de Información Ambiental de Andalucía, 2012.</t>
  </si>
  <si>
    <t>Evolución de la tasa de cambio de los principales usos del suelo, 1956-2007</t>
  </si>
  <si>
    <t>Descripción</t>
  </si>
  <si>
    <t>Tasa cambio anual 56-77</t>
  </si>
  <si>
    <t>Tasa cambio anual 77-84</t>
  </si>
  <si>
    <t>Tasa cambio anual 84-99</t>
  </si>
  <si>
    <t>Tasa cambio anual 99-03</t>
  </si>
  <si>
    <t>Tasa cambio anual 03-07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</si>
</sst>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8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color indexed="8"/>
      <name val="Arial"/>
      <family val="2"/>
      <charset val="1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7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sz val="11"/>
      <color indexed="5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26"/>
        <b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indexed="51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10"/>
        <bgColor indexed="16"/>
      </patternFill>
    </fill>
    <fill>
      <patternFill patternType="solid">
        <fgColor indexed="45"/>
        <bgColor indexed="46"/>
      </patternFill>
    </fill>
    <fill>
      <patternFill patternType="solid">
        <fgColor indexed="43"/>
        <b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5" borderId="1" applyNumberFormat="0" applyAlignment="0" applyProtection="0"/>
    <xf numFmtId="0" fontId="4" fillId="8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8" fillId="3" borderId="1" applyNumberFormat="0" applyAlignment="0" applyProtection="0"/>
    <xf numFmtId="0" fontId="18" fillId="4" borderId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9" fillId="0" borderId="0"/>
    <xf numFmtId="0" fontId="11" fillId="0" borderId="0"/>
    <xf numFmtId="0" fontId="19" fillId="7" borderId="4" applyNumberFormat="0" applyAlignment="0" applyProtection="0"/>
    <xf numFmtId="0" fontId="12" fillId="5" borderId="5" applyNumberFormat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</cellStyleXfs>
  <cellXfs count="22">
    <xf numFmtId="0" fontId="0" fillId="0" borderId="0" xfId="0"/>
    <xf numFmtId="0" fontId="20" fillId="0" borderId="0" xfId="0" applyFont="1" applyFill="1" applyBorder="1"/>
    <xf numFmtId="0" fontId="21" fillId="0" borderId="0" xfId="0" applyFont="1" applyFill="1" applyBorder="1"/>
    <xf numFmtId="0" fontId="21" fillId="0" borderId="10" xfId="31" applyNumberFormat="1" applyFont="1" applyFill="1" applyBorder="1" applyAlignment="1" applyProtection="1">
      <alignment horizontal="left" wrapText="1"/>
    </xf>
    <xf numFmtId="0" fontId="21" fillId="0" borderId="10" xfId="31" applyNumberFormat="1" applyFont="1" applyFill="1" applyBorder="1" applyAlignment="1" applyProtection="1">
      <alignment horizontal="center" wrapText="1"/>
    </xf>
    <xf numFmtId="4" fontId="20" fillId="0" borderId="10" xfId="35" applyNumberFormat="1" applyFont="1" applyFill="1" applyBorder="1" applyAlignment="1">
      <alignment wrapText="1"/>
    </xf>
    <xf numFmtId="164" fontId="20" fillId="0" borderId="10" xfId="35" applyNumberFormat="1" applyFont="1" applyFill="1" applyBorder="1" applyAlignment="1">
      <alignment horizontal="right" wrapText="1"/>
    </xf>
    <xf numFmtId="164" fontId="20" fillId="0" borderId="10" xfId="0" applyNumberFormat="1" applyFont="1" applyFill="1" applyBorder="1"/>
    <xf numFmtId="0" fontId="20" fillId="0" borderId="10" xfId="0" applyFont="1" applyFill="1" applyBorder="1"/>
    <xf numFmtId="0" fontId="22" fillId="0" borderId="0" xfId="0" applyFont="1" applyFill="1" applyBorder="1"/>
    <xf numFmtId="0" fontId="20" fillId="0" borderId="0" xfId="34" applyFont="1"/>
    <xf numFmtId="0" fontId="23" fillId="0" borderId="0" xfId="34" applyFont="1"/>
    <xf numFmtId="0" fontId="23" fillId="0" borderId="11" xfId="31" applyNumberFormat="1" applyFont="1" applyFill="1" applyBorder="1" applyAlignment="1" applyProtection="1">
      <alignment horizontal="center" vertical="center" wrapText="1"/>
    </xf>
    <xf numFmtId="0" fontId="23" fillId="0" borderId="0" xfId="34" applyFont="1" applyFill="1"/>
    <xf numFmtId="4" fontId="24" fillId="0" borderId="11" xfId="35" applyNumberFormat="1" applyFont="1" applyFill="1" applyBorder="1" applyAlignment="1">
      <alignment wrapText="1"/>
    </xf>
    <xf numFmtId="4" fontId="24" fillId="0" borderId="11" xfId="35" applyNumberFormat="1" applyFont="1" applyFill="1" applyBorder="1" applyAlignment="1">
      <alignment horizontal="right" wrapText="1"/>
    </xf>
    <xf numFmtId="4" fontId="24" fillId="0" borderId="0" xfId="34" applyNumberFormat="1" applyFont="1" applyBorder="1"/>
    <xf numFmtId="4" fontId="24" fillId="0" borderId="0" xfId="34" applyNumberFormat="1" applyFont="1"/>
    <xf numFmtId="4" fontId="24" fillId="0" borderId="0" xfId="35" applyNumberFormat="1" applyFont="1" applyFill="1" applyBorder="1" applyAlignment="1">
      <alignment horizontal="right" wrapText="1"/>
    </xf>
    <xf numFmtId="0" fontId="24" fillId="0" borderId="11" xfId="34" applyFont="1" applyBorder="1"/>
    <xf numFmtId="0" fontId="24" fillId="0" borderId="0" xfId="34" applyFont="1" applyBorder="1"/>
    <xf numFmtId="0" fontId="24" fillId="0" borderId="0" xfId="34" applyFont="1"/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cel Built-in Good" xfId="31"/>
    <cellStyle name="Incorrecto" xfId="32" builtinId="27" customBuiltin="1"/>
    <cellStyle name="Neutral" xfId="33" builtinId="28" customBuiltin="1"/>
    <cellStyle name="Normal" xfId="0" builtinId="0"/>
    <cellStyle name="Normal 2" xfId="34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6100"/>
      <rgbColor rgb="00453E01"/>
      <rgbColor rgb="006A2813"/>
      <rgbColor rgb="0085396A"/>
      <rgbColor rgb="004A3285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hPercent val="120"/>
      <c:depthPercent val="100"/>
      <c:rAngAx val="1"/>
    </c:view3D>
    <c:floor>
      <c:spPr>
        <a:noFill/>
        <a:ln w="3175">
          <a:solidFill>
            <a:srgbClr val="80808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6490066225165565"/>
          <c:y val="3.4759358288770054E-2"/>
          <c:w val="0.69536423841059603"/>
          <c:h val="0.64171122994652408"/>
        </c:manualLayout>
      </c:layout>
      <c:bar3DChart>
        <c:barDir val="bar"/>
        <c:grouping val="clustered"/>
        <c:ser>
          <c:idx val="0"/>
          <c:order val="0"/>
          <c:tx>
            <c:strRef>
              <c:f>'Datos basicos'!$B$5</c:f>
              <c:strCache>
                <c:ptCount val="1"/>
                <c:pt idx="0">
                  <c:v>1956</c:v>
                </c:pt>
              </c:strCache>
            </c:strRef>
          </c:tx>
          <c:spPr>
            <a:solidFill>
              <a:srgbClr val="624FA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basicos'!$B$6:$B$10</c:f>
              <c:numCache>
                <c:formatCode>#,##0.0</c:formatCode>
                <c:ptCount val="5"/>
                <c:pt idx="0">
                  <c:v>4655.4700528064795</c:v>
                </c:pt>
                <c:pt idx="1">
                  <c:v>3893.2141098731499</c:v>
                </c:pt>
                <c:pt idx="2">
                  <c:v>153.86972676205502</c:v>
                </c:pt>
                <c:pt idx="3">
                  <c:v>52.167078987417803</c:v>
                </c:pt>
                <c:pt idx="4">
                  <c:v>6.2417615708988095</c:v>
                </c:pt>
              </c:numCache>
            </c:numRef>
          </c:val>
        </c:ser>
        <c:ser>
          <c:idx val="1"/>
          <c:order val="1"/>
          <c:tx>
            <c:strRef>
              <c:f>'Datos basicos'!$C$5</c:f>
              <c:strCache>
                <c:ptCount val="1"/>
                <c:pt idx="0">
                  <c:v>1977</c:v>
                </c:pt>
              </c:strCache>
            </c:strRef>
          </c:tx>
          <c:spPr>
            <a:solidFill>
              <a:srgbClr val="80206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basicos'!$C$6:$C$10</c:f>
              <c:numCache>
                <c:formatCode>#,##0.0</c:formatCode>
                <c:ptCount val="5"/>
                <c:pt idx="0">
                  <c:v>4548.94601973728</c:v>
                </c:pt>
                <c:pt idx="1">
                  <c:v>3960.3103052556098</c:v>
                </c:pt>
                <c:pt idx="2">
                  <c:v>129.73048304685301</c:v>
                </c:pt>
                <c:pt idx="3">
                  <c:v>119.254110411865</c:v>
                </c:pt>
                <c:pt idx="4">
                  <c:v>2.7218115483969401</c:v>
                </c:pt>
              </c:numCache>
            </c:numRef>
          </c:val>
        </c:ser>
        <c:ser>
          <c:idx val="2"/>
          <c:order val="2"/>
          <c:tx>
            <c:strRef>
              <c:f>'Datos basicos'!$D$5</c:f>
              <c:strCache>
                <c:ptCount val="1"/>
                <c:pt idx="0">
                  <c:v>1984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basicos'!$D$6:$D$10</c:f>
              <c:numCache>
                <c:formatCode>#,##0.0</c:formatCode>
                <c:ptCount val="5"/>
                <c:pt idx="0">
                  <c:v>4521.0622032288502</c:v>
                </c:pt>
                <c:pt idx="1">
                  <c:v>3960.6387982383098</c:v>
                </c:pt>
                <c:pt idx="2">
                  <c:v>131.59224809634301</c:v>
                </c:pt>
                <c:pt idx="3">
                  <c:v>145.323007391375</c:v>
                </c:pt>
                <c:pt idx="4">
                  <c:v>2.3464730451162898</c:v>
                </c:pt>
              </c:numCache>
            </c:numRef>
          </c:val>
        </c:ser>
        <c:ser>
          <c:idx val="3"/>
          <c:order val="3"/>
          <c:tx>
            <c:strRef>
              <c:f>'Datos basicos'!$E$5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624FAC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basicos'!$E$6:$E$10</c:f>
              <c:numCache>
                <c:formatCode>#,##0.0</c:formatCode>
                <c:ptCount val="5"/>
                <c:pt idx="0">
                  <c:v>4520.4315253490895</c:v>
                </c:pt>
                <c:pt idx="1">
                  <c:v>3891.2665108676101</c:v>
                </c:pt>
                <c:pt idx="2">
                  <c:v>145.057498984441</c:v>
                </c:pt>
                <c:pt idx="3">
                  <c:v>201.82607199565601</c:v>
                </c:pt>
                <c:pt idx="4">
                  <c:v>2.38112280320748</c:v>
                </c:pt>
              </c:numCache>
            </c:numRef>
          </c:val>
        </c:ser>
        <c:ser>
          <c:idx val="4"/>
          <c:order val="4"/>
          <c:tx>
            <c:strRef>
              <c:f>'Datos basicos'!$F$5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286676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basicos'!$F$6:$F$10</c:f>
              <c:numCache>
                <c:formatCode>#,##0.0</c:formatCode>
                <c:ptCount val="5"/>
                <c:pt idx="0">
                  <c:v>4484.8874442851093</c:v>
                </c:pt>
                <c:pt idx="1">
                  <c:v>3899.97704053604</c:v>
                </c:pt>
                <c:pt idx="2">
                  <c:v>148.32437000201401</c:v>
                </c:pt>
                <c:pt idx="3">
                  <c:v>225.38223858987399</c:v>
                </c:pt>
                <c:pt idx="4">
                  <c:v>2.3916365869603999</c:v>
                </c:pt>
              </c:numCache>
            </c:numRef>
          </c:val>
        </c:ser>
        <c:ser>
          <c:idx val="5"/>
          <c:order val="5"/>
          <c:tx>
            <c:strRef>
              <c:f>'Datos basicos'!$G$5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'Datos basicos'!$A$6:$A$10</c:f>
              <c:strCache>
                <c:ptCount val="5"/>
                <c:pt idx="0">
                  <c:v>Superficies forestales y naturales</c:v>
                </c:pt>
                <c:pt idx="1">
                  <c:v>Superficies agrícolas</c:v>
                </c:pt>
                <c:pt idx="2">
                  <c:v>Superficies de aguas y zonas húmedas</c:v>
                </c:pt>
                <c:pt idx="3">
                  <c:v>Superficies construidas y alteradas</c:v>
                </c:pt>
                <c:pt idx="4">
                  <c:v>Superficie no clasificada</c:v>
                </c:pt>
              </c:strCache>
            </c:strRef>
          </c:cat>
          <c:val>
            <c:numRef>
              <c:f>'Datos basicos'!$G$6:$G$10</c:f>
              <c:numCache>
                <c:formatCode>#,##0.0</c:formatCode>
                <c:ptCount val="5"/>
                <c:pt idx="0">
                  <c:v>4460.0382111007702</c:v>
                </c:pt>
                <c:pt idx="1">
                  <c:v>3879.4238368862698</c:v>
                </c:pt>
                <c:pt idx="2">
                  <c:v>151.31278300308298</c:v>
                </c:pt>
                <c:pt idx="3">
                  <c:v>268.196271080923</c:v>
                </c:pt>
                <c:pt idx="4">
                  <c:v>1.99162792895175</c:v>
                </c:pt>
              </c:numCache>
            </c:numRef>
          </c:val>
        </c:ser>
        <c:dLbls>
          <c:showVal val="1"/>
        </c:dLbls>
        <c:shape val="box"/>
        <c:axId val="93669248"/>
        <c:axId val="93670784"/>
        <c:axId val="0"/>
      </c:bar3DChart>
      <c:catAx>
        <c:axId val="93669248"/>
        <c:scaling>
          <c:orientation val="minMax"/>
        </c:scaling>
        <c:axPos val="l"/>
        <c:numFmt formatCode="#,##0.0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670784"/>
        <c:crosses val="autoZero"/>
        <c:lblAlgn val="ctr"/>
        <c:lblOffset val="100"/>
        <c:tickLblSkip val="1"/>
        <c:tickMarkSkip val="1"/>
      </c:catAx>
      <c:valAx>
        <c:axId val="93670784"/>
        <c:scaling>
          <c:orientation val="minMax"/>
          <c:max val="5000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Miles de hectáreas</a:t>
                </a:r>
              </a:p>
            </c:rich>
          </c:tx>
          <c:layout>
            <c:manualLayout>
              <c:xMode val="edge"/>
              <c:yMode val="edge"/>
              <c:x val="0.61092715231788075"/>
              <c:y val="0.8636363636363636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669248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"/>
          <c:y val="0.9197860962566845"/>
          <c:w val="0.49668874172185429"/>
          <c:h val="6.417112299465241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57150</xdr:rowOff>
    </xdr:from>
    <xdr:to>
      <xdr:col>5</xdr:col>
      <xdr:colOff>704850</xdr:colOff>
      <xdr:row>36</xdr:row>
      <xdr:rowOff>57150</xdr:rowOff>
    </xdr:to>
    <xdr:graphicFrame macro="">
      <xdr:nvGraphicFramePr>
        <xdr:cNvPr id="103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114300</xdr:rowOff>
    </xdr:from>
    <xdr:to>
      <xdr:col>2</xdr:col>
      <xdr:colOff>742950</xdr:colOff>
      <xdr:row>0</xdr:row>
      <xdr:rowOff>1066800</xdr:rowOff>
    </xdr:to>
    <xdr:pic>
      <xdr:nvPicPr>
        <xdr:cNvPr id="103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8125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2</xdr:col>
      <xdr:colOff>390525</xdr:colOff>
      <xdr:row>0</xdr:row>
      <xdr:rowOff>1019175</xdr:rowOff>
    </xdr:to>
    <xdr:pic>
      <xdr:nvPicPr>
        <xdr:cNvPr id="2049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workbookViewId="0"/>
  </sheetViews>
  <sheetFormatPr baseColWidth="10" defaultColWidth="10.5703125" defaultRowHeight="12.75"/>
  <cols>
    <col min="1" max="1" width="25.710937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4.28515625" style="1" customWidth="1"/>
    <col min="7" max="7" width="13.7109375" style="1" customWidth="1"/>
    <col min="8" max="12" width="11.5703125" style="1" customWidth="1"/>
    <col min="13" max="16384" width="10.5703125" style="1"/>
  </cols>
  <sheetData>
    <row r="1" spans="1:7" ht="86.25" customHeight="1"/>
    <row r="3" spans="1:7">
      <c r="A3" s="2" t="s">
        <v>0</v>
      </c>
    </row>
    <row r="5" spans="1:7">
      <c r="A5" s="3"/>
      <c r="B5" s="4">
        <v>1956</v>
      </c>
      <c r="C5" s="4">
        <v>1977</v>
      </c>
      <c r="D5" s="4">
        <v>1984</v>
      </c>
      <c r="E5" s="4">
        <v>1999</v>
      </c>
      <c r="F5" s="4">
        <v>2003</v>
      </c>
      <c r="G5" s="4">
        <v>2007</v>
      </c>
    </row>
    <row r="6" spans="1:7" ht="25.5">
      <c r="A6" s="5" t="s">
        <v>1</v>
      </c>
      <c r="B6" s="6">
        <f>4655470.05280648/1000</f>
        <v>4655.4700528064795</v>
      </c>
      <c r="C6" s="6">
        <f>4548946.01973728/1000</f>
        <v>4548.94601973728</v>
      </c>
      <c r="D6" s="6">
        <f>4521062.20322885/1000</f>
        <v>4521.0622032288502</v>
      </c>
      <c r="E6" s="6">
        <f>4520431.52534909/1000</f>
        <v>4520.4315253490895</v>
      </c>
      <c r="F6" s="6">
        <f>4484887.44428511/1000</f>
        <v>4484.8874442851093</v>
      </c>
      <c r="G6" s="6">
        <f>4460038.21110077/1000</f>
        <v>4460.0382111007702</v>
      </c>
    </row>
    <row r="7" spans="1:7">
      <c r="A7" s="5" t="s">
        <v>2</v>
      </c>
      <c r="B7" s="6">
        <f>3893214.10987315/1000</f>
        <v>3893.2141098731499</v>
      </c>
      <c r="C7" s="6">
        <f>3960310.30525561/1000</f>
        <v>3960.3103052556098</v>
      </c>
      <c r="D7" s="6">
        <f>3960638.79823831/1000</f>
        <v>3960.6387982383098</v>
      </c>
      <c r="E7" s="6">
        <f>3891266.51086761/1000</f>
        <v>3891.2665108676101</v>
      </c>
      <c r="F7" s="6">
        <f>3899977.04053604/1000</f>
        <v>3899.97704053604</v>
      </c>
      <c r="G7" s="6">
        <f>3879423.83688627/1000</f>
        <v>3879.4238368862698</v>
      </c>
    </row>
    <row r="8" spans="1:7" ht="25.5">
      <c r="A8" s="5" t="s">
        <v>3</v>
      </c>
      <c r="B8" s="6">
        <f>153869.726762055/1000</f>
        <v>153.86972676205502</v>
      </c>
      <c r="C8" s="6">
        <f>129730.483046853/1000</f>
        <v>129.73048304685301</v>
      </c>
      <c r="D8" s="6">
        <f>131592.248096343/1000</f>
        <v>131.59224809634301</v>
      </c>
      <c r="E8" s="6">
        <f>145057.498984441/1000</f>
        <v>145.057498984441</v>
      </c>
      <c r="F8" s="6">
        <f>148324.370002014/1000</f>
        <v>148.32437000201401</v>
      </c>
      <c r="G8" s="6">
        <f>151312.783003083/1000</f>
        <v>151.31278300308298</v>
      </c>
    </row>
    <row r="9" spans="1:7" ht="25.5">
      <c r="A9" s="5" t="s">
        <v>4</v>
      </c>
      <c r="B9" s="6">
        <f>52167.0789874178/1000</f>
        <v>52.167078987417803</v>
      </c>
      <c r="C9" s="6">
        <f>119254.110411865/1000</f>
        <v>119.254110411865</v>
      </c>
      <c r="D9" s="6">
        <f>145323.007391375/1000</f>
        <v>145.323007391375</v>
      </c>
      <c r="E9" s="6">
        <f>201826.071995656/1000</f>
        <v>201.82607199565601</v>
      </c>
      <c r="F9" s="6">
        <f>225382.238589874/1000</f>
        <v>225.38223858987399</v>
      </c>
      <c r="G9" s="6">
        <f>268196.271080923/1000</f>
        <v>268.196271080923</v>
      </c>
    </row>
    <row r="10" spans="1:7">
      <c r="A10" s="5" t="s">
        <v>5</v>
      </c>
      <c r="B10" s="7">
        <f>6241.76157089881/1000</f>
        <v>6.2417615708988095</v>
      </c>
      <c r="C10" s="7">
        <f>2721.81154839694/1000</f>
        <v>2.7218115483969401</v>
      </c>
      <c r="D10" s="7">
        <f>2346.47304511629/1000</f>
        <v>2.3464730451162898</v>
      </c>
      <c r="E10" s="7">
        <f>2381.12280320748/1000</f>
        <v>2.38112280320748</v>
      </c>
      <c r="F10" s="7">
        <f>2391.6365869604/1000</f>
        <v>2.3916365869603999</v>
      </c>
      <c r="G10" s="7">
        <f>1991.62792895175/1000</f>
        <v>1.99162792895175</v>
      </c>
    </row>
    <row r="11" spans="1:7">
      <c r="A11" s="8"/>
      <c r="B11" s="7">
        <f t="shared" ref="B11:G11" si="0">SUM(B6:B10)</f>
        <v>8760.9627300000011</v>
      </c>
      <c r="C11" s="7">
        <f t="shared" si="0"/>
        <v>8760.9627300000047</v>
      </c>
      <c r="D11" s="7">
        <f t="shared" si="0"/>
        <v>8760.9627299999938</v>
      </c>
      <c r="E11" s="7">
        <f t="shared" si="0"/>
        <v>8760.9627300000047</v>
      </c>
      <c r="F11" s="7">
        <f t="shared" si="0"/>
        <v>8760.9627299999993</v>
      </c>
      <c r="G11" s="7">
        <f t="shared" si="0"/>
        <v>8760.9627299999975</v>
      </c>
    </row>
    <row r="13" spans="1:7">
      <c r="A13" s="9" t="s">
        <v>6</v>
      </c>
    </row>
    <row r="39" spans="1:1">
      <c r="A39" s="1" t="s">
        <v>7</v>
      </c>
    </row>
  </sheetData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C1" sqref="C1"/>
    </sheetView>
  </sheetViews>
  <sheetFormatPr baseColWidth="10" defaultColWidth="10.5703125" defaultRowHeight="12.75"/>
  <cols>
    <col min="1" max="1" width="31.7109375" style="21" customWidth="1"/>
    <col min="2" max="2" width="12.42578125" style="21" customWidth="1"/>
    <col min="3" max="3" width="12.5703125" style="21" customWidth="1"/>
    <col min="4" max="4" width="14.7109375" style="21" customWidth="1"/>
    <col min="5" max="5" width="12.85546875" style="21" customWidth="1"/>
    <col min="6" max="6" width="16.5703125" style="21" customWidth="1"/>
    <col min="7" max="11" width="11.5703125" style="21" customWidth="1"/>
    <col min="12" max="16384" width="10.5703125" style="21"/>
  </cols>
  <sheetData>
    <row r="1" spans="1:13" s="10" customFormat="1" ht="85.5" customHeight="1"/>
    <row r="2" spans="1:13" s="10" customFormat="1"/>
    <row r="3" spans="1:13" s="11" customFormat="1">
      <c r="A3" s="11" t="s">
        <v>8</v>
      </c>
    </row>
    <row r="4" spans="1:13" s="11" customFormat="1"/>
    <row r="5" spans="1:13" s="13" customFormat="1" ht="38.2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</row>
    <row r="6" spans="1:13" s="17" customFormat="1">
      <c r="A6" s="14" t="s">
        <v>4</v>
      </c>
      <c r="B6" s="15">
        <v>6.1238248451514687</v>
      </c>
      <c r="C6" s="15">
        <v>3.1228509667869275</v>
      </c>
      <c r="D6" s="15">
        <v>2.5920678640196204</v>
      </c>
      <c r="E6" s="15">
        <v>2.9178795337607757</v>
      </c>
      <c r="F6" s="15">
        <v>4.7490468591180068</v>
      </c>
      <c r="G6" s="16"/>
    </row>
    <row r="7" spans="1:13" s="17" customFormat="1">
      <c r="A7" s="14" t="s">
        <v>2</v>
      </c>
      <c r="B7" s="15">
        <v>8.2067331330980056E-2</v>
      </c>
      <c r="C7" s="15">
        <v>1.184946767827719E-3</v>
      </c>
      <c r="D7" s="15">
        <v>-0.11676952617098169</v>
      </c>
      <c r="E7" s="15">
        <v>5.5962047601367811E-2</v>
      </c>
      <c r="F7" s="15">
        <v>-0.13175208107728686</v>
      </c>
      <c r="G7" s="16"/>
    </row>
    <row r="8" spans="1:13" s="17" customFormat="1">
      <c r="A8" s="14" t="s">
        <v>1</v>
      </c>
      <c r="B8" s="15">
        <v>-0.10895941646616712</v>
      </c>
      <c r="C8" s="15">
        <v>-8.7567589086865946E-2</v>
      </c>
      <c r="D8" s="15">
        <v>-9.2998481538885693E-4</v>
      </c>
      <c r="E8" s="15">
        <v>-0.19657460169818439</v>
      </c>
      <c r="F8" s="15">
        <v>-0.13851648170124542</v>
      </c>
      <c r="G8" s="16"/>
    </row>
    <row r="9" spans="1:13" s="17" customFormat="1" ht="25.5">
      <c r="A9" s="14" t="s">
        <v>3</v>
      </c>
      <c r="B9" s="15">
        <v>-0.74705260102241777</v>
      </c>
      <c r="C9" s="15">
        <v>0.20501460365750693</v>
      </c>
      <c r="D9" s="15">
        <v>0.68217042077025891</v>
      </c>
      <c r="E9" s="15">
        <v>0.56303035700401727</v>
      </c>
      <c r="F9" s="15">
        <v>0.50369554932696159</v>
      </c>
      <c r="G9" s="16"/>
      <c r="H9" s="18"/>
      <c r="I9" s="18"/>
      <c r="J9" s="18"/>
      <c r="K9" s="18"/>
      <c r="L9" s="18"/>
      <c r="M9" s="16"/>
    </row>
    <row r="10" spans="1:13">
      <c r="A10" s="14" t="s">
        <v>5</v>
      </c>
      <c r="B10" s="19"/>
      <c r="C10" s="19"/>
      <c r="D10" s="19"/>
      <c r="E10" s="19"/>
      <c r="F10" s="19"/>
      <c r="G10" s="20"/>
      <c r="H10" s="18"/>
      <c r="I10" s="18"/>
      <c r="J10" s="18"/>
      <c r="K10" s="18"/>
      <c r="L10" s="18"/>
      <c r="M10" s="20"/>
    </row>
    <row r="12" spans="1:13">
      <c r="A12" s="21" t="s">
        <v>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basicos</vt:lpstr>
      <vt:lpstr>Tasa cambio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2012-11-08T10:35:40Z</dcterms:created>
  <dcterms:modified xsi:type="dcterms:W3CDTF">2014-03-03T10:32:40Z</dcterms:modified>
</cp:coreProperties>
</file>