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20" windowWidth="15480" windowHeight="8070" activeTab="2"/>
  </bookViews>
  <sheets>
    <sheet name="Indicador" sheetId="7" r:id="rId1"/>
    <sheet name="Datos %" sheetId="10" r:id="rId2"/>
    <sheet name="Aprovechamiento_Euros" sheetId="12" r:id="rId3"/>
    <sheet name="Provincia_2014" sheetId="9" r:id="rId4"/>
    <sheet name="Provincia_2013" sheetId="14" r:id="rId5"/>
    <sheet name="Provincia_2012" sheetId="15" r:id="rId6"/>
  </sheets>
  <definedNames>
    <definedName name="_xlnm._FilterDatabase" localSheetId="5" hidden="1">Provincia_2012!$A$5:$E$127</definedName>
    <definedName name="_xlnm._FilterDatabase" localSheetId="4" hidden="1">Provincia_2013!$A$5:$P$125</definedName>
    <definedName name="_xlnm._FilterDatabase" localSheetId="3" hidden="1">Provincia_2014!$A$4:$K$37</definedName>
  </definedNames>
  <calcPr calcId="125725"/>
</workbook>
</file>

<file path=xl/calcChain.xml><?xml version="1.0" encoding="utf-8"?>
<calcChain xmlns="http://schemas.openxmlformats.org/spreadsheetml/2006/main">
  <c r="E71" i="9"/>
  <c r="J71"/>
  <c r="J72"/>
  <c r="E37" i="7"/>
  <c r="G37"/>
  <c r="I37"/>
  <c r="K37"/>
  <c r="H16" i="10" l="1"/>
  <c r="M15" s="1"/>
  <c r="M9" l="1"/>
  <c r="M6"/>
  <c r="M5"/>
  <c r="M13"/>
  <c r="M10"/>
  <c r="M7"/>
  <c r="M11"/>
  <c r="M14"/>
  <c r="M8"/>
  <c r="M12"/>
  <c r="H37" i="9"/>
  <c r="G37"/>
  <c r="E37"/>
  <c r="D37"/>
  <c r="C37"/>
  <c r="K36"/>
  <c r="K35"/>
  <c r="K34"/>
  <c r="K33"/>
  <c r="K32"/>
  <c r="K31"/>
  <c r="K30"/>
  <c r="K29"/>
  <c r="K28"/>
  <c r="K27"/>
  <c r="K26"/>
  <c r="K25"/>
  <c r="K24"/>
  <c r="K23"/>
  <c r="K22"/>
  <c r="K21"/>
  <c r="K20"/>
  <c r="K18"/>
  <c r="K17"/>
  <c r="K16"/>
  <c r="K12"/>
  <c r="K11"/>
  <c r="K10"/>
  <c r="K9"/>
  <c r="H19"/>
  <c r="F19"/>
  <c r="F15"/>
  <c r="K15" s="1"/>
  <c r="J14"/>
  <c r="J37" s="1"/>
  <c r="I14"/>
  <c r="I37" s="1"/>
  <c r="I13"/>
  <c r="K13" s="1"/>
  <c r="F8"/>
  <c r="K8" s="1"/>
  <c r="G7"/>
  <c r="F7"/>
  <c r="F6"/>
  <c r="K6" s="1"/>
  <c r="F5"/>
  <c r="K5" s="1"/>
  <c r="M16" i="10" l="1"/>
  <c r="F37" i="9"/>
  <c r="K7"/>
  <c r="K14"/>
  <c r="K37" s="1"/>
  <c r="K19"/>
</calcChain>
</file>

<file path=xl/comments1.xml><?xml version="1.0" encoding="utf-8"?>
<comments xmlns="http://schemas.openxmlformats.org/spreadsheetml/2006/main">
  <authors>
    <author/>
  </authors>
  <commentList>
    <comment ref="F4" authorId="0">
      <text>
        <r>
          <rPr>
            <sz val="10"/>
            <rFont val="Arial"/>
            <family val="2"/>
          </rPr>
          <t>Se ha sumado a los lotes licitados por la DT lo planificado por los aytos.</t>
        </r>
      </text>
    </comment>
    <comment ref="E70" authorId="0">
      <text>
        <r>
          <rPr>
            <sz val="10"/>
            <rFont val="Arial"/>
            <family val="2"/>
          </rPr>
          <t>Se ha sumado a los lotes licitados por la DT lo planificado por los aytos.</t>
        </r>
      </text>
    </comment>
  </commentList>
</comments>
</file>

<file path=xl/sharedStrings.xml><?xml version="1.0" encoding="utf-8"?>
<sst xmlns="http://schemas.openxmlformats.org/spreadsheetml/2006/main" count="1075" uniqueCount="136">
  <si>
    <t>Pastos</t>
  </si>
  <si>
    <t>Biomasa</t>
  </si>
  <si>
    <t>Apícola</t>
  </si>
  <si>
    <t>Corcho</t>
  </si>
  <si>
    <t>Leñas</t>
  </si>
  <si>
    <t>Estiércol</t>
  </si>
  <si>
    <t>Kg</t>
  </si>
  <si>
    <t>Setas</t>
  </si>
  <si>
    <t>-</t>
  </si>
  <si>
    <t>Otros</t>
  </si>
  <si>
    <t>Aprovechamientos forestales en montes públicos de Andalucía.</t>
  </si>
  <si>
    <t>Tipo de aprovechamiento</t>
  </si>
  <si>
    <t>Unidades</t>
  </si>
  <si>
    <t>Producción</t>
  </si>
  <si>
    <t>Importe (€)</t>
  </si>
  <si>
    <t>Acebuchinas</t>
  </si>
  <si>
    <t>kg</t>
  </si>
  <si>
    <t>Algarrobas</t>
  </si>
  <si>
    <t>Almendras</t>
  </si>
  <si>
    <t>colmenas</t>
  </si>
  <si>
    <t>Aromáticas</t>
  </si>
  <si>
    <t>Bellotas</t>
  </si>
  <si>
    <t>UGM</t>
  </si>
  <si>
    <t>tm</t>
  </si>
  <si>
    <t>Brezos</t>
  </si>
  <si>
    <t>Castañas</t>
  </si>
  <si>
    <t>Coníferas</t>
  </si>
  <si>
    <t>m3</t>
  </si>
  <si>
    <t>Currucas</t>
  </si>
  <si>
    <t>Esparto</t>
  </si>
  <si>
    <t>Frondosas</t>
  </si>
  <si>
    <t>Líquenes</t>
  </si>
  <si>
    <t>Medicinales</t>
  </si>
  <si>
    <t>Ornamentales</t>
  </si>
  <si>
    <t>Otras leñas</t>
  </si>
  <si>
    <t>Otros matorrales</t>
  </si>
  <si>
    <t>Pastos Cortafuegos</t>
  </si>
  <si>
    <t>Otros frutos</t>
  </si>
  <si>
    <t>Trufas</t>
  </si>
  <si>
    <t>retamas</t>
  </si>
  <si>
    <t>Piña</t>
  </si>
  <si>
    <t>Resina</t>
  </si>
  <si>
    <t>pies</t>
  </si>
  <si>
    <t>Observaciones de la tabla:</t>
  </si>
  <si>
    <t>Descripciones de los campos:</t>
  </si>
  <si>
    <t>Cantidad de aprovechamiento producida o recogida.</t>
  </si>
  <si>
    <t>Importe</t>
  </si>
  <si>
    <t>Importe económico asociado a la adjudicación del aprovechamiento.</t>
  </si>
  <si>
    <t>Unidades de los campos:</t>
  </si>
  <si>
    <t>colmena / kg = kilogramo / m3 = meto cúbico / tm = tonelada / UGM = Unidad ganadera mayor.</t>
  </si>
  <si>
    <t>Fuente:</t>
  </si>
  <si>
    <t>SECA (Sistema Estadístico y Cartográfico de Andalucía)</t>
  </si>
  <si>
    <t>BIOMASA</t>
  </si>
  <si>
    <t>MADERA CONÍFERAS</t>
  </si>
  <si>
    <t>MADERA FRONDOSAS</t>
  </si>
  <si>
    <t>LEÑAS</t>
  </si>
  <si>
    <t>CORCHO</t>
  </si>
  <si>
    <t>PASTOS</t>
  </si>
  <si>
    <t>PIÑA</t>
  </si>
  <si>
    <t>APÍCOLAS</t>
  </si>
  <si>
    <t>AROMÁTICAS</t>
  </si>
  <si>
    <t>ACEBUCHINAS</t>
  </si>
  <si>
    <t>CASTAÑAS</t>
  </si>
  <si>
    <t>ESPARTO</t>
  </si>
  <si>
    <t>ESTIÉRCOL</t>
  </si>
  <si>
    <t>MEDICINALES</t>
  </si>
  <si>
    <t>RESINA</t>
  </si>
  <si>
    <t>SETAS</t>
  </si>
  <si>
    <t>Cantidad (t)</t>
  </si>
  <si>
    <t>Cantidad (m3)</t>
  </si>
  <si>
    <t>Cantidad (kg)</t>
  </si>
  <si>
    <t>Cantidad (UGM-mes)</t>
  </si>
  <si>
    <t>Cantidad (colmenas)</t>
  </si>
  <si>
    <t>Cantidad (pies)</t>
  </si>
  <si>
    <t>TOTAL</t>
  </si>
  <si>
    <t>Año 2014</t>
  </si>
  <si>
    <t xml:space="preserve">Almería </t>
  </si>
  <si>
    <t>Cádiz</t>
  </si>
  <si>
    <t>Córdoba</t>
  </si>
  <si>
    <t>Granada</t>
  </si>
  <si>
    <t>Huelva</t>
  </si>
  <si>
    <t>Jaén</t>
  </si>
  <si>
    <t>Málaga</t>
  </si>
  <si>
    <t>Sevilla</t>
  </si>
  <si>
    <t>Total</t>
  </si>
  <si>
    <t>Aprovechamientos forestales en montes públicos de Andalucía, por provincias, 2014.</t>
  </si>
  <si>
    <t>Para los datos de 2014 tener en cuenta las siguientes observaciones: Corcho: Incluye corcho bornizo, corcho de reproducción y currucas.
Frutos: Incluye acebuchinas, algarrobas, almendras, castañas, piñas, bellotas y otros frutos.
Leñosos: Incluye leñas de coníferas, de frondosas, englobadas en la categoría "leñas", y otras leñas.
Madera: Incluye la madera de frondosas y coníferas.
Matorral: Incluye, medicinales, aromáticas, brezos, esparto, plantas ornamentales, retama y otros matorrales.
Pastos: Incluye los pastos cortafuegos.
UGM = unidad ganadera mayor.</t>
  </si>
  <si>
    <t>TIPO</t>
  </si>
  <si>
    <t>2013 (%)</t>
  </si>
  <si>
    <t>2012 (%)</t>
  </si>
  <si>
    <t>2011 (%)</t>
  </si>
  <si>
    <t>Estiercol</t>
  </si>
  <si>
    <t>Frutos</t>
  </si>
  <si>
    <t>Leñosos</t>
  </si>
  <si>
    <t>Madera</t>
  </si>
  <si>
    <t>Matorral</t>
  </si>
  <si>
    <t>Setas, trufas y líquenes</t>
  </si>
  <si>
    <t>Unida de medida:</t>
  </si>
  <si>
    <t xml:space="preserve">Apícola </t>
  </si>
  <si>
    <t>Euros</t>
  </si>
  <si>
    <t xml:space="preserve">Leñosos </t>
  </si>
  <si>
    <t>2014 (%)</t>
  </si>
  <si>
    <t>Aprovechamientos forestales en montes públicos, importe económico 2011-2014.</t>
  </si>
  <si>
    <t>Porcentaje por tipo de aprovechamiento en funcion del total, 2011-2014</t>
  </si>
  <si>
    <t>Consejería de Medio Ambiente y Ordenación del Territorio. Red de Información Ambiental de Andalucía, 2015.</t>
  </si>
  <si>
    <t xml:space="preserve">Para los datos de 2014 tener en cuenta las siguientes observaciones: Corcho: Incluye corcho bornizo, corcho de reproducción y currucas.
Frutos: Incluye acebuchinas, algarrobas, almendras, castañas, piñas, bellotas y otros frutos.
Leñosos: Incluye leñas de coníferas, de frondosas, englobadas en la categoría "leñas", y otras leñas.
Madera: Incluye la madera de frondosas y coníferas.
Matorral: Incluye, medicinales, aromáticas, brezos, esparto, plantas ornamentales, retama y otros matorrales.
Pastos: Incluye los pastos cortafuegos.
En 2014 la titularidad del monte es: monte público autonómico, monte público de ayuntamiento y monte público estatal. </t>
  </si>
  <si>
    <t>Unidad:</t>
  </si>
  <si>
    <t>Cantidad en toneladas</t>
  </si>
  <si>
    <t>Aprovechamientos forestales en montes públicos de Andalucía, por provincias, 2013.</t>
  </si>
  <si>
    <t>Provincia</t>
  </si>
  <si>
    <t>Clase de aprovechamiento</t>
  </si>
  <si>
    <t>Unidad</t>
  </si>
  <si>
    <t>Almería</t>
  </si>
  <si>
    <t>Leñas de coníferas</t>
  </si>
  <si>
    <t>Corcho bornizo</t>
  </si>
  <si>
    <t>Corcho reproducción</t>
  </si>
  <si>
    <t>Leñas de frondosas</t>
  </si>
  <si>
    <t>Piñas</t>
  </si>
  <si>
    <t>Liquenes</t>
  </si>
  <si>
    <t>Retama</t>
  </si>
  <si>
    <t>Bellotas (montanera)</t>
  </si>
  <si>
    <t>Los datos aportados son estimaciones de la oferta de productos forestales efectuada a través de los diversos Programas Anuales de Aprovechamiento y sus modificaciones gestionados a través del Sistema Andaluz para la Gestión de los Aprovechamientos (SAGA).</t>
  </si>
  <si>
    <t>Unidad en que se mide la producción.</t>
  </si>
  <si>
    <t>Observaciones de los campos:</t>
  </si>
  <si>
    <t>Unidades:</t>
  </si>
  <si>
    <t xml:space="preserve">Fuente: </t>
  </si>
  <si>
    <t>Consejería de Medio Ambiente y Ordenación del Territorio. Red de Información Ambiental de Andalucía, 2014.</t>
  </si>
  <si>
    <r>
      <t>SECA</t>
    </r>
    <r>
      <rPr>
        <sz val="10"/>
        <rFont val="Arial"/>
        <family val="2"/>
      </rPr>
      <t xml:space="preserve"> (Sistema Estadístico y Cartográfico de Andalucía)</t>
    </r>
  </si>
  <si>
    <t>Aprovechamientos forestales en montes públicos de Andalucía, por provincias, 2012.</t>
  </si>
  <si>
    <t>Apícola (colmenas)</t>
  </si>
  <si>
    <t>Asentamientos apícolas</t>
  </si>
  <si>
    <t>asentamientos</t>
  </si>
  <si>
    <t>Castañuela</t>
  </si>
  <si>
    <t>Piñas secas</t>
  </si>
  <si>
    <t>Espárragos</t>
  </si>
  <si>
    <t>Consejería de Medio Ambiente y Ordenación del Territorio. Red de Información Ambiental de Andalucía, 2013.</t>
  </si>
</sst>
</file>

<file path=xl/styles.xml><?xml version="1.0" encoding="utf-8"?>
<styleSheet xmlns="http://schemas.openxmlformats.org/spreadsheetml/2006/main">
  <fonts count="10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7" tint="-0.499984740745262"/>
      <name val="Arial"/>
      <family val="2"/>
    </font>
    <font>
      <sz val="11"/>
      <color indexed="8"/>
      <name val="Calibri"/>
      <family val="2"/>
    </font>
    <font>
      <sz val="10"/>
      <color rgb="FF00B0F0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5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Fill="1"/>
    <xf numFmtId="3" fontId="0" fillId="0" borderId="0" xfId="0" applyNumberFormat="1"/>
    <xf numFmtId="3" fontId="0" fillId="0" borderId="9" xfId="0" applyNumberFormat="1" applyBorder="1"/>
    <xf numFmtId="3" fontId="0" fillId="0" borderId="10" xfId="0" applyNumberFormat="1" applyBorder="1"/>
    <xf numFmtId="0" fontId="0" fillId="0" borderId="16" xfId="0" applyFont="1" applyFill="1" applyBorder="1"/>
    <xf numFmtId="0" fontId="0" fillId="0" borderId="17" xfId="0" applyFont="1" applyFill="1" applyBorder="1"/>
    <xf numFmtId="3" fontId="3" fillId="0" borderId="16" xfId="0" applyNumberFormat="1" applyFont="1" applyFill="1" applyBorder="1"/>
    <xf numFmtId="3" fontId="3" fillId="0" borderId="17" xfId="0" applyNumberFormat="1" applyFont="1" applyFill="1" applyBorder="1"/>
    <xf numFmtId="3" fontId="3" fillId="0" borderId="18" xfId="0" applyNumberFormat="1" applyFont="1" applyFill="1" applyBorder="1"/>
    <xf numFmtId="3" fontId="0" fillId="0" borderId="17" xfId="0" applyNumberFormat="1" applyFont="1" applyFill="1" applyBorder="1"/>
    <xf numFmtId="3" fontId="3" fillId="0" borderId="19" xfId="0" applyNumberFormat="1" applyFont="1" applyFill="1" applyBorder="1"/>
    <xf numFmtId="3" fontId="3" fillId="0" borderId="20" xfId="0" applyNumberFormat="1" applyFont="1" applyFill="1" applyBorder="1"/>
    <xf numFmtId="3" fontId="3" fillId="0" borderId="21" xfId="0" applyNumberFormat="1" applyFont="1" applyFill="1" applyBorder="1"/>
    <xf numFmtId="0" fontId="1" fillId="0" borderId="0" xfId="0" applyFont="1" applyAlignment="1">
      <alignment horizontal="left" vertical="center"/>
    </xf>
    <xf numFmtId="0" fontId="1" fillId="0" borderId="11" xfId="0" applyFont="1" applyBorder="1"/>
    <xf numFmtId="0" fontId="1" fillId="0" borderId="1" xfId="0" applyFont="1" applyFill="1" applyBorder="1"/>
    <xf numFmtId="3" fontId="1" fillId="0" borderId="1" xfId="0" applyNumberFormat="1" applyFont="1" applyBorder="1"/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18" xfId="0" applyFill="1" applyBorder="1"/>
    <xf numFmtId="0" fontId="0" fillId="0" borderId="0" xfId="0" applyFont="1" applyFill="1" applyBorder="1"/>
    <xf numFmtId="0" fontId="0" fillId="0" borderId="0" xfId="0" applyFont="1"/>
    <xf numFmtId="0" fontId="5" fillId="0" borderId="0" xfId="0" applyFont="1" applyBorder="1"/>
    <xf numFmtId="4" fontId="0" fillId="0" borderId="0" xfId="0" applyNumberFormat="1" applyFill="1" applyBorder="1"/>
    <xf numFmtId="0" fontId="1" fillId="0" borderId="0" xfId="0" applyFont="1" applyFill="1"/>
    <xf numFmtId="0" fontId="1" fillId="0" borderId="2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Fill="1" applyBorder="1"/>
    <xf numFmtId="0" fontId="1" fillId="0" borderId="9" xfId="0" applyFont="1" applyFill="1" applyBorder="1"/>
    <xf numFmtId="3" fontId="0" fillId="0" borderId="5" xfId="0" applyNumberFormat="1" applyFill="1" applyBorder="1"/>
    <xf numFmtId="3" fontId="0" fillId="0" borderId="0" xfId="0" applyNumberFormat="1" applyFont="1" applyFill="1" applyBorder="1"/>
    <xf numFmtId="4" fontId="6" fillId="0" borderId="0" xfId="0" applyNumberFormat="1" applyFont="1" applyFill="1" applyBorder="1"/>
    <xf numFmtId="0" fontId="7" fillId="0" borderId="0" xfId="0" applyFont="1" applyFill="1" applyBorder="1"/>
    <xf numFmtId="0" fontId="0" fillId="0" borderId="0" xfId="0" applyNumberFormat="1" applyFont="1" applyFill="1" applyBorder="1"/>
    <xf numFmtId="0" fontId="0" fillId="0" borderId="0" xfId="0" applyFill="1" applyBorder="1"/>
    <xf numFmtId="0" fontId="0" fillId="0" borderId="0" xfId="0" applyNumberFormat="1" applyFill="1" applyBorder="1"/>
    <xf numFmtId="0" fontId="3" fillId="0" borderId="0" xfId="0" applyFont="1" applyBorder="1"/>
    <xf numFmtId="0" fontId="7" fillId="0" borderId="0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3" xfId="0" applyFill="1" applyBorder="1"/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0" fillId="0" borderId="9" xfId="0" applyNumberFormat="1" applyFill="1" applyBorder="1"/>
    <xf numFmtId="2" fontId="0" fillId="0" borderId="8" xfId="0" applyNumberFormat="1" applyFill="1" applyBorder="1"/>
    <xf numFmtId="3" fontId="1" fillId="0" borderId="22" xfId="0" applyNumberFormat="1" applyFont="1" applyFill="1" applyBorder="1"/>
    <xf numFmtId="3" fontId="1" fillId="0" borderId="1" xfId="0" applyNumberFormat="1" applyFont="1" applyFill="1" applyBorder="1"/>
    <xf numFmtId="3" fontId="0" fillId="0" borderId="0" xfId="0" applyNumberFormat="1" applyFont="1"/>
    <xf numFmtId="0" fontId="0" fillId="0" borderId="0" xfId="0" applyFont="1" applyFill="1"/>
    <xf numFmtId="0" fontId="0" fillId="0" borderId="8" xfId="0" applyFont="1" applyFill="1" applyBorder="1"/>
    <xf numFmtId="3" fontId="0" fillId="0" borderId="2" xfId="0" applyNumberFormat="1" applyFont="1" applyFill="1" applyBorder="1"/>
    <xf numFmtId="3" fontId="0" fillId="0" borderId="3" xfId="0" applyNumberFormat="1" applyFont="1" applyFill="1" applyBorder="1"/>
    <xf numFmtId="0" fontId="0" fillId="0" borderId="9" xfId="0" applyFont="1" applyFill="1" applyBorder="1"/>
    <xf numFmtId="3" fontId="0" fillId="0" borderId="4" xfId="0" applyNumberFormat="1" applyFont="1" applyFill="1" applyBorder="1"/>
    <xf numFmtId="3" fontId="0" fillId="0" borderId="5" xfId="0" applyNumberFormat="1" applyFont="1" applyFill="1" applyBorder="1"/>
    <xf numFmtId="0" fontId="0" fillId="0" borderId="4" xfId="0" applyFont="1" applyFill="1" applyBorder="1" applyAlignment="1">
      <alignment horizontal="center" vertical="center"/>
    </xf>
    <xf numFmtId="3" fontId="0" fillId="0" borderId="5" xfId="0" applyNumberFormat="1" applyFont="1" applyFill="1" applyBorder="1" applyAlignment="1">
      <alignment horizontal="center" vertical="center"/>
    </xf>
    <xf numFmtId="3" fontId="0" fillId="0" borderId="4" xfId="0" applyNumberFormat="1" applyFont="1" applyFill="1" applyBorder="1" applyAlignment="1">
      <alignment horizontal="center" vertical="center"/>
    </xf>
    <xf numFmtId="3" fontId="0" fillId="0" borderId="5" xfId="0" applyNumberFormat="1" applyFont="1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0" xfId="0" applyFont="1" applyFill="1" applyBorder="1" applyAlignment="1">
      <alignment horizontal="left"/>
    </xf>
    <xf numFmtId="0" fontId="0" fillId="0" borderId="10" xfId="0" applyFont="1" applyFill="1" applyBorder="1"/>
    <xf numFmtId="0" fontId="0" fillId="0" borderId="6" xfId="0" applyFont="1" applyFill="1" applyBorder="1"/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3" fontId="0" fillId="0" borderId="6" xfId="0" applyNumberFormat="1" applyFont="1" applyFill="1" applyBorder="1"/>
    <xf numFmtId="0" fontId="0" fillId="0" borderId="7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/>
    <xf numFmtId="3" fontId="0" fillId="0" borderId="0" xfId="0" applyNumberFormat="1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/>
    <xf numFmtId="3" fontId="3" fillId="0" borderId="1" xfId="0" applyNumberFormat="1" applyFont="1" applyFill="1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24" xfId="0" applyNumberFormat="1" applyBorder="1"/>
    <xf numFmtId="0" fontId="0" fillId="0" borderId="24" xfId="0" applyBorder="1"/>
    <xf numFmtId="3" fontId="0" fillId="0" borderId="22" xfId="0" applyNumberFormat="1" applyBorder="1"/>
    <xf numFmtId="0" fontId="1" fillId="0" borderId="6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left"/>
    </xf>
    <xf numFmtId="0" fontId="0" fillId="0" borderId="8" xfId="0" applyFont="1" applyBorder="1"/>
    <xf numFmtId="4" fontId="0" fillId="0" borderId="25" xfId="0" applyNumberFormat="1" applyFont="1" applyBorder="1"/>
    <xf numFmtId="4" fontId="0" fillId="0" borderId="8" xfId="0" applyNumberFormat="1" applyFont="1" applyBorder="1"/>
    <xf numFmtId="0" fontId="0" fillId="0" borderId="9" xfId="0" applyFont="1" applyBorder="1"/>
    <xf numFmtId="4" fontId="0" fillId="0" borderId="0" xfId="0" applyNumberFormat="1" applyFont="1" applyBorder="1"/>
    <xf numFmtId="4" fontId="0" fillId="0" borderId="9" xfId="0" applyNumberFormat="1" applyFont="1" applyBorder="1"/>
    <xf numFmtId="0" fontId="0" fillId="0" borderId="9" xfId="0" applyBorder="1"/>
    <xf numFmtId="0" fontId="0" fillId="0" borderId="0" xfId="0" applyFont="1" applyBorder="1"/>
    <xf numFmtId="0" fontId="0" fillId="0" borderId="10" xfId="0" applyFont="1" applyBorder="1"/>
    <xf numFmtId="0" fontId="0" fillId="0" borderId="24" xfId="0" applyFont="1" applyBorder="1"/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Fill="1" applyAlignment="1"/>
    <xf numFmtId="0" fontId="1" fillId="0" borderId="0" xfId="0" applyFont="1" applyBorder="1"/>
    <xf numFmtId="0" fontId="0" fillId="0" borderId="0" xfId="0" applyBorder="1" applyAlignment="1"/>
    <xf numFmtId="0" fontId="9" fillId="0" borderId="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0" fillId="0" borderId="5" xfId="0" applyBorder="1"/>
    <xf numFmtId="0" fontId="0" fillId="0" borderId="10" xfId="0" applyBorder="1"/>
    <xf numFmtId="0" fontId="0" fillId="0" borderId="7" xfId="0" applyBorder="1"/>
    <xf numFmtId="0" fontId="0" fillId="0" borderId="0" xfId="0" applyFill="1" applyAlignment="1">
      <alignment horizontal="left" vertical="top" wrapText="1"/>
    </xf>
    <xf numFmtId="0" fontId="8" fillId="0" borderId="1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CC99"/>
      <color rgb="FFBB0505"/>
      <color rgb="FFFFDA65"/>
      <color rgb="FF0000CC"/>
      <color rgb="FFF4FAE2"/>
      <color rgb="FF9ADEF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view3D>
      <c:rotX val="40"/>
      <c:rotY val="160"/>
      <c:perspective val="30"/>
    </c:view3D>
    <c:plotArea>
      <c:layout>
        <c:manualLayout>
          <c:layoutTarget val="inner"/>
          <c:xMode val="edge"/>
          <c:yMode val="edge"/>
          <c:x val="0.10196076889351142"/>
          <c:y val="0.1500798570391467"/>
          <c:w val="0.46700739722541584"/>
          <c:h val="0.60985368850170363"/>
        </c:manualLayout>
      </c:layout>
      <c:pie3DChart>
        <c:varyColors val="1"/>
        <c:ser>
          <c:idx val="0"/>
          <c:order val="0"/>
          <c:dPt>
            <c:idx val="0"/>
            <c:spPr>
              <a:solidFill>
                <a:srgbClr val="FFC000"/>
              </a:solidFill>
            </c:spPr>
          </c:dPt>
          <c:dPt>
            <c:idx val="2"/>
            <c:spPr>
              <a:solidFill>
                <a:srgbClr val="92D050"/>
              </a:solidFill>
            </c:spPr>
          </c:dPt>
          <c:dPt>
            <c:idx val="4"/>
            <c:spPr>
              <a:solidFill>
                <a:srgbClr val="0000CC"/>
              </a:solidFill>
            </c:spPr>
          </c:dPt>
          <c:dPt>
            <c:idx val="5"/>
            <c:spPr>
              <a:solidFill>
                <a:srgbClr val="7030A0"/>
              </a:solidFill>
            </c:spPr>
          </c:dPt>
          <c:dPt>
            <c:idx val="6"/>
            <c:spPr>
              <a:solidFill>
                <a:srgbClr val="FF0000"/>
              </a:solidFill>
            </c:spPr>
          </c:dPt>
          <c:dPt>
            <c:idx val="7"/>
            <c:spPr>
              <a:solidFill>
                <a:srgbClr val="FFFF00"/>
              </a:solidFill>
            </c:spPr>
          </c:dPt>
          <c:dPt>
            <c:idx val="8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10"/>
            <c:spPr>
              <a:solidFill>
                <a:srgbClr val="00B0F0"/>
              </a:solidFill>
            </c:spPr>
          </c:dPt>
          <c:dLbls>
            <c:dLbl>
              <c:idx val="2"/>
              <c:layout>
                <c:manualLayout>
                  <c:x val="4.4311238551828606E-2"/>
                  <c:y val="0.132372135915443"/>
                </c:manualLayout>
              </c:layout>
              <c:showLegendKey val="1"/>
              <c:showVal val="1"/>
            </c:dLbl>
            <c:dLbl>
              <c:idx val="6"/>
              <c:layout>
                <c:manualLayout>
                  <c:x val="-7.6245252580421669E-2"/>
                  <c:y val="-0.14840888132226779"/>
                </c:manualLayout>
              </c:layout>
              <c:showLegendKey val="1"/>
              <c:showVal val="1"/>
            </c:dLbl>
            <c:numFmt formatCode="#,##0.00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050"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showLegendKey val="1"/>
            <c:showVal val="1"/>
            <c:showLeaderLines val="1"/>
          </c:dLbls>
          <c:cat>
            <c:strRef>
              <c:f>'Datos %'!$A$5:$A$15</c:f>
              <c:strCache>
                <c:ptCount val="11"/>
                <c:pt idx="0">
                  <c:v>Apícola</c:v>
                </c:pt>
                <c:pt idx="1">
                  <c:v>Biomasa</c:v>
                </c:pt>
                <c:pt idx="2">
                  <c:v>Corcho</c:v>
                </c:pt>
                <c:pt idx="3">
                  <c:v>Estiercol</c:v>
                </c:pt>
                <c:pt idx="4">
                  <c:v>Frutos</c:v>
                </c:pt>
                <c:pt idx="5">
                  <c:v>Leñosos</c:v>
                </c:pt>
                <c:pt idx="6">
                  <c:v>Madera</c:v>
                </c:pt>
                <c:pt idx="7">
                  <c:v>Matorral</c:v>
                </c:pt>
                <c:pt idx="8">
                  <c:v>Otros</c:v>
                </c:pt>
                <c:pt idx="9">
                  <c:v>Pastos</c:v>
                </c:pt>
                <c:pt idx="10">
                  <c:v>Setas, trufas y líquenes</c:v>
                </c:pt>
              </c:strCache>
            </c:strRef>
          </c:cat>
          <c:val>
            <c:numRef>
              <c:f>'Datos %'!$M$5:$M$15</c:f>
              <c:numCache>
                <c:formatCode>0.00</c:formatCode>
                <c:ptCount val="11"/>
                <c:pt idx="0">
                  <c:v>0.22489390288976957</c:v>
                </c:pt>
                <c:pt idx="1">
                  <c:v>18.717573183256444</c:v>
                </c:pt>
                <c:pt idx="2">
                  <c:v>64.404193296202365</c:v>
                </c:pt>
                <c:pt idx="3">
                  <c:v>5.8303492200963244E-2</c:v>
                </c:pt>
                <c:pt idx="4">
                  <c:v>0.62367403184376324</c:v>
                </c:pt>
                <c:pt idx="5">
                  <c:v>1.430277634123138</c:v>
                </c:pt>
                <c:pt idx="6">
                  <c:v>8.258189205695551</c:v>
                </c:pt>
                <c:pt idx="7">
                  <c:v>0.22394056200378085</c:v>
                </c:pt>
                <c:pt idx="8">
                  <c:v>1.6072854606752028E-2</c:v>
                </c:pt>
                <c:pt idx="9">
                  <c:v>5.8669077157844116</c:v>
                </c:pt>
                <c:pt idx="10">
                  <c:v>0.17597412139304244</c:v>
                </c:pt>
              </c:numCache>
            </c:numRef>
          </c:val>
        </c:ser>
      </c:pie3DChart>
    </c:plotArea>
    <c:legend>
      <c:legendPos val="r"/>
      <c:legendEntry>
        <c:idx val="10"/>
        <c:txPr>
          <a:bodyPr/>
          <a:lstStyle/>
          <a:p>
            <a:pPr>
              <a:defRPr sz="11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0.70609840666286816"/>
          <c:y val="0.1942530853856034"/>
          <c:w val="0.28681591643136761"/>
          <c:h val="0.67646133116287288"/>
        </c:manualLayout>
      </c:layout>
      <c:txPr>
        <a:bodyPr/>
        <a:lstStyle/>
        <a:p>
          <a:pPr rtl="0"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23212166972279"/>
          <c:y val="0.16627194273811335"/>
          <c:w val="0.78746341638802053"/>
          <c:h val="0.65975883916663325"/>
        </c:manualLayout>
      </c:layout>
      <c:barChart>
        <c:barDir val="col"/>
        <c:grouping val="clustered"/>
        <c:ser>
          <c:idx val="0"/>
          <c:order val="0"/>
          <c:tx>
            <c:strRef>
              <c:f>Aprovechamiento_Euros!$B$10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DA65"/>
            </a:solidFill>
          </c:spPr>
          <c:cat>
            <c:strRef>
              <c:f>Aprovechamiento_Euros!$A$11:$A$22</c:f>
              <c:strCache>
                <c:ptCount val="12"/>
                <c:pt idx="0">
                  <c:v>Apícola</c:v>
                </c:pt>
                <c:pt idx="1">
                  <c:v>Biomasa</c:v>
                </c:pt>
                <c:pt idx="2">
                  <c:v>Corcho</c:v>
                </c:pt>
                <c:pt idx="3">
                  <c:v>Estiercol</c:v>
                </c:pt>
                <c:pt idx="4">
                  <c:v>Frutos</c:v>
                </c:pt>
                <c:pt idx="5">
                  <c:v>Leñosos</c:v>
                </c:pt>
                <c:pt idx="6">
                  <c:v>Madera</c:v>
                </c:pt>
                <c:pt idx="7">
                  <c:v>Matorral</c:v>
                </c:pt>
                <c:pt idx="8">
                  <c:v>Otros</c:v>
                </c:pt>
                <c:pt idx="9">
                  <c:v>Pastos</c:v>
                </c:pt>
                <c:pt idx="10">
                  <c:v>Setas, trufas y líquenes</c:v>
                </c:pt>
                <c:pt idx="11">
                  <c:v>Total</c:v>
                </c:pt>
              </c:strCache>
            </c:strRef>
          </c:cat>
          <c:val>
            <c:numRef>
              <c:f>Aprovechamiento_Euros!$B$11:$B$21</c:f>
              <c:numCache>
                <c:formatCode>#,##0</c:formatCode>
                <c:ptCount val="11"/>
                <c:pt idx="0">
                  <c:v>0</c:v>
                </c:pt>
                <c:pt idx="1">
                  <c:v>1623806.0079999999</c:v>
                </c:pt>
                <c:pt idx="2">
                  <c:v>4016831.3032999998</c:v>
                </c:pt>
                <c:pt idx="3">
                  <c:v>4037.5</c:v>
                </c:pt>
                <c:pt idx="4">
                  <c:v>2221897.7029019999</c:v>
                </c:pt>
                <c:pt idx="5">
                  <c:v>0</c:v>
                </c:pt>
                <c:pt idx="6">
                  <c:v>3949953.4145000004</c:v>
                </c:pt>
                <c:pt idx="7">
                  <c:v>44307.23</c:v>
                </c:pt>
                <c:pt idx="8">
                  <c:v>684</c:v>
                </c:pt>
                <c:pt idx="9">
                  <c:v>2021810.6129020001</c:v>
                </c:pt>
                <c:pt idx="10">
                  <c:v>39815.4</c:v>
                </c:pt>
              </c:numCache>
            </c:numRef>
          </c:val>
        </c:ser>
        <c:ser>
          <c:idx val="1"/>
          <c:order val="1"/>
          <c:tx>
            <c:strRef>
              <c:f>Aprovechamiento_Euros!$C$10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00CC99"/>
            </a:solidFill>
          </c:spPr>
          <c:cat>
            <c:strRef>
              <c:f>Aprovechamiento_Euros!$A$11:$A$22</c:f>
              <c:strCache>
                <c:ptCount val="12"/>
                <c:pt idx="0">
                  <c:v>Apícola</c:v>
                </c:pt>
                <c:pt idx="1">
                  <c:v>Biomasa</c:v>
                </c:pt>
                <c:pt idx="2">
                  <c:v>Corcho</c:v>
                </c:pt>
                <c:pt idx="3">
                  <c:v>Estiercol</c:v>
                </c:pt>
                <c:pt idx="4">
                  <c:v>Frutos</c:v>
                </c:pt>
                <c:pt idx="5">
                  <c:v>Leñosos</c:v>
                </c:pt>
                <c:pt idx="6">
                  <c:v>Madera</c:v>
                </c:pt>
                <c:pt idx="7">
                  <c:v>Matorral</c:v>
                </c:pt>
                <c:pt idx="8">
                  <c:v>Otros</c:v>
                </c:pt>
                <c:pt idx="9">
                  <c:v>Pastos</c:v>
                </c:pt>
                <c:pt idx="10">
                  <c:v>Setas, trufas y líquenes</c:v>
                </c:pt>
                <c:pt idx="11">
                  <c:v>Total</c:v>
                </c:pt>
              </c:strCache>
            </c:strRef>
          </c:cat>
          <c:val>
            <c:numRef>
              <c:f>Aprovechamiento_Euros!$C$11:$C$21</c:f>
              <c:numCache>
                <c:formatCode>#,##0</c:formatCode>
                <c:ptCount val="11"/>
                <c:pt idx="0">
                  <c:v>0</c:v>
                </c:pt>
                <c:pt idx="1">
                  <c:v>408691.37940000003</c:v>
                </c:pt>
                <c:pt idx="2">
                  <c:v>4220401.7680000002</c:v>
                </c:pt>
                <c:pt idx="3">
                  <c:v>4587.5</c:v>
                </c:pt>
                <c:pt idx="4">
                  <c:v>267255.19</c:v>
                </c:pt>
                <c:pt idx="5">
                  <c:v>69783.421847999998</c:v>
                </c:pt>
                <c:pt idx="6">
                  <c:v>3677726.7080000001</c:v>
                </c:pt>
                <c:pt idx="7">
                  <c:v>65425.479999999996</c:v>
                </c:pt>
                <c:pt idx="8">
                  <c:v>0</c:v>
                </c:pt>
                <c:pt idx="9">
                  <c:v>1174025.06</c:v>
                </c:pt>
                <c:pt idx="10">
                  <c:v>28973.599999999999</c:v>
                </c:pt>
              </c:numCache>
            </c:numRef>
          </c:val>
        </c:ser>
        <c:ser>
          <c:idx val="2"/>
          <c:order val="2"/>
          <c:tx>
            <c:strRef>
              <c:f>Aprovechamiento_Euros!$D$10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cat>
            <c:strRef>
              <c:f>Aprovechamiento_Euros!$A$11:$A$22</c:f>
              <c:strCache>
                <c:ptCount val="12"/>
                <c:pt idx="0">
                  <c:v>Apícola</c:v>
                </c:pt>
                <c:pt idx="1">
                  <c:v>Biomasa</c:v>
                </c:pt>
                <c:pt idx="2">
                  <c:v>Corcho</c:v>
                </c:pt>
                <c:pt idx="3">
                  <c:v>Estiercol</c:v>
                </c:pt>
                <c:pt idx="4">
                  <c:v>Frutos</c:v>
                </c:pt>
                <c:pt idx="5">
                  <c:v>Leñosos</c:v>
                </c:pt>
                <c:pt idx="6">
                  <c:v>Madera</c:v>
                </c:pt>
                <c:pt idx="7">
                  <c:v>Matorral</c:v>
                </c:pt>
                <c:pt idx="8">
                  <c:v>Otros</c:v>
                </c:pt>
                <c:pt idx="9">
                  <c:v>Pastos</c:v>
                </c:pt>
                <c:pt idx="10">
                  <c:v>Setas, trufas y líquenes</c:v>
                </c:pt>
                <c:pt idx="11">
                  <c:v>Total</c:v>
                </c:pt>
              </c:strCache>
            </c:strRef>
          </c:cat>
          <c:val>
            <c:numRef>
              <c:f>Aprovechamiento_Euros!$D$11:$D$21</c:f>
              <c:numCache>
                <c:formatCode>#,##0</c:formatCode>
                <c:ptCount val="11"/>
                <c:pt idx="0">
                  <c:v>31758.559999999998</c:v>
                </c:pt>
                <c:pt idx="1">
                  <c:v>849813.34364200011</c:v>
                </c:pt>
                <c:pt idx="2">
                  <c:v>5759146.9437980009</c:v>
                </c:pt>
                <c:pt idx="3">
                  <c:v>6806.9007436000002</c:v>
                </c:pt>
                <c:pt idx="4">
                  <c:v>1488506.6016420003</c:v>
                </c:pt>
                <c:pt idx="5">
                  <c:v>225613.37206259998</c:v>
                </c:pt>
                <c:pt idx="6">
                  <c:v>3601007.1673400002</c:v>
                </c:pt>
                <c:pt idx="7">
                  <c:v>67670.178999999989</c:v>
                </c:pt>
                <c:pt idx="8">
                  <c:v>2745.69</c:v>
                </c:pt>
                <c:pt idx="9">
                  <c:v>2052555.6370919999</c:v>
                </c:pt>
                <c:pt idx="10">
                  <c:v>82324.989499999996</c:v>
                </c:pt>
              </c:numCache>
            </c:numRef>
          </c:val>
        </c:ser>
        <c:ser>
          <c:idx val="3"/>
          <c:order val="3"/>
          <c:tx>
            <c:strRef>
              <c:f>Aprovechamiento_Euros!$E$10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Aprovechamiento_Euros!$A$11:$A$22</c:f>
              <c:strCache>
                <c:ptCount val="12"/>
                <c:pt idx="0">
                  <c:v>Apícola</c:v>
                </c:pt>
                <c:pt idx="1">
                  <c:v>Biomasa</c:v>
                </c:pt>
                <c:pt idx="2">
                  <c:v>Corcho</c:v>
                </c:pt>
                <c:pt idx="3">
                  <c:v>Estiercol</c:v>
                </c:pt>
                <c:pt idx="4">
                  <c:v>Frutos</c:v>
                </c:pt>
                <c:pt idx="5">
                  <c:v>Leñosos</c:v>
                </c:pt>
                <c:pt idx="6">
                  <c:v>Madera</c:v>
                </c:pt>
                <c:pt idx="7">
                  <c:v>Matorral</c:v>
                </c:pt>
                <c:pt idx="8">
                  <c:v>Otros</c:v>
                </c:pt>
                <c:pt idx="9">
                  <c:v>Pastos</c:v>
                </c:pt>
                <c:pt idx="10">
                  <c:v>Setas, trufas y líquenes</c:v>
                </c:pt>
                <c:pt idx="11">
                  <c:v>Total</c:v>
                </c:pt>
              </c:strCache>
            </c:strRef>
          </c:cat>
          <c:val>
            <c:numRef>
              <c:f>Aprovechamiento_Euros!$E$11:$E$21</c:f>
              <c:numCache>
                <c:formatCode>#,##0</c:formatCode>
                <c:ptCount val="11"/>
                <c:pt idx="0">
                  <c:v>14272</c:v>
                </c:pt>
                <c:pt idx="1">
                  <c:v>1187836.58</c:v>
                </c:pt>
                <c:pt idx="2">
                  <c:v>4087156.8099999996</c:v>
                </c:pt>
                <c:pt idx="3">
                  <c:v>3700</c:v>
                </c:pt>
                <c:pt idx="4">
                  <c:v>39579</c:v>
                </c:pt>
                <c:pt idx="5">
                  <c:v>90766.9</c:v>
                </c:pt>
                <c:pt idx="6">
                  <c:v>524073.24</c:v>
                </c:pt>
                <c:pt idx="7">
                  <c:v>14211.5</c:v>
                </c:pt>
                <c:pt idx="8">
                  <c:v>1020</c:v>
                </c:pt>
                <c:pt idx="9">
                  <c:v>372320.04000000004</c:v>
                </c:pt>
                <c:pt idx="10">
                  <c:v>11167.5</c:v>
                </c:pt>
              </c:numCache>
            </c:numRef>
          </c:val>
        </c:ser>
        <c:axId val="69783552"/>
        <c:axId val="70088960"/>
      </c:barChart>
      <c:catAx>
        <c:axId val="69783552"/>
        <c:scaling>
          <c:orientation val="minMax"/>
        </c:scaling>
        <c:axPos val="b"/>
        <c:tickLblPos val="nextTo"/>
        <c:crossAx val="70088960"/>
        <c:crosses val="autoZero"/>
        <c:auto val="1"/>
        <c:lblAlgn val="ctr"/>
        <c:lblOffset val="100"/>
      </c:catAx>
      <c:valAx>
        <c:axId val="7008896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tickLblPos val="nextTo"/>
        <c:crossAx val="6978355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5960162513932351E-2"/>
                <c:y val="0.5232028645486807"/>
              </c:manualLayout>
            </c:layout>
            <c:tx>
              <c:rich>
                <a:bodyPr/>
                <a:lstStyle/>
                <a:p>
                  <a:pPr>
                    <a:defRPr sz="1000" b="0">
                      <a:latin typeface="Arial" pitchFamily="34" charset="0"/>
                      <a:cs typeface="Arial" pitchFamily="34" charset="0"/>
                    </a:defRPr>
                  </a:pPr>
                  <a:r>
                    <a:rPr lang="es-ES" sz="1000" b="0">
                      <a:latin typeface="Arial" pitchFamily="34" charset="0"/>
                      <a:cs typeface="Arial" pitchFamily="34" charset="0"/>
                    </a:rPr>
                    <a:t>Millares de euros</a:t>
                  </a:r>
                </a:p>
              </c:rich>
            </c:tx>
          </c:dispUnitsLbl>
        </c:dispUnits>
      </c:valAx>
    </c:plotArea>
    <c:legend>
      <c:legendPos val="b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4213681331791569"/>
          <c:y val="0.18479779833346077"/>
          <c:w val="0.83735036616926373"/>
          <c:h val="0.63214789898835477"/>
        </c:manualLayout>
      </c:layout>
      <c:barChart>
        <c:barDir val="col"/>
        <c:grouping val="clustered"/>
        <c:ser>
          <c:idx val="0"/>
          <c:order val="0"/>
          <c:tx>
            <c:v>2011</c:v>
          </c:tx>
          <c:spPr>
            <a:solidFill>
              <a:srgbClr val="FFC000"/>
            </a:solidFill>
          </c:spPr>
          <c:cat>
            <c:numRef>
              <c:f>Aprovechamiento_Euros!$B$57:$E$57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Aprovechamiento_Euros!$B$58:$B$61</c:f>
              <c:numCache>
                <c:formatCode>#,##0</c:formatCode>
                <c:ptCount val="4"/>
                <c:pt idx="0">
                  <c:v>4037.5</c:v>
                </c:pt>
                <c:pt idx="1">
                  <c:v>0</c:v>
                </c:pt>
                <c:pt idx="2">
                  <c:v>44307.23</c:v>
                </c:pt>
                <c:pt idx="3">
                  <c:v>39815.4</c:v>
                </c:pt>
              </c:numCache>
            </c:numRef>
          </c:val>
        </c:ser>
        <c:ser>
          <c:idx val="1"/>
          <c:order val="1"/>
          <c:tx>
            <c:v>2012</c:v>
          </c:tx>
          <c:spPr>
            <a:solidFill>
              <a:srgbClr val="00CC99"/>
            </a:solidFill>
          </c:spPr>
          <c:cat>
            <c:numRef>
              <c:f>Aprovechamiento_Euros!$B$57:$E$57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Aprovechamiento_Euros!$C$58:$C$61</c:f>
              <c:numCache>
                <c:formatCode>#,##0</c:formatCode>
                <c:ptCount val="4"/>
                <c:pt idx="0">
                  <c:v>4587.5</c:v>
                </c:pt>
                <c:pt idx="1">
                  <c:v>69783.421847999998</c:v>
                </c:pt>
                <c:pt idx="2">
                  <c:v>65425.479999999996</c:v>
                </c:pt>
                <c:pt idx="3">
                  <c:v>28973.599999999999</c:v>
                </c:pt>
              </c:numCache>
            </c:numRef>
          </c:val>
        </c:ser>
        <c:ser>
          <c:idx val="2"/>
          <c:order val="2"/>
          <c:tx>
            <c:v>2013</c:v>
          </c:tx>
          <c:spPr>
            <a:solidFill>
              <a:schemeClr val="bg2">
                <a:lumMod val="75000"/>
              </a:schemeClr>
            </a:solidFill>
          </c:spPr>
          <c:cat>
            <c:numRef>
              <c:f>Aprovechamiento_Euros!$B$57:$E$57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Aprovechamiento_Euros!$D$58:$D$61</c:f>
              <c:numCache>
                <c:formatCode>#,##0</c:formatCode>
                <c:ptCount val="4"/>
                <c:pt idx="0">
                  <c:v>6806.9007436000002</c:v>
                </c:pt>
                <c:pt idx="1">
                  <c:v>225613.37206259998</c:v>
                </c:pt>
                <c:pt idx="2">
                  <c:v>67670.178999999989</c:v>
                </c:pt>
                <c:pt idx="3">
                  <c:v>82324.989499999996</c:v>
                </c:pt>
              </c:numCache>
            </c:numRef>
          </c:val>
        </c:ser>
        <c:ser>
          <c:idx val="3"/>
          <c:order val="3"/>
          <c:tx>
            <c:v>2014</c:v>
          </c:tx>
          <c:spPr>
            <a:solidFill>
              <a:srgbClr val="BB0505"/>
            </a:solidFill>
          </c:spPr>
          <c:cat>
            <c:numRef>
              <c:f>Aprovechamiento_Euros!$B$57:$E$57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Aprovechamiento_Euros!$E$58:$E$61</c:f>
              <c:numCache>
                <c:formatCode>#,##0</c:formatCode>
                <c:ptCount val="4"/>
                <c:pt idx="0">
                  <c:v>3700</c:v>
                </c:pt>
                <c:pt idx="1">
                  <c:v>90766.9</c:v>
                </c:pt>
                <c:pt idx="2">
                  <c:v>14211.5</c:v>
                </c:pt>
                <c:pt idx="3">
                  <c:v>11167.5</c:v>
                </c:pt>
              </c:numCache>
            </c:numRef>
          </c:val>
        </c:ser>
        <c:axId val="70903680"/>
        <c:axId val="74850688"/>
      </c:barChart>
      <c:catAx>
        <c:axId val="70903680"/>
        <c:scaling>
          <c:orientation val="minMax"/>
        </c:scaling>
        <c:axPos val="b"/>
        <c:numFmt formatCode="General" sourceLinked="1"/>
        <c:tickLblPos val="nextTo"/>
        <c:crossAx val="74850688"/>
        <c:crosses val="autoZero"/>
        <c:auto val="1"/>
        <c:lblAlgn val="ctr"/>
        <c:lblOffset val="100"/>
      </c:catAx>
      <c:valAx>
        <c:axId val="74850688"/>
        <c:scaling>
          <c:orientation val="minMax"/>
        </c:scaling>
        <c:axPos val="l"/>
        <c:majorGridlines/>
        <c:numFmt formatCode="#,##0" sourceLinked="1"/>
        <c:tickLblPos val="nextTo"/>
        <c:crossAx val="7090368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3878787878787885E-2"/>
                <c:y val="0.4890049180745612"/>
              </c:manualLayout>
            </c:layout>
            <c:tx>
              <c:rich>
                <a:bodyPr/>
                <a:lstStyle/>
                <a:p>
                  <a:pPr>
                    <a:defRPr b="0">
                      <a:latin typeface="Arial" pitchFamily="34" charset="0"/>
                      <a:cs typeface="Arial" pitchFamily="34" charset="0"/>
                    </a:defRPr>
                  </a:pPr>
                  <a:r>
                    <a:rPr lang="es-ES" b="0">
                      <a:latin typeface="Arial" pitchFamily="34" charset="0"/>
                      <a:cs typeface="Arial" pitchFamily="34" charset="0"/>
                    </a:rPr>
                    <a:t>Millares de</a:t>
                  </a:r>
                  <a:r>
                    <a:rPr lang="es-ES" b="0" baseline="0">
                      <a:latin typeface="Arial" pitchFamily="34" charset="0"/>
                      <a:cs typeface="Arial" pitchFamily="34" charset="0"/>
                    </a:rPr>
                    <a:t> euros</a:t>
                  </a:r>
                  <a:endParaRPr lang="es-ES" b="0">
                    <a:latin typeface="Arial" pitchFamily="34" charset="0"/>
                    <a:cs typeface="Arial" pitchFamily="34" charset="0"/>
                  </a:endParaRPr>
                </a:p>
              </c:rich>
            </c:tx>
          </c:dispUnitsLbl>
        </c:dispUnits>
      </c:valAx>
    </c:plotArea>
    <c:legend>
      <c:legendPos val="b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n-US" sz="12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Importe de adjudicación en aprovechamientos forestales </a:t>
            </a:r>
          </a:p>
          <a:p>
            <a:pPr>
              <a:defRPr sz="12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n-US" sz="12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en montes públicos de Andalucía, 2014</a:t>
            </a:r>
          </a:p>
        </c:rich>
      </c:tx>
    </c:title>
    <c:plotArea>
      <c:layout>
        <c:manualLayout>
          <c:layoutTarget val="inner"/>
          <c:xMode val="edge"/>
          <c:yMode val="edge"/>
          <c:x val="0.14916930318221536"/>
          <c:y val="0.1785095562241712"/>
          <c:w val="0.80980496846639805"/>
          <c:h val="0.68214526029774769"/>
        </c:manualLayout>
      </c:layout>
      <c:barChart>
        <c:barDir val="col"/>
        <c:grouping val="clustered"/>
        <c:ser>
          <c:idx val="0"/>
          <c:order val="0"/>
          <c:tx>
            <c:strRef>
              <c:f>Provincia_2014!$B$37</c:f>
              <c:strCache>
                <c:ptCount val="1"/>
                <c:pt idx="0">
                  <c:v>Importe (€)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cat>
            <c:strRef>
              <c:f>Provincia_2014!$C$4:$J$4</c:f>
              <c:strCache>
                <c:ptCount val="8"/>
                <c:pt idx="0">
                  <c:v>Almería 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Provincia_2014!$C$37:$J$37</c:f>
              <c:numCache>
                <c:formatCode>#,##0</c:formatCode>
                <c:ptCount val="8"/>
                <c:pt idx="0">
                  <c:v>64222.7</c:v>
                </c:pt>
                <c:pt idx="1">
                  <c:v>2916791</c:v>
                </c:pt>
                <c:pt idx="2">
                  <c:v>145507.45000000001</c:v>
                </c:pt>
                <c:pt idx="3">
                  <c:v>716925.55999999994</c:v>
                </c:pt>
                <c:pt idx="4">
                  <c:v>1262788.0900000001</c:v>
                </c:pt>
                <c:pt idx="5">
                  <c:v>227732.86000000002</c:v>
                </c:pt>
                <c:pt idx="6">
                  <c:v>574006.81000000006</c:v>
                </c:pt>
                <c:pt idx="7">
                  <c:v>438127.7</c:v>
                </c:pt>
              </c:numCache>
            </c:numRef>
          </c:val>
        </c:ser>
        <c:axId val="74906624"/>
        <c:axId val="77116160"/>
      </c:barChart>
      <c:catAx>
        <c:axId val="74906624"/>
        <c:scaling>
          <c:orientation val="minMax"/>
        </c:scaling>
        <c:axPos val="b"/>
        <c:tickLblPos val="nextTo"/>
        <c:txPr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77116160"/>
        <c:crosses val="autoZero"/>
        <c:auto val="1"/>
        <c:lblAlgn val="ctr"/>
        <c:lblOffset val="100"/>
      </c:catAx>
      <c:valAx>
        <c:axId val="77116160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tickLblPos val="nextTo"/>
        <c:txPr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7490662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5097990420049432E-2"/>
                <c:y val="0.59404704493239158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es-ES" b="0"/>
                    <a:t>Millares de euos</a:t>
                  </a:r>
                </a:p>
              </c:rich>
            </c:tx>
          </c:dispUnitsLbl>
        </c:dispUnits>
      </c:valAx>
      <c:spPr>
        <a:solidFill>
          <a:schemeClr val="bg2"/>
        </a:solidFill>
      </c:spPr>
    </c:plotArea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57150</xdr:rowOff>
    </xdr:from>
    <xdr:to>
      <xdr:col>3</xdr:col>
      <xdr:colOff>123825</xdr:colOff>
      <xdr:row>1</xdr:row>
      <xdr:rowOff>57150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57150"/>
          <a:ext cx="31432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1</xdr:col>
      <xdr:colOff>1546411</xdr:colOff>
      <xdr:row>0</xdr:row>
      <xdr:rowOff>1047750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23825"/>
          <a:ext cx="31432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727823</xdr:colOff>
      <xdr:row>33</xdr:row>
      <xdr:rowOff>228600</xdr:rowOff>
    </xdr:from>
    <xdr:to>
      <xdr:col>12</xdr:col>
      <xdr:colOff>295275</xdr:colOff>
      <xdr:row>46</xdr:row>
      <xdr:rowOff>180975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0.07803</cdr:x>
      <cdr:y>0</cdr:y>
    </cdr:from>
    <cdr:to>
      <cdr:x>0.21696</cdr:x>
      <cdr:y>0.22798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7032" y="0"/>
          <a:ext cx="956206" cy="816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Aprovechamientos forestales en montes públicos (%), 2014.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638175</xdr:colOff>
      <xdr:row>6</xdr:row>
      <xdr:rowOff>114300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1925"/>
          <a:ext cx="31432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180976</xdr:colOff>
      <xdr:row>28</xdr:row>
      <xdr:rowOff>95251</xdr:rowOff>
    </xdr:from>
    <xdr:to>
      <xdr:col>7</xdr:col>
      <xdr:colOff>438151</xdr:colOff>
      <xdr:row>53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723899</xdr:colOff>
      <xdr:row>28</xdr:row>
      <xdr:rowOff>114300</xdr:rowOff>
    </xdr:from>
    <xdr:to>
      <xdr:col>16</xdr:col>
      <xdr:colOff>676274</xdr:colOff>
      <xdr:row>52</xdr:row>
      <xdr:rowOff>152400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0.08721</cdr:x>
      <cdr:y>0.03309</cdr:y>
    </cdr:from>
    <cdr:to>
      <cdr:x>0.20691</cdr:x>
      <cdr:y>0.22664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06393" y="130815"/>
          <a:ext cx="832310" cy="7650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200" b="1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Importe económico asociado a la adjudicación del aprovechamiento, 2011-2014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0.04476</cdr:x>
      <cdr:y>0.04126</cdr:y>
    </cdr:from>
    <cdr:to>
      <cdr:x>0.16697</cdr:x>
      <cdr:y>0.23622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4800" y="161925"/>
          <a:ext cx="832304" cy="765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ES" sz="1200" b="1">
              <a:solidFill>
                <a:sysClr val="windowText" lastClr="000000">
                  <a:lumMod val="65000"/>
                  <a:lumOff val="35000"/>
                </a:sysClr>
              </a:solidFill>
              <a:latin typeface="Arial" pitchFamily="34" charset="0"/>
              <a:cs typeface="Arial" pitchFamily="34" charset="0"/>
            </a:rPr>
            <a:t>Importe económico asociado a la adjudicación del aprovechamiento, 2011-2014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95250</xdr:rowOff>
    </xdr:from>
    <xdr:to>
      <xdr:col>2</xdr:col>
      <xdr:colOff>200025</xdr:colOff>
      <xdr:row>0</xdr:row>
      <xdr:rowOff>1019175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5250"/>
          <a:ext cx="31432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295274</xdr:colOff>
      <xdr:row>41</xdr:row>
      <xdr:rowOff>47624</xdr:rowOff>
    </xdr:from>
    <xdr:to>
      <xdr:col>6</xdr:col>
      <xdr:colOff>123825</xdr:colOff>
      <xdr:row>62</xdr:row>
      <xdr:rowOff>161924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383598</xdr:colOff>
      <xdr:row>0</xdr:row>
      <xdr:rowOff>923925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145848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161925</xdr:rowOff>
    </xdr:from>
    <xdr:to>
      <xdr:col>4</xdr:col>
      <xdr:colOff>21648</xdr:colOff>
      <xdr:row>0</xdr:row>
      <xdr:rowOff>1085850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161925"/>
          <a:ext cx="3145848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51"/>
  <sheetViews>
    <sheetView topLeftCell="B19" workbookViewId="0">
      <selection activeCell="C39" sqref="C39:K39"/>
    </sheetView>
  </sheetViews>
  <sheetFormatPr baseColWidth="10" defaultRowHeight="12.75"/>
  <cols>
    <col min="1" max="1" width="11.42578125" style="3"/>
    <col min="2" max="2" width="25.85546875" style="3" customWidth="1"/>
    <col min="3" max="3" width="12.7109375" style="3" customWidth="1"/>
    <col min="4" max="4" width="17.42578125" style="3" customWidth="1"/>
    <col min="5" max="5" width="15.28515625" style="3" customWidth="1"/>
    <col min="6" max="6" width="14.42578125" style="3" customWidth="1"/>
    <col min="7" max="7" width="15" style="3" customWidth="1"/>
    <col min="8" max="8" width="16.28515625" style="3" customWidth="1"/>
    <col min="9" max="9" width="15.5703125" style="3" customWidth="1"/>
    <col min="10" max="10" width="13.5703125" style="3" customWidth="1"/>
    <col min="11" max="11" width="15.28515625" style="3" customWidth="1"/>
    <col min="12" max="13" width="11.42578125" style="3"/>
    <col min="14" max="14" width="22.28515625" style="3" bestFit="1" customWidth="1"/>
    <col min="15" max="15" width="14.85546875" style="3" customWidth="1"/>
    <col min="16" max="257" width="11.42578125" style="3"/>
    <col min="258" max="258" width="25.85546875" style="3" customWidth="1"/>
    <col min="259" max="259" width="12.7109375" style="3" customWidth="1"/>
    <col min="260" max="260" width="17.42578125" style="3" customWidth="1"/>
    <col min="261" max="261" width="15.28515625" style="3" customWidth="1"/>
    <col min="262" max="262" width="14.42578125" style="3" customWidth="1"/>
    <col min="263" max="263" width="15" style="3" customWidth="1"/>
    <col min="264" max="264" width="16.28515625" style="3" customWidth="1"/>
    <col min="265" max="265" width="15.5703125" style="3" customWidth="1"/>
    <col min="266" max="266" width="13.5703125" style="3" customWidth="1"/>
    <col min="267" max="267" width="15.28515625" style="3" customWidth="1"/>
    <col min="268" max="513" width="11.42578125" style="3"/>
    <col min="514" max="514" width="25.85546875" style="3" customWidth="1"/>
    <col min="515" max="515" width="12.7109375" style="3" customWidth="1"/>
    <col min="516" max="516" width="17.42578125" style="3" customWidth="1"/>
    <col min="517" max="517" width="15.28515625" style="3" customWidth="1"/>
    <col min="518" max="518" width="14.42578125" style="3" customWidth="1"/>
    <col min="519" max="519" width="15" style="3" customWidth="1"/>
    <col min="520" max="520" width="16.28515625" style="3" customWidth="1"/>
    <col min="521" max="521" width="15.5703125" style="3" customWidth="1"/>
    <col min="522" max="522" width="13.5703125" style="3" customWidth="1"/>
    <col min="523" max="523" width="15.28515625" style="3" customWidth="1"/>
    <col min="524" max="769" width="11.42578125" style="3"/>
    <col min="770" max="770" width="25.85546875" style="3" customWidth="1"/>
    <col min="771" max="771" width="12.7109375" style="3" customWidth="1"/>
    <col min="772" max="772" width="17.42578125" style="3" customWidth="1"/>
    <col min="773" max="773" width="15.28515625" style="3" customWidth="1"/>
    <col min="774" max="774" width="14.42578125" style="3" customWidth="1"/>
    <col min="775" max="775" width="15" style="3" customWidth="1"/>
    <col min="776" max="776" width="16.28515625" style="3" customWidth="1"/>
    <col min="777" max="777" width="15.5703125" style="3" customWidth="1"/>
    <col min="778" max="778" width="13.5703125" style="3" customWidth="1"/>
    <col min="779" max="779" width="15.28515625" style="3" customWidth="1"/>
    <col min="780" max="1025" width="11.42578125" style="3"/>
    <col min="1026" max="1026" width="25.85546875" style="3" customWidth="1"/>
    <col min="1027" max="1027" width="12.7109375" style="3" customWidth="1"/>
    <col min="1028" max="1028" width="17.42578125" style="3" customWidth="1"/>
    <col min="1029" max="1029" width="15.28515625" style="3" customWidth="1"/>
    <col min="1030" max="1030" width="14.42578125" style="3" customWidth="1"/>
    <col min="1031" max="1031" width="15" style="3" customWidth="1"/>
    <col min="1032" max="1032" width="16.28515625" style="3" customWidth="1"/>
    <col min="1033" max="1033" width="15.5703125" style="3" customWidth="1"/>
    <col min="1034" max="1034" width="13.5703125" style="3" customWidth="1"/>
    <col min="1035" max="1035" width="15.28515625" style="3" customWidth="1"/>
    <col min="1036" max="1281" width="11.42578125" style="3"/>
    <col min="1282" max="1282" width="25.85546875" style="3" customWidth="1"/>
    <col min="1283" max="1283" width="12.7109375" style="3" customWidth="1"/>
    <col min="1284" max="1284" width="17.42578125" style="3" customWidth="1"/>
    <col min="1285" max="1285" width="15.28515625" style="3" customWidth="1"/>
    <col min="1286" max="1286" width="14.42578125" style="3" customWidth="1"/>
    <col min="1287" max="1287" width="15" style="3" customWidth="1"/>
    <col min="1288" max="1288" width="16.28515625" style="3" customWidth="1"/>
    <col min="1289" max="1289" width="15.5703125" style="3" customWidth="1"/>
    <col min="1290" max="1290" width="13.5703125" style="3" customWidth="1"/>
    <col min="1291" max="1291" width="15.28515625" style="3" customWidth="1"/>
    <col min="1292" max="1537" width="11.42578125" style="3"/>
    <col min="1538" max="1538" width="25.85546875" style="3" customWidth="1"/>
    <col min="1539" max="1539" width="12.7109375" style="3" customWidth="1"/>
    <col min="1540" max="1540" width="17.42578125" style="3" customWidth="1"/>
    <col min="1541" max="1541" width="15.28515625" style="3" customWidth="1"/>
    <col min="1542" max="1542" width="14.42578125" style="3" customWidth="1"/>
    <col min="1543" max="1543" width="15" style="3" customWidth="1"/>
    <col min="1544" max="1544" width="16.28515625" style="3" customWidth="1"/>
    <col min="1545" max="1545" width="15.5703125" style="3" customWidth="1"/>
    <col min="1546" max="1546" width="13.5703125" style="3" customWidth="1"/>
    <col min="1547" max="1547" width="15.28515625" style="3" customWidth="1"/>
    <col min="1548" max="1793" width="11.42578125" style="3"/>
    <col min="1794" max="1794" width="25.85546875" style="3" customWidth="1"/>
    <col min="1795" max="1795" width="12.7109375" style="3" customWidth="1"/>
    <col min="1796" max="1796" width="17.42578125" style="3" customWidth="1"/>
    <col min="1797" max="1797" width="15.28515625" style="3" customWidth="1"/>
    <col min="1798" max="1798" width="14.42578125" style="3" customWidth="1"/>
    <col min="1799" max="1799" width="15" style="3" customWidth="1"/>
    <col min="1800" max="1800" width="16.28515625" style="3" customWidth="1"/>
    <col min="1801" max="1801" width="15.5703125" style="3" customWidth="1"/>
    <col min="1802" max="1802" width="13.5703125" style="3" customWidth="1"/>
    <col min="1803" max="1803" width="15.28515625" style="3" customWidth="1"/>
    <col min="1804" max="2049" width="11.42578125" style="3"/>
    <col min="2050" max="2050" width="25.85546875" style="3" customWidth="1"/>
    <col min="2051" max="2051" width="12.7109375" style="3" customWidth="1"/>
    <col min="2052" max="2052" width="17.42578125" style="3" customWidth="1"/>
    <col min="2053" max="2053" width="15.28515625" style="3" customWidth="1"/>
    <col min="2054" max="2054" width="14.42578125" style="3" customWidth="1"/>
    <col min="2055" max="2055" width="15" style="3" customWidth="1"/>
    <col min="2056" max="2056" width="16.28515625" style="3" customWidth="1"/>
    <col min="2057" max="2057" width="15.5703125" style="3" customWidth="1"/>
    <col min="2058" max="2058" width="13.5703125" style="3" customWidth="1"/>
    <col min="2059" max="2059" width="15.28515625" style="3" customWidth="1"/>
    <col min="2060" max="2305" width="11.42578125" style="3"/>
    <col min="2306" max="2306" width="25.85546875" style="3" customWidth="1"/>
    <col min="2307" max="2307" width="12.7109375" style="3" customWidth="1"/>
    <col min="2308" max="2308" width="17.42578125" style="3" customWidth="1"/>
    <col min="2309" max="2309" width="15.28515625" style="3" customWidth="1"/>
    <col min="2310" max="2310" width="14.42578125" style="3" customWidth="1"/>
    <col min="2311" max="2311" width="15" style="3" customWidth="1"/>
    <col min="2312" max="2312" width="16.28515625" style="3" customWidth="1"/>
    <col min="2313" max="2313" width="15.5703125" style="3" customWidth="1"/>
    <col min="2314" max="2314" width="13.5703125" style="3" customWidth="1"/>
    <col min="2315" max="2315" width="15.28515625" style="3" customWidth="1"/>
    <col min="2316" max="2561" width="11.42578125" style="3"/>
    <col min="2562" max="2562" width="25.85546875" style="3" customWidth="1"/>
    <col min="2563" max="2563" width="12.7109375" style="3" customWidth="1"/>
    <col min="2564" max="2564" width="17.42578125" style="3" customWidth="1"/>
    <col min="2565" max="2565" width="15.28515625" style="3" customWidth="1"/>
    <col min="2566" max="2566" width="14.42578125" style="3" customWidth="1"/>
    <col min="2567" max="2567" width="15" style="3" customWidth="1"/>
    <col min="2568" max="2568" width="16.28515625" style="3" customWidth="1"/>
    <col min="2569" max="2569" width="15.5703125" style="3" customWidth="1"/>
    <col min="2570" max="2570" width="13.5703125" style="3" customWidth="1"/>
    <col min="2571" max="2571" width="15.28515625" style="3" customWidth="1"/>
    <col min="2572" max="2817" width="11.42578125" style="3"/>
    <col min="2818" max="2818" width="25.85546875" style="3" customWidth="1"/>
    <col min="2819" max="2819" width="12.7109375" style="3" customWidth="1"/>
    <col min="2820" max="2820" width="17.42578125" style="3" customWidth="1"/>
    <col min="2821" max="2821" width="15.28515625" style="3" customWidth="1"/>
    <col min="2822" max="2822" width="14.42578125" style="3" customWidth="1"/>
    <col min="2823" max="2823" width="15" style="3" customWidth="1"/>
    <col min="2824" max="2824" width="16.28515625" style="3" customWidth="1"/>
    <col min="2825" max="2825" width="15.5703125" style="3" customWidth="1"/>
    <col min="2826" max="2826" width="13.5703125" style="3" customWidth="1"/>
    <col min="2827" max="2827" width="15.28515625" style="3" customWidth="1"/>
    <col min="2828" max="3073" width="11.42578125" style="3"/>
    <col min="3074" max="3074" width="25.85546875" style="3" customWidth="1"/>
    <col min="3075" max="3075" width="12.7109375" style="3" customWidth="1"/>
    <col min="3076" max="3076" width="17.42578125" style="3" customWidth="1"/>
    <col min="3077" max="3077" width="15.28515625" style="3" customWidth="1"/>
    <col min="3078" max="3078" width="14.42578125" style="3" customWidth="1"/>
    <col min="3079" max="3079" width="15" style="3" customWidth="1"/>
    <col min="3080" max="3080" width="16.28515625" style="3" customWidth="1"/>
    <col min="3081" max="3081" width="15.5703125" style="3" customWidth="1"/>
    <col min="3082" max="3082" width="13.5703125" style="3" customWidth="1"/>
    <col min="3083" max="3083" width="15.28515625" style="3" customWidth="1"/>
    <col min="3084" max="3329" width="11.42578125" style="3"/>
    <col min="3330" max="3330" width="25.85546875" style="3" customWidth="1"/>
    <col min="3331" max="3331" width="12.7109375" style="3" customWidth="1"/>
    <col min="3332" max="3332" width="17.42578125" style="3" customWidth="1"/>
    <col min="3333" max="3333" width="15.28515625" style="3" customWidth="1"/>
    <col min="3334" max="3334" width="14.42578125" style="3" customWidth="1"/>
    <col min="3335" max="3335" width="15" style="3" customWidth="1"/>
    <col min="3336" max="3336" width="16.28515625" style="3" customWidth="1"/>
    <col min="3337" max="3337" width="15.5703125" style="3" customWidth="1"/>
    <col min="3338" max="3338" width="13.5703125" style="3" customWidth="1"/>
    <col min="3339" max="3339" width="15.28515625" style="3" customWidth="1"/>
    <col min="3340" max="3585" width="11.42578125" style="3"/>
    <col min="3586" max="3586" width="25.85546875" style="3" customWidth="1"/>
    <col min="3587" max="3587" width="12.7109375" style="3" customWidth="1"/>
    <col min="3588" max="3588" width="17.42578125" style="3" customWidth="1"/>
    <col min="3589" max="3589" width="15.28515625" style="3" customWidth="1"/>
    <col min="3590" max="3590" width="14.42578125" style="3" customWidth="1"/>
    <col min="3591" max="3591" width="15" style="3" customWidth="1"/>
    <col min="3592" max="3592" width="16.28515625" style="3" customWidth="1"/>
    <col min="3593" max="3593" width="15.5703125" style="3" customWidth="1"/>
    <col min="3594" max="3594" width="13.5703125" style="3" customWidth="1"/>
    <col min="3595" max="3595" width="15.28515625" style="3" customWidth="1"/>
    <col min="3596" max="3841" width="11.42578125" style="3"/>
    <col min="3842" max="3842" width="25.85546875" style="3" customWidth="1"/>
    <col min="3843" max="3843" width="12.7109375" style="3" customWidth="1"/>
    <col min="3844" max="3844" width="17.42578125" style="3" customWidth="1"/>
    <col min="3845" max="3845" width="15.28515625" style="3" customWidth="1"/>
    <col min="3846" max="3846" width="14.42578125" style="3" customWidth="1"/>
    <col min="3847" max="3847" width="15" style="3" customWidth="1"/>
    <col min="3848" max="3848" width="16.28515625" style="3" customWidth="1"/>
    <col min="3849" max="3849" width="15.5703125" style="3" customWidth="1"/>
    <col min="3850" max="3850" width="13.5703125" style="3" customWidth="1"/>
    <col min="3851" max="3851" width="15.28515625" style="3" customWidth="1"/>
    <col min="3852" max="4097" width="11.42578125" style="3"/>
    <col min="4098" max="4098" width="25.85546875" style="3" customWidth="1"/>
    <col min="4099" max="4099" width="12.7109375" style="3" customWidth="1"/>
    <col min="4100" max="4100" width="17.42578125" style="3" customWidth="1"/>
    <col min="4101" max="4101" width="15.28515625" style="3" customWidth="1"/>
    <col min="4102" max="4102" width="14.42578125" style="3" customWidth="1"/>
    <col min="4103" max="4103" width="15" style="3" customWidth="1"/>
    <col min="4104" max="4104" width="16.28515625" style="3" customWidth="1"/>
    <col min="4105" max="4105" width="15.5703125" style="3" customWidth="1"/>
    <col min="4106" max="4106" width="13.5703125" style="3" customWidth="1"/>
    <col min="4107" max="4107" width="15.28515625" style="3" customWidth="1"/>
    <col min="4108" max="4353" width="11.42578125" style="3"/>
    <col min="4354" max="4354" width="25.85546875" style="3" customWidth="1"/>
    <col min="4355" max="4355" width="12.7109375" style="3" customWidth="1"/>
    <col min="4356" max="4356" width="17.42578125" style="3" customWidth="1"/>
    <col min="4357" max="4357" width="15.28515625" style="3" customWidth="1"/>
    <col min="4358" max="4358" width="14.42578125" style="3" customWidth="1"/>
    <col min="4359" max="4359" width="15" style="3" customWidth="1"/>
    <col min="4360" max="4360" width="16.28515625" style="3" customWidth="1"/>
    <col min="4361" max="4361" width="15.5703125" style="3" customWidth="1"/>
    <col min="4362" max="4362" width="13.5703125" style="3" customWidth="1"/>
    <col min="4363" max="4363" width="15.28515625" style="3" customWidth="1"/>
    <col min="4364" max="4609" width="11.42578125" style="3"/>
    <col min="4610" max="4610" width="25.85546875" style="3" customWidth="1"/>
    <col min="4611" max="4611" width="12.7109375" style="3" customWidth="1"/>
    <col min="4612" max="4612" width="17.42578125" style="3" customWidth="1"/>
    <col min="4613" max="4613" width="15.28515625" style="3" customWidth="1"/>
    <col min="4614" max="4614" width="14.42578125" style="3" customWidth="1"/>
    <col min="4615" max="4615" width="15" style="3" customWidth="1"/>
    <col min="4616" max="4616" width="16.28515625" style="3" customWidth="1"/>
    <col min="4617" max="4617" width="15.5703125" style="3" customWidth="1"/>
    <col min="4618" max="4618" width="13.5703125" style="3" customWidth="1"/>
    <col min="4619" max="4619" width="15.28515625" style="3" customWidth="1"/>
    <col min="4620" max="4865" width="11.42578125" style="3"/>
    <col min="4866" max="4866" width="25.85546875" style="3" customWidth="1"/>
    <col min="4867" max="4867" width="12.7109375" style="3" customWidth="1"/>
    <col min="4868" max="4868" width="17.42578125" style="3" customWidth="1"/>
    <col min="4869" max="4869" width="15.28515625" style="3" customWidth="1"/>
    <col min="4870" max="4870" width="14.42578125" style="3" customWidth="1"/>
    <col min="4871" max="4871" width="15" style="3" customWidth="1"/>
    <col min="4872" max="4872" width="16.28515625" style="3" customWidth="1"/>
    <col min="4873" max="4873" width="15.5703125" style="3" customWidth="1"/>
    <col min="4874" max="4874" width="13.5703125" style="3" customWidth="1"/>
    <col min="4875" max="4875" width="15.28515625" style="3" customWidth="1"/>
    <col min="4876" max="5121" width="11.42578125" style="3"/>
    <col min="5122" max="5122" width="25.85546875" style="3" customWidth="1"/>
    <col min="5123" max="5123" width="12.7109375" style="3" customWidth="1"/>
    <col min="5124" max="5124" width="17.42578125" style="3" customWidth="1"/>
    <col min="5125" max="5125" width="15.28515625" style="3" customWidth="1"/>
    <col min="5126" max="5126" width="14.42578125" style="3" customWidth="1"/>
    <col min="5127" max="5127" width="15" style="3" customWidth="1"/>
    <col min="5128" max="5128" width="16.28515625" style="3" customWidth="1"/>
    <col min="5129" max="5129" width="15.5703125" style="3" customWidth="1"/>
    <col min="5130" max="5130" width="13.5703125" style="3" customWidth="1"/>
    <col min="5131" max="5131" width="15.28515625" style="3" customWidth="1"/>
    <col min="5132" max="5377" width="11.42578125" style="3"/>
    <col min="5378" max="5378" width="25.85546875" style="3" customWidth="1"/>
    <col min="5379" max="5379" width="12.7109375" style="3" customWidth="1"/>
    <col min="5380" max="5380" width="17.42578125" style="3" customWidth="1"/>
    <col min="5381" max="5381" width="15.28515625" style="3" customWidth="1"/>
    <col min="5382" max="5382" width="14.42578125" style="3" customWidth="1"/>
    <col min="5383" max="5383" width="15" style="3" customWidth="1"/>
    <col min="5384" max="5384" width="16.28515625" style="3" customWidth="1"/>
    <col min="5385" max="5385" width="15.5703125" style="3" customWidth="1"/>
    <col min="5386" max="5386" width="13.5703125" style="3" customWidth="1"/>
    <col min="5387" max="5387" width="15.28515625" style="3" customWidth="1"/>
    <col min="5388" max="5633" width="11.42578125" style="3"/>
    <col min="5634" max="5634" width="25.85546875" style="3" customWidth="1"/>
    <col min="5635" max="5635" width="12.7109375" style="3" customWidth="1"/>
    <col min="5636" max="5636" width="17.42578125" style="3" customWidth="1"/>
    <col min="5637" max="5637" width="15.28515625" style="3" customWidth="1"/>
    <col min="5638" max="5638" width="14.42578125" style="3" customWidth="1"/>
    <col min="5639" max="5639" width="15" style="3" customWidth="1"/>
    <col min="5640" max="5640" width="16.28515625" style="3" customWidth="1"/>
    <col min="5641" max="5641" width="15.5703125" style="3" customWidth="1"/>
    <col min="5642" max="5642" width="13.5703125" style="3" customWidth="1"/>
    <col min="5643" max="5643" width="15.28515625" style="3" customWidth="1"/>
    <col min="5644" max="5889" width="11.42578125" style="3"/>
    <col min="5890" max="5890" width="25.85546875" style="3" customWidth="1"/>
    <col min="5891" max="5891" width="12.7109375" style="3" customWidth="1"/>
    <col min="5892" max="5892" width="17.42578125" style="3" customWidth="1"/>
    <col min="5893" max="5893" width="15.28515625" style="3" customWidth="1"/>
    <col min="5894" max="5894" width="14.42578125" style="3" customWidth="1"/>
    <col min="5895" max="5895" width="15" style="3" customWidth="1"/>
    <col min="5896" max="5896" width="16.28515625" style="3" customWidth="1"/>
    <col min="5897" max="5897" width="15.5703125" style="3" customWidth="1"/>
    <col min="5898" max="5898" width="13.5703125" style="3" customWidth="1"/>
    <col min="5899" max="5899" width="15.28515625" style="3" customWidth="1"/>
    <col min="5900" max="6145" width="11.42578125" style="3"/>
    <col min="6146" max="6146" width="25.85546875" style="3" customWidth="1"/>
    <col min="6147" max="6147" width="12.7109375" style="3" customWidth="1"/>
    <col min="6148" max="6148" width="17.42578125" style="3" customWidth="1"/>
    <col min="6149" max="6149" width="15.28515625" style="3" customWidth="1"/>
    <col min="6150" max="6150" width="14.42578125" style="3" customWidth="1"/>
    <col min="6151" max="6151" width="15" style="3" customWidth="1"/>
    <col min="6152" max="6152" width="16.28515625" style="3" customWidth="1"/>
    <col min="6153" max="6153" width="15.5703125" style="3" customWidth="1"/>
    <col min="6154" max="6154" width="13.5703125" style="3" customWidth="1"/>
    <col min="6155" max="6155" width="15.28515625" style="3" customWidth="1"/>
    <col min="6156" max="6401" width="11.42578125" style="3"/>
    <col min="6402" max="6402" width="25.85546875" style="3" customWidth="1"/>
    <col min="6403" max="6403" width="12.7109375" style="3" customWidth="1"/>
    <col min="6404" max="6404" width="17.42578125" style="3" customWidth="1"/>
    <col min="6405" max="6405" width="15.28515625" style="3" customWidth="1"/>
    <col min="6406" max="6406" width="14.42578125" style="3" customWidth="1"/>
    <col min="6407" max="6407" width="15" style="3" customWidth="1"/>
    <col min="6408" max="6408" width="16.28515625" style="3" customWidth="1"/>
    <col min="6409" max="6409" width="15.5703125" style="3" customWidth="1"/>
    <col min="6410" max="6410" width="13.5703125" style="3" customWidth="1"/>
    <col min="6411" max="6411" width="15.28515625" style="3" customWidth="1"/>
    <col min="6412" max="6657" width="11.42578125" style="3"/>
    <col min="6658" max="6658" width="25.85546875" style="3" customWidth="1"/>
    <col min="6659" max="6659" width="12.7109375" style="3" customWidth="1"/>
    <col min="6660" max="6660" width="17.42578125" style="3" customWidth="1"/>
    <col min="6661" max="6661" width="15.28515625" style="3" customWidth="1"/>
    <col min="6662" max="6662" width="14.42578125" style="3" customWidth="1"/>
    <col min="6663" max="6663" width="15" style="3" customWidth="1"/>
    <col min="6664" max="6664" width="16.28515625" style="3" customWidth="1"/>
    <col min="6665" max="6665" width="15.5703125" style="3" customWidth="1"/>
    <col min="6666" max="6666" width="13.5703125" style="3" customWidth="1"/>
    <col min="6667" max="6667" width="15.28515625" style="3" customWidth="1"/>
    <col min="6668" max="6913" width="11.42578125" style="3"/>
    <col min="6914" max="6914" width="25.85546875" style="3" customWidth="1"/>
    <col min="6915" max="6915" width="12.7109375" style="3" customWidth="1"/>
    <col min="6916" max="6916" width="17.42578125" style="3" customWidth="1"/>
    <col min="6917" max="6917" width="15.28515625" style="3" customWidth="1"/>
    <col min="6918" max="6918" width="14.42578125" style="3" customWidth="1"/>
    <col min="6919" max="6919" width="15" style="3" customWidth="1"/>
    <col min="6920" max="6920" width="16.28515625" style="3" customWidth="1"/>
    <col min="6921" max="6921" width="15.5703125" style="3" customWidth="1"/>
    <col min="6922" max="6922" width="13.5703125" style="3" customWidth="1"/>
    <col min="6923" max="6923" width="15.28515625" style="3" customWidth="1"/>
    <col min="6924" max="7169" width="11.42578125" style="3"/>
    <col min="7170" max="7170" width="25.85546875" style="3" customWidth="1"/>
    <col min="7171" max="7171" width="12.7109375" style="3" customWidth="1"/>
    <col min="7172" max="7172" width="17.42578125" style="3" customWidth="1"/>
    <col min="7173" max="7173" width="15.28515625" style="3" customWidth="1"/>
    <col min="7174" max="7174" width="14.42578125" style="3" customWidth="1"/>
    <col min="7175" max="7175" width="15" style="3" customWidth="1"/>
    <col min="7176" max="7176" width="16.28515625" style="3" customWidth="1"/>
    <col min="7177" max="7177" width="15.5703125" style="3" customWidth="1"/>
    <col min="7178" max="7178" width="13.5703125" style="3" customWidth="1"/>
    <col min="7179" max="7179" width="15.28515625" style="3" customWidth="1"/>
    <col min="7180" max="7425" width="11.42578125" style="3"/>
    <col min="7426" max="7426" width="25.85546875" style="3" customWidth="1"/>
    <col min="7427" max="7427" width="12.7109375" style="3" customWidth="1"/>
    <col min="7428" max="7428" width="17.42578125" style="3" customWidth="1"/>
    <col min="7429" max="7429" width="15.28515625" style="3" customWidth="1"/>
    <col min="7430" max="7430" width="14.42578125" style="3" customWidth="1"/>
    <col min="7431" max="7431" width="15" style="3" customWidth="1"/>
    <col min="7432" max="7432" width="16.28515625" style="3" customWidth="1"/>
    <col min="7433" max="7433" width="15.5703125" style="3" customWidth="1"/>
    <col min="7434" max="7434" width="13.5703125" style="3" customWidth="1"/>
    <col min="7435" max="7435" width="15.28515625" style="3" customWidth="1"/>
    <col min="7436" max="7681" width="11.42578125" style="3"/>
    <col min="7682" max="7682" width="25.85546875" style="3" customWidth="1"/>
    <col min="7683" max="7683" width="12.7109375" style="3" customWidth="1"/>
    <col min="7684" max="7684" width="17.42578125" style="3" customWidth="1"/>
    <col min="7685" max="7685" width="15.28515625" style="3" customWidth="1"/>
    <col min="7686" max="7686" width="14.42578125" style="3" customWidth="1"/>
    <col min="7687" max="7687" width="15" style="3" customWidth="1"/>
    <col min="7688" max="7688" width="16.28515625" style="3" customWidth="1"/>
    <col min="7689" max="7689" width="15.5703125" style="3" customWidth="1"/>
    <col min="7690" max="7690" width="13.5703125" style="3" customWidth="1"/>
    <col min="7691" max="7691" width="15.28515625" style="3" customWidth="1"/>
    <col min="7692" max="7937" width="11.42578125" style="3"/>
    <col min="7938" max="7938" width="25.85546875" style="3" customWidth="1"/>
    <col min="7939" max="7939" width="12.7109375" style="3" customWidth="1"/>
    <col min="7940" max="7940" width="17.42578125" style="3" customWidth="1"/>
    <col min="7941" max="7941" width="15.28515625" style="3" customWidth="1"/>
    <col min="7942" max="7942" width="14.42578125" style="3" customWidth="1"/>
    <col min="7943" max="7943" width="15" style="3" customWidth="1"/>
    <col min="7944" max="7944" width="16.28515625" style="3" customWidth="1"/>
    <col min="7945" max="7945" width="15.5703125" style="3" customWidth="1"/>
    <col min="7946" max="7946" width="13.5703125" style="3" customWidth="1"/>
    <col min="7947" max="7947" width="15.28515625" style="3" customWidth="1"/>
    <col min="7948" max="8193" width="11.42578125" style="3"/>
    <col min="8194" max="8194" width="25.85546875" style="3" customWidth="1"/>
    <col min="8195" max="8195" width="12.7109375" style="3" customWidth="1"/>
    <col min="8196" max="8196" width="17.42578125" style="3" customWidth="1"/>
    <col min="8197" max="8197" width="15.28515625" style="3" customWidth="1"/>
    <col min="8198" max="8198" width="14.42578125" style="3" customWidth="1"/>
    <col min="8199" max="8199" width="15" style="3" customWidth="1"/>
    <col min="8200" max="8200" width="16.28515625" style="3" customWidth="1"/>
    <col min="8201" max="8201" width="15.5703125" style="3" customWidth="1"/>
    <col min="8202" max="8202" width="13.5703125" style="3" customWidth="1"/>
    <col min="8203" max="8203" width="15.28515625" style="3" customWidth="1"/>
    <col min="8204" max="8449" width="11.42578125" style="3"/>
    <col min="8450" max="8450" width="25.85546875" style="3" customWidth="1"/>
    <col min="8451" max="8451" width="12.7109375" style="3" customWidth="1"/>
    <col min="8452" max="8452" width="17.42578125" style="3" customWidth="1"/>
    <col min="8453" max="8453" width="15.28515625" style="3" customWidth="1"/>
    <col min="8454" max="8454" width="14.42578125" style="3" customWidth="1"/>
    <col min="8455" max="8455" width="15" style="3" customWidth="1"/>
    <col min="8456" max="8456" width="16.28515625" style="3" customWidth="1"/>
    <col min="8457" max="8457" width="15.5703125" style="3" customWidth="1"/>
    <col min="8458" max="8458" width="13.5703125" style="3" customWidth="1"/>
    <col min="8459" max="8459" width="15.28515625" style="3" customWidth="1"/>
    <col min="8460" max="8705" width="11.42578125" style="3"/>
    <col min="8706" max="8706" width="25.85546875" style="3" customWidth="1"/>
    <col min="8707" max="8707" width="12.7109375" style="3" customWidth="1"/>
    <col min="8708" max="8708" width="17.42578125" style="3" customWidth="1"/>
    <col min="8709" max="8709" width="15.28515625" style="3" customWidth="1"/>
    <col min="8710" max="8710" width="14.42578125" style="3" customWidth="1"/>
    <col min="8711" max="8711" width="15" style="3" customWidth="1"/>
    <col min="8712" max="8712" width="16.28515625" style="3" customWidth="1"/>
    <col min="8713" max="8713" width="15.5703125" style="3" customWidth="1"/>
    <col min="8714" max="8714" width="13.5703125" style="3" customWidth="1"/>
    <col min="8715" max="8715" width="15.28515625" style="3" customWidth="1"/>
    <col min="8716" max="8961" width="11.42578125" style="3"/>
    <col min="8962" max="8962" width="25.85546875" style="3" customWidth="1"/>
    <col min="8963" max="8963" width="12.7109375" style="3" customWidth="1"/>
    <col min="8964" max="8964" width="17.42578125" style="3" customWidth="1"/>
    <col min="8965" max="8965" width="15.28515625" style="3" customWidth="1"/>
    <col min="8966" max="8966" width="14.42578125" style="3" customWidth="1"/>
    <col min="8967" max="8967" width="15" style="3" customWidth="1"/>
    <col min="8968" max="8968" width="16.28515625" style="3" customWidth="1"/>
    <col min="8969" max="8969" width="15.5703125" style="3" customWidth="1"/>
    <col min="8970" max="8970" width="13.5703125" style="3" customWidth="1"/>
    <col min="8971" max="8971" width="15.28515625" style="3" customWidth="1"/>
    <col min="8972" max="9217" width="11.42578125" style="3"/>
    <col min="9218" max="9218" width="25.85546875" style="3" customWidth="1"/>
    <col min="9219" max="9219" width="12.7109375" style="3" customWidth="1"/>
    <col min="9220" max="9220" width="17.42578125" style="3" customWidth="1"/>
    <col min="9221" max="9221" width="15.28515625" style="3" customWidth="1"/>
    <col min="9222" max="9222" width="14.42578125" style="3" customWidth="1"/>
    <col min="9223" max="9223" width="15" style="3" customWidth="1"/>
    <col min="9224" max="9224" width="16.28515625" style="3" customWidth="1"/>
    <col min="9225" max="9225" width="15.5703125" style="3" customWidth="1"/>
    <col min="9226" max="9226" width="13.5703125" style="3" customWidth="1"/>
    <col min="9227" max="9227" width="15.28515625" style="3" customWidth="1"/>
    <col min="9228" max="9473" width="11.42578125" style="3"/>
    <col min="9474" max="9474" width="25.85546875" style="3" customWidth="1"/>
    <col min="9475" max="9475" width="12.7109375" style="3" customWidth="1"/>
    <col min="9476" max="9476" width="17.42578125" style="3" customWidth="1"/>
    <col min="9477" max="9477" width="15.28515625" style="3" customWidth="1"/>
    <col min="9478" max="9478" width="14.42578125" style="3" customWidth="1"/>
    <col min="9479" max="9479" width="15" style="3" customWidth="1"/>
    <col min="9480" max="9480" width="16.28515625" style="3" customWidth="1"/>
    <col min="9481" max="9481" width="15.5703125" style="3" customWidth="1"/>
    <col min="9482" max="9482" width="13.5703125" style="3" customWidth="1"/>
    <col min="9483" max="9483" width="15.28515625" style="3" customWidth="1"/>
    <col min="9484" max="9729" width="11.42578125" style="3"/>
    <col min="9730" max="9730" width="25.85546875" style="3" customWidth="1"/>
    <col min="9731" max="9731" width="12.7109375" style="3" customWidth="1"/>
    <col min="9732" max="9732" width="17.42578125" style="3" customWidth="1"/>
    <col min="9733" max="9733" width="15.28515625" style="3" customWidth="1"/>
    <col min="9734" max="9734" width="14.42578125" style="3" customWidth="1"/>
    <col min="9735" max="9735" width="15" style="3" customWidth="1"/>
    <col min="9736" max="9736" width="16.28515625" style="3" customWidth="1"/>
    <col min="9737" max="9737" width="15.5703125" style="3" customWidth="1"/>
    <col min="9738" max="9738" width="13.5703125" style="3" customWidth="1"/>
    <col min="9739" max="9739" width="15.28515625" style="3" customWidth="1"/>
    <col min="9740" max="9985" width="11.42578125" style="3"/>
    <col min="9986" max="9986" width="25.85546875" style="3" customWidth="1"/>
    <col min="9987" max="9987" width="12.7109375" style="3" customWidth="1"/>
    <col min="9988" max="9988" width="17.42578125" style="3" customWidth="1"/>
    <col min="9989" max="9989" width="15.28515625" style="3" customWidth="1"/>
    <col min="9990" max="9990" width="14.42578125" style="3" customWidth="1"/>
    <col min="9991" max="9991" width="15" style="3" customWidth="1"/>
    <col min="9992" max="9992" width="16.28515625" style="3" customWidth="1"/>
    <col min="9993" max="9993" width="15.5703125" style="3" customWidth="1"/>
    <col min="9994" max="9994" width="13.5703125" style="3" customWidth="1"/>
    <col min="9995" max="9995" width="15.28515625" style="3" customWidth="1"/>
    <col min="9996" max="10241" width="11.42578125" style="3"/>
    <col min="10242" max="10242" width="25.85546875" style="3" customWidth="1"/>
    <col min="10243" max="10243" width="12.7109375" style="3" customWidth="1"/>
    <col min="10244" max="10244" width="17.42578125" style="3" customWidth="1"/>
    <col min="10245" max="10245" width="15.28515625" style="3" customWidth="1"/>
    <col min="10246" max="10246" width="14.42578125" style="3" customWidth="1"/>
    <col min="10247" max="10247" width="15" style="3" customWidth="1"/>
    <col min="10248" max="10248" width="16.28515625" style="3" customWidth="1"/>
    <col min="10249" max="10249" width="15.5703125" style="3" customWidth="1"/>
    <col min="10250" max="10250" width="13.5703125" style="3" customWidth="1"/>
    <col min="10251" max="10251" width="15.28515625" style="3" customWidth="1"/>
    <col min="10252" max="10497" width="11.42578125" style="3"/>
    <col min="10498" max="10498" width="25.85546875" style="3" customWidth="1"/>
    <col min="10499" max="10499" width="12.7109375" style="3" customWidth="1"/>
    <col min="10500" max="10500" width="17.42578125" style="3" customWidth="1"/>
    <col min="10501" max="10501" width="15.28515625" style="3" customWidth="1"/>
    <col min="10502" max="10502" width="14.42578125" style="3" customWidth="1"/>
    <col min="10503" max="10503" width="15" style="3" customWidth="1"/>
    <col min="10504" max="10504" width="16.28515625" style="3" customWidth="1"/>
    <col min="10505" max="10505" width="15.5703125" style="3" customWidth="1"/>
    <col min="10506" max="10506" width="13.5703125" style="3" customWidth="1"/>
    <col min="10507" max="10507" width="15.28515625" style="3" customWidth="1"/>
    <col min="10508" max="10753" width="11.42578125" style="3"/>
    <col min="10754" max="10754" width="25.85546875" style="3" customWidth="1"/>
    <col min="10755" max="10755" width="12.7109375" style="3" customWidth="1"/>
    <col min="10756" max="10756" width="17.42578125" style="3" customWidth="1"/>
    <col min="10757" max="10757" width="15.28515625" style="3" customWidth="1"/>
    <col min="10758" max="10758" width="14.42578125" style="3" customWidth="1"/>
    <col min="10759" max="10759" width="15" style="3" customWidth="1"/>
    <col min="10760" max="10760" width="16.28515625" style="3" customWidth="1"/>
    <col min="10761" max="10761" width="15.5703125" style="3" customWidth="1"/>
    <col min="10762" max="10762" width="13.5703125" style="3" customWidth="1"/>
    <col min="10763" max="10763" width="15.28515625" style="3" customWidth="1"/>
    <col min="10764" max="11009" width="11.42578125" style="3"/>
    <col min="11010" max="11010" width="25.85546875" style="3" customWidth="1"/>
    <col min="11011" max="11011" width="12.7109375" style="3" customWidth="1"/>
    <col min="11012" max="11012" width="17.42578125" style="3" customWidth="1"/>
    <col min="11013" max="11013" width="15.28515625" style="3" customWidth="1"/>
    <col min="11014" max="11014" width="14.42578125" style="3" customWidth="1"/>
    <col min="11015" max="11015" width="15" style="3" customWidth="1"/>
    <col min="11016" max="11016" width="16.28515625" style="3" customWidth="1"/>
    <col min="11017" max="11017" width="15.5703125" style="3" customWidth="1"/>
    <col min="11018" max="11018" width="13.5703125" style="3" customWidth="1"/>
    <col min="11019" max="11019" width="15.28515625" style="3" customWidth="1"/>
    <col min="11020" max="11265" width="11.42578125" style="3"/>
    <col min="11266" max="11266" width="25.85546875" style="3" customWidth="1"/>
    <col min="11267" max="11267" width="12.7109375" style="3" customWidth="1"/>
    <col min="11268" max="11268" width="17.42578125" style="3" customWidth="1"/>
    <col min="11269" max="11269" width="15.28515625" style="3" customWidth="1"/>
    <col min="11270" max="11270" width="14.42578125" style="3" customWidth="1"/>
    <col min="11271" max="11271" width="15" style="3" customWidth="1"/>
    <col min="11272" max="11272" width="16.28515625" style="3" customWidth="1"/>
    <col min="11273" max="11273" width="15.5703125" style="3" customWidth="1"/>
    <col min="11274" max="11274" width="13.5703125" style="3" customWidth="1"/>
    <col min="11275" max="11275" width="15.28515625" style="3" customWidth="1"/>
    <col min="11276" max="11521" width="11.42578125" style="3"/>
    <col min="11522" max="11522" width="25.85546875" style="3" customWidth="1"/>
    <col min="11523" max="11523" width="12.7109375" style="3" customWidth="1"/>
    <col min="11524" max="11524" width="17.42578125" style="3" customWidth="1"/>
    <col min="11525" max="11525" width="15.28515625" style="3" customWidth="1"/>
    <col min="11526" max="11526" width="14.42578125" style="3" customWidth="1"/>
    <col min="11527" max="11527" width="15" style="3" customWidth="1"/>
    <col min="11528" max="11528" width="16.28515625" style="3" customWidth="1"/>
    <col min="11529" max="11529" width="15.5703125" style="3" customWidth="1"/>
    <col min="11530" max="11530" width="13.5703125" style="3" customWidth="1"/>
    <col min="11531" max="11531" width="15.28515625" style="3" customWidth="1"/>
    <col min="11532" max="11777" width="11.42578125" style="3"/>
    <col min="11778" max="11778" width="25.85546875" style="3" customWidth="1"/>
    <col min="11779" max="11779" width="12.7109375" style="3" customWidth="1"/>
    <col min="11780" max="11780" width="17.42578125" style="3" customWidth="1"/>
    <col min="11781" max="11781" width="15.28515625" style="3" customWidth="1"/>
    <col min="11782" max="11782" width="14.42578125" style="3" customWidth="1"/>
    <col min="11783" max="11783" width="15" style="3" customWidth="1"/>
    <col min="11784" max="11784" width="16.28515625" style="3" customWidth="1"/>
    <col min="11785" max="11785" width="15.5703125" style="3" customWidth="1"/>
    <col min="11786" max="11786" width="13.5703125" style="3" customWidth="1"/>
    <col min="11787" max="11787" width="15.28515625" style="3" customWidth="1"/>
    <col min="11788" max="12033" width="11.42578125" style="3"/>
    <col min="12034" max="12034" width="25.85546875" style="3" customWidth="1"/>
    <col min="12035" max="12035" width="12.7109375" style="3" customWidth="1"/>
    <col min="12036" max="12036" width="17.42578125" style="3" customWidth="1"/>
    <col min="12037" max="12037" width="15.28515625" style="3" customWidth="1"/>
    <col min="12038" max="12038" width="14.42578125" style="3" customWidth="1"/>
    <col min="12039" max="12039" width="15" style="3" customWidth="1"/>
    <col min="12040" max="12040" width="16.28515625" style="3" customWidth="1"/>
    <col min="12041" max="12041" width="15.5703125" style="3" customWidth="1"/>
    <col min="12042" max="12042" width="13.5703125" style="3" customWidth="1"/>
    <col min="12043" max="12043" width="15.28515625" style="3" customWidth="1"/>
    <col min="12044" max="12289" width="11.42578125" style="3"/>
    <col min="12290" max="12290" width="25.85546875" style="3" customWidth="1"/>
    <col min="12291" max="12291" width="12.7109375" style="3" customWidth="1"/>
    <col min="12292" max="12292" width="17.42578125" style="3" customWidth="1"/>
    <col min="12293" max="12293" width="15.28515625" style="3" customWidth="1"/>
    <col min="12294" max="12294" width="14.42578125" style="3" customWidth="1"/>
    <col min="12295" max="12295" width="15" style="3" customWidth="1"/>
    <col min="12296" max="12296" width="16.28515625" style="3" customWidth="1"/>
    <col min="12297" max="12297" width="15.5703125" style="3" customWidth="1"/>
    <col min="12298" max="12298" width="13.5703125" style="3" customWidth="1"/>
    <col min="12299" max="12299" width="15.28515625" style="3" customWidth="1"/>
    <col min="12300" max="12545" width="11.42578125" style="3"/>
    <col min="12546" max="12546" width="25.85546875" style="3" customWidth="1"/>
    <col min="12547" max="12547" width="12.7109375" style="3" customWidth="1"/>
    <col min="12548" max="12548" width="17.42578125" style="3" customWidth="1"/>
    <col min="12549" max="12549" width="15.28515625" style="3" customWidth="1"/>
    <col min="12550" max="12550" width="14.42578125" style="3" customWidth="1"/>
    <col min="12551" max="12551" width="15" style="3" customWidth="1"/>
    <col min="12552" max="12552" width="16.28515625" style="3" customWidth="1"/>
    <col min="12553" max="12553" width="15.5703125" style="3" customWidth="1"/>
    <col min="12554" max="12554" width="13.5703125" style="3" customWidth="1"/>
    <col min="12555" max="12555" width="15.28515625" style="3" customWidth="1"/>
    <col min="12556" max="12801" width="11.42578125" style="3"/>
    <col min="12802" max="12802" width="25.85546875" style="3" customWidth="1"/>
    <col min="12803" max="12803" width="12.7109375" style="3" customWidth="1"/>
    <col min="12804" max="12804" width="17.42578125" style="3" customWidth="1"/>
    <col min="12805" max="12805" width="15.28515625" style="3" customWidth="1"/>
    <col min="12806" max="12806" width="14.42578125" style="3" customWidth="1"/>
    <col min="12807" max="12807" width="15" style="3" customWidth="1"/>
    <col min="12808" max="12808" width="16.28515625" style="3" customWidth="1"/>
    <col min="12809" max="12809" width="15.5703125" style="3" customWidth="1"/>
    <col min="12810" max="12810" width="13.5703125" style="3" customWidth="1"/>
    <col min="12811" max="12811" width="15.28515625" style="3" customWidth="1"/>
    <col min="12812" max="13057" width="11.42578125" style="3"/>
    <col min="13058" max="13058" width="25.85546875" style="3" customWidth="1"/>
    <col min="13059" max="13059" width="12.7109375" style="3" customWidth="1"/>
    <col min="13060" max="13060" width="17.42578125" style="3" customWidth="1"/>
    <col min="13061" max="13061" width="15.28515625" style="3" customWidth="1"/>
    <col min="13062" max="13062" width="14.42578125" style="3" customWidth="1"/>
    <col min="13063" max="13063" width="15" style="3" customWidth="1"/>
    <col min="13064" max="13064" width="16.28515625" style="3" customWidth="1"/>
    <col min="13065" max="13065" width="15.5703125" style="3" customWidth="1"/>
    <col min="13066" max="13066" width="13.5703125" style="3" customWidth="1"/>
    <col min="13067" max="13067" width="15.28515625" style="3" customWidth="1"/>
    <col min="13068" max="13313" width="11.42578125" style="3"/>
    <col min="13314" max="13314" width="25.85546875" style="3" customWidth="1"/>
    <col min="13315" max="13315" width="12.7109375" style="3" customWidth="1"/>
    <col min="13316" max="13316" width="17.42578125" style="3" customWidth="1"/>
    <col min="13317" max="13317" width="15.28515625" style="3" customWidth="1"/>
    <col min="13318" max="13318" width="14.42578125" style="3" customWidth="1"/>
    <col min="13319" max="13319" width="15" style="3" customWidth="1"/>
    <col min="13320" max="13320" width="16.28515625" style="3" customWidth="1"/>
    <col min="13321" max="13321" width="15.5703125" style="3" customWidth="1"/>
    <col min="13322" max="13322" width="13.5703125" style="3" customWidth="1"/>
    <col min="13323" max="13323" width="15.28515625" style="3" customWidth="1"/>
    <col min="13324" max="13569" width="11.42578125" style="3"/>
    <col min="13570" max="13570" width="25.85546875" style="3" customWidth="1"/>
    <col min="13571" max="13571" width="12.7109375" style="3" customWidth="1"/>
    <col min="13572" max="13572" width="17.42578125" style="3" customWidth="1"/>
    <col min="13573" max="13573" width="15.28515625" style="3" customWidth="1"/>
    <col min="13574" max="13574" width="14.42578125" style="3" customWidth="1"/>
    <col min="13575" max="13575" width="15" style="3" customWidth="1"/>
    <col min="13576" max="13576" width="16.28515625" style="3" customWidth="1"/>
    <col min="13577" max="13577" width="15.5703125" style="3" customWidth="1"/>
    <col min="13578" max="13578" width="13.5703125" style="3" customWidth="1"/>
    <col min="13579" max="13579" width="15.28515625" style="3" customWidth="1"/>
    <col min="13580" max="13825" width="11.42578125" style="3"/>
    <col min="13826" max="13826" width="25.85546875" style="3" customWidth="1"/>
    <col min="13827" max="13827" width="12.7109375" style="3" customWidth="1"/>
    <col min="13828" max="13828" width="17.42578125" style="3" customWidth="1"/>
    <col min="13829" max="13829" width="15.28515625" style="3" customWidth="1"/>
    <col min="13830" max="13830" width="14.42578125" style="3" customWidth="1"/>
    <col min="13831" max="13831" width="15" style="3" customWidth="1"/>
    <col min="13832" max="13832" width="16.28515625" style="3" customWidth="1"/>
    <col min="13833" max="13833" width="15.5703125" style="3" customWidth="1"/>
    <col min="13834" max="13834" width="13.5703125" style="3" customWidth="1"/>
    <col min="13835" max="13835" width="15.28515625" style="3" customWidth="1"/>
    <col min="13836" max="14081" width="11.42578125" style="3"/>
    <col min="14082" max="14082" width="25.85546875" style="3" customWidth="1"/>
    <col min="14083" max="14083" width="12.7109375" style="3" customWidth="1"/>
    <col min="14084" max="14084" width="17.42578125" style="3" customWidth="1"/>
    <col min="14085" max="14085" width="15.28515625" style="3" customWidth="1"/>
    <col min="14086" max="14086" width="14.42578125" style="3" customWidth="1"/>
    <col min="14087" max="14087" width="15" style="3" customWidth="1"/>
    <col min="14088" max="14088" width="16.28515625" style="3" customWidth="1"/>
    <col min="14089" max="14089" width="15.5703125" style="3" customWidth="1"/>
    <col min="14090" max="14090" width="13.5703125" style="3" customWidth="1"/>
    <col min="14091" max="14091" width="15.28515625" style="3" customWidth="1"/>
    <col min="14092" max="14337" width="11.42578125" style="3"/>
    <col min="14338" max="14338" width="25.85546875" style="3" customWidth="1"/>
    <col min="14339" max="14339" width="12.7109375" style="3" customWidth="1"/>
    <col min="14340" max="14340" width="17.42578125" style="3" customWidth="1"/>
    <col min="14341" max="14341" width="15.28515625" style="3" customWidth="1"/>
    <col min="14342" max="14342" width="14.42578125" style="3" customWidth="1"/>
    <col min="14343" max="14343" width="15" style="3" customWidth="1"/>
    <col min="14344" max="14344" width="16.28515625" style="3" customWidth="1"/>
    <col min="14345" max="14345" width="15.5703125" style="3" customWidth="1"/>
    <col min="14346" max="14346" width="13.5703125" style="3" customWidth="1"/>
    <col min="14347" max="14347" width="15.28515625" style="3" customWidth="1"/>
    <col min="14348" max="14593" width="11.42578125" style="3"/>
    <col min="14594" max="14594" width="25.85546875" style="3" customWidth="1"/>
    <col min="14595" max="14595" width="12.7109375" style="3" customWidth="1"/>
    <col min="14596" max="14596" width="17.42578125" style="3" customWidth="1"/>
    <col min="14597" max="14597" width="15.28515625" style="3" customWidth="1"/>
    <col min="14598" max="14598" width="14.42578125" style="3" customWidth="1"/>
    <col min="14599" max="14599" width="15" style="3" customWidth="1"/>
    <col min="14600" max="14600" width="16.28515625" style="3" customWidth="1"/>
    <col min="14601" max="14601" width="15.5703125" style="3" customWidth="1"/>
    <col min="14602" max="14602" width="13.5703125" style="3" customWidth="1"/>
    <col min="14603" max="14603" width="15.28515625" style="3" customWidth="1"/>
    <col min="14604" max="14849" width="11.42578125" style="3"/>
    <col min="14850" max="14850" width="25.85546875" style="3" customWidth="1"/>
    <col min="14851" max="14851" width="12.7109375" style="3" customWidth="1"/>
    <col min="14852" max="14852" width="17.42578125" style="3" customWidth="1"/>
    <col min="14853" max="14853" width="15.28515625" style="3" customWidth="1"/>
    <col min="14854" max="14854" width="14.42578125" style="3" customWidth="1"/>
    <col min="14855" max="14855" width="15" style="3" customWidth="1"/>
    <col min="14856" max="14856" width="16.28515625" style="3" customWidth="1"/>
    <col min="14857" max="14857" width="15.5703125" style="3" customWidth="1"/>
    <col min="14858" max="14858" width="13.5703125" style="3" customWidth="1"/>
    <col min="14859" max="14859" width="15.28515625" style="3" customWidth="1"/>
    <col min="14860" max="15105" width="11.42578125" style="3"/>
    <col min="15106" max="15106" width="25.85546875" style="3" customWidth="1"/>
    <col min="15107" max="15107" width="12.7109375" style="3" customWidth="1"/>
    <col min="15108" max="15108" width="17.42578125" style="3" customWidth="1"/>
    <col min="15109" max="15109" width="15.28515625" style="3" customWidth="1"/>
    <col min="15110" max="15110" width="14.42578125" style="3" customWidth="1"/>
    <col min="15111" max="15111" width="15" style="3" customWidth="1"/>
    <col min="15112" max="15112" width="16.28515625" style="3" customWidth="1"/>
    <col min="15113" max="15113" width="15.5703125" style="3" customWidth="1"/>
    <col min="15114" max="15114" width="13.5703125" style="3" customWidth="1"/>
    <col min="15115" max="15115" width="15.28515625" style="3" customWidth="1"/>
    <col min="15116" max="15361" width="11.42578125" style="3"/>
    <col min="15362" max="15362" width="25.85546875" style="3" customWidth="1"/>
    <col min="15363" max="15363" width="12.7109375" style="3" customWidth="1"/>
    <col min="15364" max="15364" width="17.42578125" style="3" customWidth="1"/>
    <col min="15365" max="15365" width="15.28515625" style="3" customWidth="1"/>
    <col min="15366" max="15366" width="14.42578125" style="3" customWidth="1"/>
    <col min="15367" max="15367" width="15" style="3" customWidth="1"/>
    <col min="15368" max="15368" width="16.28515625" style="3" customWidth="1"/>
    <col min="15369" max="15369" width="15.5703125" style="3" customWidth="1"/>
    <col min="15370" max="15370" width="13.5703125" style="3" customWidth="1"/>
    <col min="15371" max="15371" width="15.28515625" style="3" customWidth="1"/>
    <col min="15372" max="15617" width="11.42578125" style="3"/>
    <col min="15618" max="15618" width="25.85546875" style="3" customWidth="1"/>
    <col min="15619" max="15619" width="12.7109375" style="3" customWidth="1"/>
    <col min="15620" max="15620" width="17.42578125" style="3" customWidth="1"/>
    <col min="15621" max="15621" width="15.28515625" style="3" customWidth="1"/>
    <col min="15622" max="15622" width="14.42578125" style="3" customWidth="1"/>
    <col min="15623" max="15623" width="15" style="3" customWidth="1"/>
    <col min="15624" max="15624" width="16.28515625" style="3" customWidth="1"/>
    <col min="15625" max="15625" width="15.5703125" style="3" customWidth="1"/>
    <col min="15626" max="15626" width="13.5703125" style="3" customWidth="1"/>
    <col min="15627" max="15627" width="15.28515625" style="3" customWidth="1"/>
    <col min="15628" max="15873" width="11.42578125" style="3"/>
    <col min="15874" max="15874" width="25.85546875" style="3" customWidth="1"/>
    <col min="15875" max="15875" width="12.7109375" style="3" customWidth="1"/>
    <col min="15876" max="15876" width="17.42578125" style="3" customWidth="1"/>
    <col min="15877" max="15877" width="15.28515625" style="3" customWidth="1"/>
    <col min="15878" max="15878" width="14.42578125" style="3" customWidth="1"/>
    <col min="15879" max="15879" width="15" style="3" customWidth="1"/>
    <col min="15880" max="15880" width="16.28515625" style="3" customWidth="1"/>
    <col min="15881" max="15881" width="15.5703125" style="3" customWidth="1"/>
    <col min="15882" max="15882" width="13.5703125" style="3" customWidth="1"/>
    <col min="15883" max="15883" width="15.28515625" style="3" customWidth="1"/>
    <col min="15884" max="16129" width="11.42578125" style="3"/>
    <col min="16130" max="16130" width="25.85546875" style="3" customWidth="1"/>
    <col min="16131" max="16131" width="12.7109375" style="3" customWidth="1"/>
    <col min="16132" max="16132" width="17.42578125" style="3" customWidth="1"/>
    <col min="16133" max="16133" width="15.28515625" style="3" customWidth="1"/>
    <col min="16134" max="16134" width="14.42578125" style="3" customWidth="1"/>
    <col min="16135" max="16135" width="15" style="3" customWidth="1"/>
    <col min="16136" max="16136" width="16.28515625" style="3" customWidth="1"/>
    <col min="16137" max="16137" width="15.5703125" style="3" customWidth="1"/>
    <col min="16138" max="16138" width="13.5703125" style="3" customWidth="1"/>
    <col min="16139" max="16139" width="15.28515625" style="3" customWidth="1"/>
    <col min="16140" max="16384" width="11.42578125" style="3"/>
  </cols>
  <sheetData>
    <row r="1" spans="2:16" ht="72.75" customHeight="1"/>
    <row r="4" spans="2:16" ht="23.25" customHeight="1">
      <c r="B4" s="115" t="s">
        <v>10</v>
      </c>
      <c r="C4" s="116"/>
      <c r="D4" s="116"/>
      <c r="E4" s="116"/>
      <c r="F4" s="116"/>
      <c r="G4" s="116"/>
      <c r="H4" s="116"/>
      <c r="I4" s="116"/>
      <c r="J4" s="116"/>
      <c r="K4" s="117"/>
    </row>
    <row r="5" spans="2:16">
      <c r="B5" s="118" t="s">
        <v>11</v>
      </c>
      <c r="C5" s="46"/>
      <c r="D5" s="120">
        <v>2011</v>
      </c>
      <c r="E5" s="121"/>
      <c r="F5" s="120">
        <v>2012</v>
      </c>
      <c r="G5" s="121"/>
      <c r="H5" s="120">
        <v>2013</v>
      </c>
      <c r="I5" s="121"/>
      <c r="J5" s="120">
        <v>2014</v>
      </c>
      <c r="K5" s="121"/>
    </row>
    <row r="6" spans="2:16" ht="28.5" customHeight="1">
      <c r="B6" s="119"/>
      <c r="C6" s="43" t="s">
        <v>12</v>
      </c>
      <c r="D6" s="44" t="s">
        <v>13</v>
      </c>
      <c r="E6" s="45" t="s">
        <v>14</v>
      </c>
      <c r="F6" s="44" t="s">
        <v>13</v>
      </c>
      <c r="G6" s="45" t="s">
        <v>14</v>
      </c>
      <c r="H6" s="44" t="s">
        <v>13</v>
      </c>
      <c r="I6" s="45" t="s">
        <v>14</v>
      </c>
      <c r="J6" s="44" t="s">
        <v>13</v>
      </c>
      <c r="K6" s="45" t="s">
        <v>14</v>
      </c>
      <c r="P6" s="56"/>
    </row>
    <row r="7" spans="2:16" s="56" customFormat="1">
      <c r="B7" s="57" t="s">
        <v>15</v>
      </c>
      <c r="C7" s="56" t="s">
        <v>16</v>
      </c>
      <c r="D7" s="58">
        <v>2011</v>
      </c>
      <c r="E7" s="59">
        <v>83639.570000000007</v>
      </c>
      <c r="F7" s="58">
        <v>63000</v>
      </c>
      <c r="G7" s="59">
        <v>3765</v>
      </c>
      <c r="H7" s="58">
        <v>266700</v>
      </c>
      <c r="I7" s="59">
        <v>50451.600000000006</v>
      </c>
      <c r="J7" s="58">
        <v>50000</v>
      </c>
      <c r="K7" s="59">
        <v>250</v>
      </c>
    </row>
    <row r="8" spans="2:16" s="56" customFormat="1">
      <c r="B8" s="60" t="s">
        <v>17</v>
      </c>
      <c r="C8" s="56" t="s">
        <v>16</v>
      </c>
      <c r="D8" s="61">
        <v>17000</v>
      </c>
      <c r="E8" s="62">
        <v>770</v>
      </c>
      <c r="F8" s="61">
        <v>23000</v>
      </c>
      <c r="G8" s="62">
        <v>1200</v>
      </c>
      <c r="H8" s="61">
        <v>21000</v>
      </c>
      <c r="I8" s="62">
        <v>1265</v>
      </c>
      <c r="J8" s="63" t="s">
        <v>8</v>
      </c>
      <c r="K8" s="64" t="s">
        <v>8</v>
      </c>
    </row>
    <row r="9" spans="2:16" s="56" customFormat="1">
      <c r="B9" s="60" t="s">
        <v>18</v>
      </c>
      <c r="C9" s="56" t="s">
        <v>16</v>
      </c>
      <c r="D9" s="61">
        <v>1200</v>
      </c>
      <c r="E9" s="62">
        <v>84</v>
      </c>
      <c r="F9" s="61">
        <v>1200</v>
      </c>
      <c r="G9" s="62">
        <v>84</v>
      </c>
      <c r="H9" s="61">
        <v>1200</v>
      </c>
      <c r="I9" s="62">
        <v>92.4</v>
      </c>
      <c r="J9" s="63" t="s">
        <v>8</v>
      </c>
      <c r="K9" s="64" t="s">
        <v>8</v>
      </c>
    </row>
    <row r="10" spans="2:16" s="56" customFormat="1">
      <c r="B10" s="60" t="s">
        <v>2</v>
      </c>
      <c r="C10" s="56" t="s">
        <v>19</v>
      </c>
      <c r="D10" s="61">
        <v>82135</v>
      </c>
      <c r="E10" s="64" t="s">
        <v>8</v>
      </c>
      <c r="F10" s="61">
        <v>170395</v>
      </c>
      <c r="G10" s="62">
        <v>0</v>
      </c>
      <c r="H10" s="61">
        <v>30660</v>
      </c>
      <c r="I10" s="62">
        <v>31758.559999999998</v>
      </c>
      <c r="J10" s="61">
        <v>110310</v>
      </c>
      <c r="K10" s="62">
        <v>14272</v>
      </c>
    </row>
    <row r="11" spans="2:16" s="56" customFormat="1">
      <c r="B11" s="60" t="s">
        <v>20</v>
      </c>
      <c r="C11" s="56" t="s">
        <v>16</v>
      </c>
      <c r="D11" s="61">
        <v>1316450</v>
      </c>
      <c r="E11" s="62">
        <v>34594.15</v>
      </c>
      <c r="F11" s="61">
        <v>1586850</v>
      </c>
      <c r="G11" s="62">
        <v>54731.45</v>
      </c>
      <c r="H11" s="61">
        <v>2270497</v>
      </c>
      <c r="I11" s="62">
        <v>52211.778999999995</v>
      </c>
      <c r="J11" s="61">
        <v>312950</v>
      </c>
      <c r="K11" s="62">
        <v>12473.5</v>
      </c>
    </row>
    <row r="12" spans="2:16" s="56" customFormat="1">
      <c r="B12" s="60" t="s">
        <v>21</v>
      </c>
      <c r="C12" s="56" t="s">
        <v>22</v>
      </c>
      <c r="D12" s="61">
        <v>493.75</v>
      </c>
      <c r="E12" s="62">
        <v>61028.12000000001</v>
      </c>
      <c r="F12" s="61">
        <v>326.25</v>
      </c>
      <c r="G12" s="62">
        <v>6296.49</v>
      </c>
      <c r="H12" s="61">
        <v>606.5</v>
      </c>
      <c r="I12" s="62">
        <v>54662.26</v>
      </c>
      <c r="J12" s="65" t="s">
        <v>8</v>
      </c>
      <c r="K12" s="64" t="s">
        <v>8</v>
      </c>
    </row>
    <row r="13" spans="2:16" s="56" customFormat="1">
      <c r="B13" s="60" t="s">
        <v>1</v>
      </c>
      <c r="C13" s="56" t="s">
        <v>23</v>
      </c>
      <c r="D13" s="61">
        <v>187840.29109999997</v>
      </c>
      <c r="E13" s="62">
        <v>1623806.0079999999</v>
      </c>
      <c r="F13" s="61">
        <v>157740.30799999999</v>
      </c>
      <c r="G13" s="62">
        <v>408691.37940000003</v>
      </c>
      <c r="H13" s="61">
        <v>273184.12900000002</v>
      </c>
      <c r="I13" s="62">
        <v>849813.34364200011</v>
      </c>
      <c r="J13" s="61">
        <v>114020</v>
      </c>
      <c r="K13" s="62">
        <v>1187836.58</v>
      </c>
    </row>
    <row r="14" spans="2:16" s="56" customFormat="1">
      <c r="B14" s="60" t="s">
        <v>24</v>
      </c>
      <c r="C14" s="56" t="s">
        <v>16</v>
      </c>
      <c r="D14" s="61">
        <v>263504</v>
      </c>
      <c r="E14" s="62">
        <v>5270.08</v>
      </c>
      <c r="F14" s="61">
        <v>294304</v>
      </c>
      <c r="G14" s="62">
        <v>6218.08</v>
      </c>
      <c r="H14" s="61">
        <v>202904</v>
      </c>
      <c r="I14" s="62">
        <v>5013.8879999999999</v>
      </c>
      <c r="J14" s="65" t="s">
        <v>8</v>
      </c>
      <c r="K14" s="64" t="s">
        <v>8</v>
      </c>
    </row>
    <row r="15" spans="2:16" s="56" customFormat="1">
      <c r="B15" s="60" t="s">
        <v>25</v>
      </c>
      <c r="C15" s="56" t="s">
        <v>16</v>
      </c>
      <c r="D15" s="61">
        <v>48950</v>
      </c>
      <c r="E15" s="62">
        <v>15128.5</v>
      </c>
      <c r="F15" s="61">
        <v>49150</v>
      </c>
      <c r="G15" s="62">
        <v>664.5</v>
      </c>
      <c r="H15" s="61">
        <v>476088.12900000002</v>
      </c>
      <c r="I15" s="62">
        <v>854827.23164200014</v>
      </c>
      <c r="J15" s="61">
        <v>150</v>
      </c>
      <c r="K15" s="62">
        <v>23</v>
      </c>
    </row>
    <row r="16" spans="2:16" s="56" customFormat="1">
      <c r="B16" s="60" t="s">
        <v>26</v>
      </c>
      <c r="C16" s="56" t="s">
        <v>27</v>
      </c>
      <c r="D16" s="61">
        <v>303767.397</v>
      </c>
      <c r="E16" s="62">
        <v>2410345.9145000004</v>
      </c>
      <c r="F16" s="61">
        <v>220703.94699999996</v>
      </c>
      <c r="G16" s="62">
        <v>1285833.5580000002</v>
      </c>
      <c r="H16" s="61">
        <v>277650.81799999997</v>
      </c>
      <c r="I16" s="62">
        <v>2128323.7533299997</v>
      </c>
      <c r="J16" s="61">
        <v>151305.18000000002</v>
      </c>
      <c r="K16" s="62">
        <v>303365.38</v>
      </c>
    </row>
    <row r="17" spans="2:16" s="56" customFormat="1">
      <c r="B17" s="60" t="s">
        <v>3</v>
      </c>
      <c r="C17" s="56" t="s">
        <v>16</v>
      </c>
      <c r="D17" s="61">
        <v>4658478.5199999996</v>
      </c>
      <c r="E17" s="62">
        <v>4011931.3032999998</v>
      </c>
      <c r="F17" s="61">
        <v>4583146.34</v>
      </c>
      <c r="G17" s="62">
        <v>4215001.7680000002</v>
      </c>
      <c r="H17" s="61">
        <v>5899653.6299999999</v>
      </c>
      <c r="I17" s="62">
        <v>5753167.1237980006</v>
      </c>
      <c r="J17" s="61">
        <v>3903089</v>
      </c>
      <c r="K17" s="62">
        <v>4087156.8099999996</v>
      </c>
    </row>
    <row r="18" spans="2:16" s="56" customFormat="1">
      <c r="B18" s="60" t="s">
        <v>28</v>
      </c>
      <c r="C18" s="56" t="s">
        <v>16</v>
      </c>
      <c r="D18" s="61">
        <v>283000</v>
      </c>
      <c r="E18" s="62">
        <v>4900</v>
      </c>
      <c r="F18" s="61">
        <v>308000</v>
      </c>
      <c r="G18" s="62">
        <v>5400</v>
      </c>
      <c r="H18" s="61">
        <v>315500</v>
      </c>
      <c r="I18" s="62">
        <v>5979.82</v>
      </c>
      <c r="J18" s="65" t="s">
        <v>8</v>
      </c>
      <c r="K18" s="64" t="s">
        <v>8</v>
      </c>
    </row>
    <row r="19" spans="2:16" s="56" customFormat="1">
      <c r="B19" s="60" t="s">
        <v>29</v>
      </c>
      <c r="C19" s="56" t="s">
        <v>16</v>
      </c>
      <c r="D19" s="61">
        <v>492000</v>
      </c>
      <c r="E19" s="62">
        <v>2286.5</v>
      </c>
      <c r="F19" s="61">
        <v>577000</v>
      </c>
      <c r="G19" s="62">
        <v>2705.2</v>
      </c>
      <c r="H19" s="61">
        <v>577700</v>
      </c>
      <c r="I19" s="62">
        <v>3146.5119999999997</v>
      </c>
      <c r="J19" s="61">
        <v>362000</v>
      </c>
      <c r="K19" s="62">
        <v>1738</v>
      </c>
    </row>
    <row r="20" spans="2:16" s="56" customFormat="1">
      <c r="B20" s="60" t="s">
        <v>5</v>
      </c>
      <c r="C20" s="56" t="s">
        <v>16</v>
      </c>
      <c r="D20" s="61">
        <v>48500</v>
      </c>
      <c r="E20" s="62">
        <v>4037.5</v>
      </c>
      <c r="F20" s="61">
        <v>66500</v>
      </c>
      <c r="G20" s="62">
        <v>4587.5</v>
      </c>
      <c r="H20" s="61">
        <v>120800.026</v>
      </c>
      <c r="I20" s="62">
        <v>6806.9007436000002</v>
      </c>
      <c r="J20" s="61">
        <v>26000</v>
      </c>
      <c r="K20" s="62">
        <v>3700</v>
      </c>
    </row>
    <row r="21" spans="2:16" s="56" customFormat="1">
      <c r="B21" s="60" t="s">
        <v>30</v>
      </c>
      <c r="C21" s="56" t="s">
        <v>27</v>
      </c>
      <c r="D21" s="61">
        <v>109477.25</v>
      </c>
      <c r="E21" s="62">
        <v>1539607.5</v>
      </c>
      <c r="F21" s="61">
        <v>148477.31</v>
      </c>
      <c r="G21" s="62">
        <v>2391893.15</v>
      </c>
      <c r="H21" s="61">
        <v>80031.580999999991</v>
      </c>
      <c r="I21" s="62">
        <v>1472683.4140100002</v>
      </c>
      <c r="J21" s="61">
        <v>7320</v>
      </c>
      <c r="K21" s="62">
        <v>220707.86</v>
      </c>
    </row>
    <row r="22" spans="2:16" s="56" customFormat="1">
      <c r="B22" s="60" t="s">
        <v>4</v>
      </c>
      <c r="C22" s="56" t="s">
        <v>16</v>
      </c>
      <c r="D22" s="65" t="s">
        <v>8</v>
      </c>
      <c r="E22" s="64" t="s">
        <v>8</v>
      </c>
      <c r="F22" s="61">
        <v>15605350.68</v>
      </c>
      <c r="G22" s="62">
        <v>69733.421847999998</v>
      </c>
      <c r="H22" s="61">
        <v>36707657.5</v>
      </c>
      <c r="I22" s="62">
        <v>225528.67206259997</v>
      </c>
      <c r="J22" s="61">
        <v>4800</v>
      </c>
      <c r="K22" s="62">
        <v>90766.9</v>
      </c>
      <c r="P22" s="3"/>
    </row>
    <row r="23" spans="2:16" s="56" customFormat="1">
      <c r="B23" s="60" t="s">
        <v>31</v>
      </c>
      <c r="C23" s="56" t="s">
        <v>16</v>
      </c>
      <c r="D23" s="61">
        <v>15000</v>
      </c>
      <c r="E23" s="62">
        <v>1680</v>
      </c>
      <c r="F23" s="61">
        <v>15000</v>
      </c>
      <c r="G23" s="62">
        <v>1680</v>
      </c>
      <c r="H23" s="61">
        <v>15000</v>
      </c>
      <c r="I23" s="62">
        <v>1848</v>
      </c>
      <c r="J23" s="65" t="s">
        <v>8</v>
      </c>
      <c r="K23" s="64" t="s">
        <v>8</v>
      </c>
      <c r="P23" s="3"/>
    </row>
    <row r="24" spans="2:16" s="56" customFormat="1">
      <c r="B24" s="60" t="s">
        <v>32</v>
      </c>
      <c r="C24" s="56" t="s">
        <v>16</v>
      </c>
      <c r="D24" s="65" t="s">
        <v>8</v>
      </c>
      <c r="E24" s="66" t="s">
        <v>8</v>
      </c>
      <c r="F24" s="65" t="s">
        <v>8</v>
      </c>
      <c r="G24" s="64" t="s">
        <v>8</v>
      </c>
      <c r="H24" s="61">
        <v>275</v>
      </c>
      <c r="I24" s="62">
        <v>70.72</v>
      </c>
      <c r="J24" s="61">
        <v>0</v>
      </c>
      <c r="K24" s="62">
        <v>0</v>
      </c>
      <c r="P24" s="67"/>
    </row>
    <row r="25" spans="2:16" s="56" customFormat="1">
      <c r="B25" s="60" t="s">
        <v>33</v>
      </c>
      <c r="C25" s="56" t="s">
        <v>16</v>
      </c>
      <c r="D25" s="61">
        <v>500</v>
      </c>
      <c r="E25" s="62">
        <v>875</v>
      </c>
      <c r="F25" s="65" t="s">
        <v>8</v>
      </c>
      <c r="G25" s="64" t="s">
        <v>8</v>
      </c>
      <c r="H25" s="61">
        <v>500</v>
      </c>
      <c r="I25" s="62">
        <v>1001.7</v>
      </c>
      <c r="J25" s="65" t="s">
        <v>8</v>
      </c>
      <c r="K25" s="64" t="s">
        <v>8</v>
      </c>
      <c r="P25" s="3"/>
    </row>
    <row r="26" spans="2:16" s="56" customFormat="1">
      <c r="B26" s="60" t="s">
        <v>34</v>
      </c>
      <c r="C26" s="68" t="s">
        <v>6</v>
      </c>
      <c r="D26" s="65" t="s">
        <v>8</v>
      </c>
      <c r="E26" s="64" t="s">
        <v>8</v>
      </c>
      <c r="F26" s="61">
        <v>100050</v>
      </c>
      <c r="G26" s="62">
        <v>50</v>
      </c>
      <c r="H26" s="61">
        <v>75100</v>
      </c>
      <c r="I26" s="62">
        <v>84.7</v>
      </c>
      <c r="J26" s="65" t="s">
        <v>8</v>
      </c>
      <c r="K26" s="64" t="s">
        <v>8</v>
      </c>
      <c r="P26" s="3"/>
    </row>
    <row r="27" spans="2:16" s="56" customFormat="1">
      <c r="B27" s="60" t="s">
        <v>35</v>
      </c>
      <c r="C27" s="68" t="s">
        <v>6</v>
      </c>
      <c r="D27" s="61">
        <v>602000</v>
      </c>
      <c r="E27" s="62">
        <v>180</v>
      </c>
      <c r="F27" s="61">
        <v>762000</v>
      </c>
      <c r="G27" s="62">
        <v>660</v>
      </c>
      <c r="H27" s="61">
        <v>883000</v>
      </c>
      <c r="I27" s="62">
        <v>5014.8999999999996</v>
      </c>
      <c r="J27" s="65" t="s">
        <v>8</v>
      </c>
      <c r="K27" s="64" t="s">
        <v>8</v>
      </c>
      <c r="P27" s="3"/>
    </row>
    <row r="28" spans="2:16" s="56" customFormat="1">
      <c r="B28" s="60" t="s">
        <v>0</v>
      </c>
      <c r="C28" s="68" t="s">
        <v>22</v>
      </c>
      <c r="D28" s="61">
        <v>1059008.6000000001</v>
      </c>
      <c r="E28" s="62">
        <v>2017296.782902</v>
      </c>
      <c r="F28" s="61">
        <v>64313.35</v>
      </c>
      <c r="G28" s="62">
        <v>1144408.1400000001</v>
      </c>
      <c r="H28" s="61">
        <v>173431.62</v>
      </c>
      <c r="I28" s="62">
        <v>1817857.4370919999</v>
      </c>
      <c r="J28" s="61">
        <v>9323.39</v>
      </c>
      <c r="K28" s="62">
        <v>372320.04000000004</v>
      </c>
      <c r="P28" s="3"/>
    </row>
    <row r="29" spans="2:16" s="56" customFormat="1">
      <c r="B29" s="60" t="s">
        <v>36</v>
      </c>
      <c r="C29" s="68" t="s">
        <v>22</v>
      </c>
      <c r="D29" s="61">
        <v>371</v>
      </c>
      <c r="E29" s="62">
        <v>4513.83</v>
      </c>
      <c r="F29" s="61">
        <v>2468.75</v>
      </c>
      <c r="G29" s="62">
        <v>29616.920000000002</v>
      </c>
      <c r="H29" s="61">
        <v>7044.2</v>
      </c>
      <c r="I29" s="62">
        <v>234698.2</v>
      </c>
      <c r="J29" s="65" t="s">
        <v>8</v>
      </c>
      <c r="K29" s="64" t="s">
        <v>8</v>
      </c>
      <c r="P29" s="3"/>
    </row>
    <row r="30" spans="2:16" s="56" customFormat="1">
      <c r="B30" s="60" t="s">
        <v>7</v>
      </c>
      <c r="C30" s="68" t="s">
        <v>6</v>
      </c>
      <c r="D30" s="61">
        <v>115075</v>
      </c>
      <c r="E30" s="62">
        <v>29058</v>
      </c>
      <c r="F30" s="61">
        <v>115675</v>
      </c>
      <c r="G30" s="62">
        <v>27293.599999999999</v>
      </c>
      <c r="H30" s="61">
        <v>135078.5</v>
      </c>
      <c r="I30" s="62">
        <v>70673.397499999992</v>
      </c>
      <c r="J30" s="61">
        <v>21686</v>
      </c>
      <c r="K30" s="62">
        <v>11167.5</v>
      </c>
      <c r="P30" s="3"/>
    </row>
    <row r="31" spans="2:16" s="56" customFormat="1">
      <c r="B31" s="60" t="s">
        <v>37</v>
      </c>
      <c r="C31" s="68" t="s">
        <v>6</v>
      </c>
      <c r="D31" s="61">
        <v>100</v>
      </c>
      <c r="E31" s="62">
        <v>10</v>
      </c>
      <c r="F31" s="61">
        <v>54600</v>
      </c>
      <c r="G31" s="62">
        <v>670</v>
      </c>
      <c r="H31" s="61">
        <v>54600</v>
      </c>
      <c r="I31" s="62">
        <v>730</v>
      </c>
      <c r="J31" s="65" t="s">
        <v>8</v>
      </c>
      <c r="K31" s="64" t="s">
        <v>8</v>
      </c>
      <c r="P31" s="3"/>
    </row>
    <row r="32" spans="2:16" s="56" customFormat="1">
      <c r="B32" s="60" t="s">
        <v>38</v>
      </c>
      <c r="C32" s="68" t="s">
        <v>6</v>
      </c>
      <c r="D32" s="61">
        <v>72</v>
      </c>
      <c r="E32" s="62">
        <v>9077.4</v>
      </c>
      <c r="F32" s="65" t="s">
        <v>8</v>
      </c>
      <c r="G32" s="64" t="s">
        <v>8</v>
      </c>
      <c r="H32" s="61">
        <v>72</v>
      </c>
      <c r="I32" s="62">
        <v>9803.5920000000006</v>
      </c>
      <c r="J32" s="65" t="s">
        <v>8</v>
      </c>
      <c r="K32" s="64" t="s">
        <v>8</v>
      </c>
      <c r="P32" s="3"/>
    </row>
    <row r="33" spans="2:16" s="56" customFormat="1">
      <c r="B33" s="60" t="s">
        <v>39</v>
      </c>
      <c r="C33" s="68" t="s">
        <v>6</v>
      </c>
      <c r="D33" s="61">
        <v>35000</v>
      </c>
      <c r="E33" s="62">
        <v>1101.5</v>
      </c>
      <c r="F33" s="61">
        <v>35000</v>
      </c>
      <c r="G33" s="62">
        <v>1110.75</v>
      </c>
      <c r="H33" s="61">
        <v>35000</v>
      </c>
      <c r="I33" s="62">
        <v>1210.68</v>
      </c>
      <c r="J33" s="65" t="s">
        <v>8</v>
      </c>
      <c r="K33" s="64" t="s">
        <v>8</v>
      </c>
      <c r="P33" s="3"/>
    </row>
    <row r="34" spans="2:16" s="56" customFormat="1">
      <c r="B34" s="60" t="s">
        <v>40</v>
      </c>
      <c r="C34" s="68" t="s">
        <v>6</v>
      </c>
      <c r="D34" s="61">
        <v>3184371</v>
      </c>
      <c r="E34" s="62">
        <v>2061237.512902</v>
      </c>
      <c r="F34" s="61">
        <v>2760815</v>
      </c>
      <c r="G34" s="62">
        <v>254575.2</v>
      </c>
      <c r="H34" s="61">
        <v>5490271.5999999996</v>
      </c>
      <c r="I34" s="62">
        <v>526478.11</v>
      </c>
      <c r="J34" s="61">
        <v>653500</v>
      </c>
      <c r="K34" s="62">
        <v>39306</v>
      </c>
      <c r="P34" s="3"/>
    </row>
    <row r="35" spans="2:16" s="56" customFormat="1">
      <c r="B35" s="60" t="s">
        <v>9</v>
      </c>
      <c r="C35" s="68" t="s">
        <v>6</v>
      </c>
      <c r="D35" s="61">
        <v>63000</v>
      </c>
      <c r="E35" s="62">
        <v>684</v>
      </c>
      <c r="F35" s="65" t="s">
        <v>8</v>
      </c>
      <c r="G35" s="64" t="s">
        <v>8</v>
      </c>
      <c r="H35" s="61">
        <v>72800</v>
      </c>
      <c r="I35" s="62">
        <v>2745.69</v>
      </c>
      <c r="J35" s="65" t="s">
        <v>8</v>
      </c>
      <c r="K35" s="64" t="s">
        <v>8</v>
      </c>
      <c r="P35" s="3"/>
    </row>
    <row r="36" spans="2:16" s="56" customFormat="1">
      <c r="B36" s="69" t="s">
        <v>41</v>
      </c>
      <c r="C36" s="70" t="s">
        <v>42</v>
      </c>
      <c r="D36" s="71" t="s">
        <v>8</v>
      </c>
      <c r="E36" s="72" t="s">
        <v>8</v>
      </c>
      <c r="F36" s="71" t="s">
        <v>8</v>
      </c>
      <c r="G36" s="72" t="s">
        <v>8</v>
      </c>
      <c r="H36" s="71" t="s">
        <v>8</v>
      </c>
      <c r="I36" s="72" t="s">
        <v>8</v>
      </c>
      <c r="J36" s="73">
        <v>66000</v>
      </c>
      <c r="K36" s="74">
        <v>1020</v>
      </c>
      <c r="P36" s="3"/>
    </row>
    <row r="37" spans="2:16">
      <c r="B37" s="18" t="s">
        <v>74</v>
      </c>
      <c r="C37" s="75"/>
      <c r="D37" s="76"/>
      <c r="E37" s="77">
        <f>SUM(E7:E36)</f>
        <v>13923143.171604</v>
      </c>
      <c r="F37" s="76"/>
      <c r="G37" s="77">
        <f>SUM(G7:G36)</f>
        <v>9916870.1072479989</v>
      </c>
      <c r="H37" s="76"/>
      <c r="I37" s="77">
        <f>SUM(I7:I36)</f>
        <v>14167949.384820201</v>
      </c>
      <c r="J37" s="78"/>
      <c r="K37" s="78">
        <f>SUM(K7:K36)</f>
        <v>6346103.5700000003</v>
      </c>
    </row>
    <row r="38" spans="2:16">
      <c r="B38" s="38"/>
      <c r="C38" s="38"/>
      <c r="D38" s="79"/>
      <c r="E38" s="38"/>
      <c r="F38" s="80"/>
      <c r="G38" s="80"/>
      <c r="H38" s="80"/>
      <c r="I38" s="80"/>
      <c r="J38" s="80"/>
      <c r="K38" s="80"/>
    </row>
    <row r="39" spans="2:16" ht="92.25" customHeight="1">
      <c r="B39" s="81" t="s">
        <v>43</v>
      </c>
      <c r="C39" s="114" t="s">
        <v>105</v>
      </c>
      <c r="D39" s="114"/>
      <c r="E39" s="114"/>
      <c r="F39" s="114"/>
      <c r="G39" s="114"/>
      <c r="H39" s="114"/>
      <c r="I39" s="114"/>
      <c r="J39" s="114"/>
      <c r="K39" s="114"/>
      <c r="L39" s="82"/>
    </row>
    <row r="41" spans="2:16">
      <c r="B41" s="27" t="s">
        <v>44</v>
      </c>
      <c r="C41" s="27"/>
    </row>
    <row r="42" spans="2:16">
      <c r="B42" s="3" t="s">
        <v>13</v>
      </c>
      <c r="C42" s="3" t="s">
        <v>45</v>
      </c>
    </row>
    <row r="43" spans="2:16">
      <c r="B43" s="3" t="s">
        <v>46</v>
      </c>
      <c r="C43" s="3" t="s">
        <v>47</v>
      </c>
    </row>
    <row r="45" spans="2:16">
      <c r="B45" s="27" t="s">
        <v>48</v>
      </c>
      <c r="C45" s="27"/>
    </row>
    <row r="46" spans="2:16">
      <c r="B46" s="3" t="s">
        <v>13</v>
      </c>
      <c r="C46" s="3" t="s">
        <v>49</v>
      </c>
    </row>
    <row r="47" spans="2:16">
      <c r="B47" s="3" t="s">
        <v>46</v>
      </c>
      <c r="C47" s="3" t="s">
        <v>99</v>
      </c>
    </row>
    <row r="49" spans="2:3">
      <c r="B49" s="27" t="s">
        <v>50</v>
      </c>
      <c r="C49" s="3" t="s">
        <v>104</v>
      </c>
    </row>
    <row r="51" spans="2:3">
      <c r="B51" s="3" t="s">
        <v>51</v>
      </c>
    </row>
  </sheetData>
  <mergeCells count="7">
    <mergeCell ref="C39:K39"/>
    <mergeCell ref="B4:K4"/>
    <mergeCell ref="B5:B6"/>
    <mergeCell ref="J5:K5"/>
    <mergeCell ref="H5:I5"/>
    <mergeCell ref="F5:G5"/>
    <mergeCell ref="D5:E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05"/>
  <sheetViews>
    <sheetView topLeftCell="A16" zoomScaleNormal="100" workbookViewId="0">
      <selection activeCell="B49" sqref="B49:B50"/>
    </sheetView>
  </sheetViews>
  <sheetFormatPr baseColWidth="10" defaultRowHeight="12.75"/>
  <cols>
    <col min="1" max="2" width="26.42578125" customWidth="1"/>
    <col min="3" max="3" width="19.5703125" customWidth="1"/>
    <col min="4" max="4" width="18.42578125" customWidth="1"/>
    <col min="5" max="5" width="19.5703125" customWidth="1"/>
    <col min="6" max="6" width="18.5703125" customWidth="1"/>
    <col min="7" max="7" width="18.28515625" customWidth="1"/>
    <col min="8" max="8" width="15.28515625" customWidth="1"/>
    <col min="9" max="9" width="28.28515625" hidden="1" customWidth="1"/>
    <col min="10" max="11" width="14.5703125" hidden="1" customWidth="1"/>
    <col min="12" max="12" width="26.7109375" hidden="1" customWidth="1"/>
    <col min="13" max="13" width="27.28515625" customWidth="1"/>
    <col min="14" max="14" width="23.85546875" customWidth="1"/>
    <col min="15" max="15" width="20.85546875" customWidth="1"/>
    <col min="16" max="16" width="21" customWidth="1"/>
    <col min="17" max="17" width="20.42578125" customWidth="1"/>
    <col min="18" max="18" width="13.5703125" customWidth="1"/>
    <col min="19" max="19" width="13.7109375" customWidth="1"/>
    <col min="20" max="20" width="14.42578125" customWidth="1"/>
    <col min="23" max="23" width="21.28515625" customWidth="1"/>
    <col min="263" max="263" width="22.42578125" customWidth="1"/>
    <col min="264" max="264" width="17.42578125" customWidth="1"/>
    <col min="265" max="268" width="0" hidden="1" customWidth="1"/>
    <col min="269" max="269" width="27.28515625" customWidth="1"/>
    <col min="270" max="270" width="23.85546875" customWidth="1"/>
    <col min="271" max="271" width="17.140625" customWidth="1"/>
    <col min="272" max="272" width="17.42578125" customWidth="1"/>
    <col min="273" max="273" width="16.28515625" customWidth="1"/>
    <col min="274" max="274" width="13.5703125" customWidth="1"/>
    <col min="275" max="275" width="13.7109375" customWidth="1"/>
    <col min="276" max="276" width="14.42578125" customWidth="1"/>
    <col min="279" max="279" width="21.28515625" customWidth="1"/>
    <col min="519" max="519" width="22.42578125" customWidth="1"/>
    <col min="520" max="520" width="17.42578125" customWidth="1"/>
    <col min="521" max="524" width="0" hidden="1" customWidth="1"/>
    <col min="525" max="525" width="27.28515625" customWidth="1"/>
    <col min="526" max="526" width="23.85546875" customWidth="1"/>
    <col min="527" max="527" width="17.140625" customWidth="1"/>
    <col min="528" max="528" width="17.42578125" customWidth="1"/>
    <col min="529" max="529" width="16.28515625" customWidth="1"/>
    <col min="530" max="530" width="13.5703125" customWidth="1"/>
    <col min="531" max="531" width="13.7109375" customWidth="1"/>
    <col min="532" max="532" width="14.42578125" customWidth="1"/>
    <col min="535" max="535" width="21.28515625" customWidth="1"/>
    <col min="775" max="775" width="22.42578125" customWidth="1"/>
    <col min="776" max="776" width="17.42578125" customWidth="1"/>
    <col min="777" max="780" width="0" hidden="1" customWidth="1"/>
    <col min="781" max="781" width="27.28515625" customWidth="1"/>
    <col min="782" max="782" width="23.85546875" customWidth="1"/>
    <col min="783" max="783" width="17.140625" customWidth="1"/>
    <col min="784" max="784" width="17.42578125" customWidth="1"/>
    <col min="785" max="785" width="16.28515625" customWidth="1"/>
    <col min="786" max="786" width="13.5703125" customWidth="1"/>
    <col min="787" max="787" width="13.7109375" customWidth="1"/>
    <col min="788" max="788" width="14.42578125" customWidth="1"/>
    <col min="791" max="791" width="21.28515625" customWidth="1"/>
    <col min="1031" max="1031" width="22.42578125" customWidth="1"/>
    <col min="1032" max="1032" width="17.42578125" customWidth="1"/>
    <col min="1033" max="1036" width="0" hidden="1" customWidth="1"/>
    <col min="1037" max="1037" width="27.28515625" customWidth="1"/>
    <col min="1038" max="1038" width="23.85546875" customWidth="1"/>
    <col min="1039" max="1039" width="17.140625" customWidth="1"/>
    <col min="1040" max="1040" width="17.42578125" customWidth="1"/>
    <col min="1041" max="1041" width="16.28515625" customWidth="1"/>
    <col min="1042" max="1042" width="13.5703125" customWidth="1"/>
    <col min="1043" max="1043" width="13.7109375" customWidth="1"/>
    <col min="1044" max="1044" width="14.42578125" customWidth="1"/>
    <col min="1047" max="1047" width="21.28515625" customWidth="1"/>
    <col min="1287" max="1287" width="22.42578125" customWidth="1"/>
    <col min="1288" max="1288" width="17.42578125" customWidth="1"/>
    <col min="1289" max="1292" width="0" hidden="1" customWidth="1"/>
    <col min="1293" max="1293" width="27.28515625" customWidth="1"/>
    <col min="1294" max="1294" width="23.85546875" customWidth="1"/>
    <col min="1295" max="1295" width="17.140625" customWidth="1"/>
    <col min="1296" max="1296" width="17.42578125" customWidth="1"/>
    <col min="1297" max="1297" width="16.28515625" customWidth="1"/>
    <col min="1298" max="1298" width="13.5703125" customWidth="1"/>
    <col min="1299" max="1299" width="13.7109375" customWidth="1"/>
    <col min="1300" max="1300" width="14.42578125" customWidth="1"/>
    <col min="1303" max="1303" width="21.28515625" customWidth="1"/>
    <col min="1543" max="1543" width="22.42578125" customWidth="1"/>
    <col min="1544" max="1544" width="17.42578125" customWidth="1"/>
    <col min="1545" max="1548" width="0" hidden="1" customWidth="1"/>
    <col min="1549" max="1549" width="27.28515625" customWidth="1"/>
    <col min="1550" max="1550" width="23.85546875" customWidth="1"/>
    <col min="1551" max="1551" width="17.140625" customWidth="1"/>
    <col min="1552" max="1552" width="17.42578125" customWidth="1"/>
    <col min="1553" max="1553" width="16.28515625" customWidth="1"/>
    <col min="1554" max="1554" width="13.5703125" customWidth="1"/>
    <col min="1555" max="1555" width="13.7109375" customWidth="1"/>
    <col min="1556" max="1556" width="14.42578125" customWidth="1"/>
    <col min="1559" max="1559" width="21.28515625" customWidth="1"/>
    <col min="1799" max="1799" width="22.42578125" customWidth="1"/>
    <col min="1800" max="1800" width="17.42578125" customWidth="1"/>
    <col min="1801" max="1804" width="0" hidden="1" customWidth="1"/>
    <col min="1805" max="1805" width="27.28515625" customWidth="1"/>
    <col min="1806" max="1806" width="23.85546875" customWidth="1"/>
    <col min="1807" max="1807" width="17.140625" customWidth="1"/>
    <col min="1808" max="1808" width="17.42578125" customWidth="1"/>
    <col min="1809" max="1809" width="16.28515625" customWidth="1"/>
    <col min="1810" max="1810" width="13.5703125" customWidth="1"/>
    <col min="1811" max="1811" width="13.7109375" customWidth="1"/>
    <col min="1812" max="1812" width="14.42578125" customWidth="1"/>
    <col min="1815" max="1815" width="21.28515625" customWidth="1"/>
    <col min="2055" max="2055" width="22.42578125" customWidth="1"/>
    <col min="2056" max="2056" width="17.42578125" customWidth="1"/>
    <col min="2057" max="2060" width="0" hidden="1" customWidth="1"/>
    <col min="2061" max="2061" width="27.28515625" customWidth="1"/>
    <col min="2062" max="2062" width="23.85546875" customWidth="1"/>
    <col min="2063" max="2063" width="17.140625" customWidth="1"/>
    <col min="2064" max="2064" width="17.42578125" customWidth="1"/>
    <col min="2065" max="2065" width="16.28515625" customWidth="1"/>
    <col min="2066" max="2066" width="13.5703125" customWidth="1"/>
    <col min="2067" max="2067" width="13.7109375" customWidth="1"/>
    <col min="2068" max="2068" width="14.42578125" customWidth="1"/>
    <col min="2071" max="2071" width="21.28515625" customWidth="1"/>
    <col min="2311" max="2311" width="22.42578125" customWidth="1"/>
    <col min="2312" max="2312" width="17.42578125" customWidth="1"/>
    <col min="2313" max="2316" width="0" hidden="1" customWidth="1"/>
    <col min="2317" max="2317" width="27.28515625" customWidth="1"/>
    <col min="2318" max="2318" width="23.85546875" customWidth="1"/>
    <col min="2319" max="2319" width="17.140625" customWidth="1"/>
    <col min="2320" max="2320" width="17.42578125" customWidth="1"/>
    <col min="2321" max="2321" width="16.28515625" customWidth="1"/>
    <col min="2322" max="2322" width="13.5703125" customWidth="1"/>
    <col min="2323" max="2323" width="13.7109375" customWidth="1"/>
    <col min="2324" max="2324" width="14.42578125" customWidth="1"/>
    <col min="2327" max="2327" width="21.28515625" customWidth="1"/>
    <col min="2567" max="2567" width="22.42578125" customWidth="1"/>
    <col min="2568" max="2568" width="17.42578125" customWidth="1"/>
    <col min="2569" max="2572" width="0" hidden="1" customWidth="1"/>
    <col min="2573" max="2573" width="27.28515625" customWidth="1"/>
    <col min="2574" max="2574" width="23.85546875" customWidth="1"/>
    <col min="2575" max="2575" width="17.140625" customWidth="1"/>
    <col min="2576" max="2576" width="17.42578125" customWidth="1"/>
    <col min="2577" max="2577" width="16.28515625" customWidth="1"/>
    <col min="2578" max="2578" width="13.5703125" customWidth="1"/>
    <col min="2579" max="2579" width="13.7109375" customWidth="1"/>
    <col min="2580" max="2580" width="14.42578125" customWidth="1"/>
    <col min="2583" max="2583" width="21.28515625" customWidth="1"/>
    <col min="2823" max="2823" width="22.42578125" customWidth="1"/>
    <col min="2824" max="2824" width="17.42578125" customWidth="1"/>
    <col min="2825" max="2828" width="0" hidden="1" customWidth="1"/>
    <col min="2829" max="2829" width="27.28515625" customWidth="1"/>
    <col min="2830" max="2830" width="23.85546875" customWidth="1"/>
    <col min="2831" max="2831" width="17.140625" customWidth="1"/>
    <col min="2832" max="2832" width="17.42578125" customWidth="1"/>
    <col min="2833" max="2833" width="16.28515625" customWidth="1"/>
    <col min="2834" max="2834" width="13.5703125" customWidth="1"/>
    <col min="2835" max="2835" width="13.7109375" customWidth="1"/>
    <col min="2836" max="2836" width="14.42578125" customWidth="1"/>
    <col min="2839" max="2839" width="21.28515625" customWidth="1"/>
    <col min="3079" max="3079" width="22.42578125" customWidth="1"/>
    <col min="3080" max="3080" width="17.42578125" customWidth="1"/>
    <col min="3081" max="3084" width="0" hidden="1" customWidth="1"/>
    <col min="3085" max="3085" width="27.28515625" customWidth="1"/>
    <col min="3086" max="3086" width="23.85546875" customWidth="1"/>
    <col min="3087" max="3087" width="17.140625" customWidth="1"/>
    <col min="3088" max="3088" width="17.42578125" customWidth="1"/>
    <col min="3089" max="3089" width="16.28515625" customWidth="1"/>
    <col min="3090" max="3090" width="13.5703125" customWidth="1"/>
    <col min="3091" max="3091" width="13.7109375" customWidth="1"/>
    <col min="3092" max="3092" width="14.42578125" customWidth="1"/>
    <col min="3095" max="3095" width="21.28515625" customWidth="1"/>
    <col min="3335" max="3335" width="22.42578125" customWidth="1"/>
    <col min="3336" max="3336" width="17.42578125" customWidth="1"/>
    <col min="3337" max="3340" width="0" hidden="1" customWidth="1"/>
    <col min="3341" max="3341" width="27.28515625" customWidth="1"/>
    <col min="3342" max="3342" width="23.85546875" customWidth="1"/>
    <col min="3343" max="3343" width="17.140625" customWidth="1"/>
    <col min="3344" max="3344" width="17.42578125" customWidth="1"/>
    <col min="3345" max="3345" width="16.28515625" customWidth="1"/>
    <col min="3346" max="3346" width="13.5703125" customWidth="1"/>
    <col min="3347" max="3347" width="13.7109375" customWidth="1"/>
    <col min="3348" max="3348" width="14.42578125" customWidth="1"/>
    <col min="3351" max="3351" width="21.28515625" customWidth="1"/>
    <col min="3591" max="3591" width="22.42578125" customWidth="1"/>
    <col min="3592" max="3592" width="17.42578125" customWidth="1"/>
    <col min="3593" max="3596" width="0" hidden="1" customWidth="1"/>
    <col min="3597" max="3597" width="27.28515625" customWidth="1"/>
    <col min="3598" max="3598" width="23.85546875" customWidth="1"/>
    <col min="3599" max="3599" width="17.140625" customWidth="1"/>
    <col min="3600" max="3600" width="17.42578125" customWidth="1"/>
    <col min="3601" max="3601" width="16.28515625" customWidth="1"/>
    <col min="3602" max="3602" width="13.5703125" customWidth="1"/>
    <col min="3603" max="3603" width="13.7109375" customWidth="1"/>
    <col min="3604" max="3604" width="14.42578125" customWidth="1"/>
    <col min="3607" max="3607" width="21.28515625" customWidth="1"/>
    <col min="3847" max="3847" width="22.42578125" customWidth="1"/>
    <col min="3848" max="3848" width="17.42578125" customWidth="1"/>
    <col min="3849" max="3852" width="0" hidden="1" customWidth="1"/>
    <col min="3853" max="3853" width="27.28515625" customWidth="1"/>
    <col min="3854" max="3854" width="23.85546875" customWidth="1"/>
    <col min="3855" max="3855" width="17.140625" customWidth="1"/>
    <col min="3856" max="3856" width="17.42578125" customWidth="1"/>
    <col min="3857" max="3857" width="16.28515625" customWidth="1"/>
    <col min="3858" max="3858" width="13.5703125" customWidth="1"/>
    <col min="3859" max="3859" width="13.7109375" customWidth="1"/>
    <col min="3860" max="3860" width="14.42578125" customWidth="1"/>
    <col min="3863" max="3863" width="21.28515625" customWidth="1"/>
    <col min="4103" max="4103" width="22.42578125" customWidth="1"/>
    <col min="4104" max="4104" width="17.42578125" customWidth="1"/>
    <col min="4105" max="4108" width="0" hidden="1" customWidth="1"/>
    <col min="4109" max="4109" width="27.28515625" customWidth="1"/>
    <col min="4110" max="4110" width="23.85546875" customWidth="1"/>
    <col min="4111" max="4111" width="17.140625" customWidth="1"/>
    <col min="4112" max="4112" width="17.42578125" customWidth="1"/>
    <col min="4113" max="4113" width="16.28515625" customWidth="1"/>
    <col min="4114" max="4114" width="13.5703125" customWidth="1"/>
    <col min="4115" max="4115" width="13.7109375" customWidth="1"/>
    <col min="4116" max="4116" width="14.42578125" customWidth="1"/>
    <col min="4119" max="4119" width="21.28515625" customWidth="1"/>
    <col min="4359" max="4359" width="22.42578125" customWidth="1"/>
    <col min="4360" max="4360" width="17.42578125" customWidth="1"/>
    <col min="4361" max="4364" width="0" hidden="1" customWidth="1"/>
    <col min="4365" max="4365" width="27.28515625" customWidth="1"/>
    <col min="4366" max="4366" width="23.85546875" customWidth="1"/>
    <col min="4367" max="4367" width="17.140625" customWidth="1"/>
    <col min="4368" max="4368" width="17.42578125" customWidth="1"/>
    <col min="4369" max="4369" width="16.28515625" customWidth="1"/>
    <col min="4370" max="4370" width="13.5703125" customWidth="1"/>
    <col min="4371" max="4371" width="13.7109375" customWidth="1"/>
    <col min="4372" max="4372" width="14.42578125" customWidth="1"/>
    <col min="4375" max="4375" width="21.28515625" customWidth="1"/>
    <col min="4615" max="4615" width="22.42578125" customWidth="1"/>
    <col min="4616" max="4616" width="17.42578125" customWidth="1"/>
    <col min="4617" max="4620" width="0" hidden="1" customWidth="1"/>
    <col min="4621" max="4621" width="27.28515625" customWidth="1"/>
    <col min="4622" max="4622" width="23.85546875" customWidth="1"/>
    <col min="4623" max="4623" width="17.140625" customWidth="1"/>
    <col min="4624" max="4624" width="17.42578125" customWidth="1"/>
    <col min="4625" max="4625" width="16.28515625" customWidth="1"/>
    <col min="4626" max="4626" width="13.5703125" customWidth="1"/>
    <col min="4627" max="4627" width="13.7109375" customWidth="1"/>
    <col min="4628" max="4628" width="14.42578125" customWidth="1"/>
    <col min="4631" max="4631" width="21.28515625" customWidth="1"/>
    <col min="4871" max="4871" width="22.42578125" customWidth="1"/>
    <col min="4872" max="4872" width="17.42578125" customWidth="1"/>
    <col min="4873" max="4876" width="0" hidden="1" customWidth="1"/>
    <col min="4877" max="4877" width="27.28515625" customWidth="1"/>
    <col min="4878" max="4878" width="23.85546875" customWidth="1"/>
    <col min="4879" max="4879" width="17.140625" customWidth="1"/>
    <col min="4880" max="4880" width="17.42578125" customWidth="1"/>
    <col min="4881" max="4881" width="16.28515625" customWidth="1"/>
    <col min="4882" max="4882" width="13.5703125" customWidth="1"/>
    <col min="4883" max="4883" width="13.7109375" customWidth="1"/>
    <col min="4884" max="4884" width="14.42578125" customWidth="1"/>
    <col min="4887" max="4887" width="21.28515625" customWidth="1"/>
    <col min="5127" max="5127" width="22.42578125" customWidth="1"/>
    <col min="5128" max="5128" width="17.42578125" customWidth="1"/>
    <col min="5129" max="5132" width="0" hidden="1" customWidth="1"/>
    <col min="5133" max="5133" width="27.28515625" customWidth="1"/>
    <col min="5134" max="5134" width="23.85546875" customWidth="1"/>
    <col min="5135" max="5135" width="17.140625" customWidth="1"/>
    <col min="5136" max="5136" width="17.42578125" customWidth="1"/>
    <col min="5137" max="5137" width="16.28515625" customWidth="1"/>
    <col min="5138" max="5138" width="13.5703125" customWidth="1"/>
    <col min="5139" max="5139" width="13.7109375" customWidth="1"/>
    <col min="5140" max="5140" width="14.42578125" customWidth="1"/>
    <col min="5143" max="5143" width="21.28515625" customWidth="1"/>
    <col min="5383" max="5383" width="22.42578125" customWidth="1"/>
    <col min="5384" max="5384" width="17.42578125" customWidth="1"/>
    <col min="5385" max="5388" width="0" hidden="1" customWidth="1"/>
    <col min="5389" max="5389" width="27.28515625" customWidth="1"/>
    <col min="5390" max="5390" width="23.85546875" customWidth="1"/>
    <col min="5391" max="5391" width="17.140625" customWidth="1"/>
    <col min="5392" max="5392" width="17.42578125" customWidth="1"/>
    <col min="5393" max="5393" width="16.28515625" customWidth="1"/>
    <col min="5394" max="5394" width="13.5703125" customWidth="1"/>
    <col min="5395" max="5395" width="13.7109375" customWidth="1"/>
    <col min="5396" max="5396" width="14.42578125" customWidth="1"/>
    <col min="5399" max="5399" width="21.28515625" customWidth="1"/>
    <col min="5639" max="5639" width="22.42578125" customWidth="1"/>
    <col min="5640" max="5640" width="17.42578125" customWidth="1"/>
    <col min="5641" max="5644" width="0" hidden="1" customWidth="1"/>
    <col min="5645" max="5645" width="27.28515625" customWidth="1"/>
    <col min="5646" max="5646" width="23.85546875" customWidth="1"/>
    <col min="5647" max="5647" width="17.140625" customWidth="1"/>
    <col min="5648" max="5648" width="17.42578125" customWidth="1"/>
    <col min="5649" max="5649" width="16.28515625" customWidth="1"/>
    <col min="5650" max="5650" width="13.5703125" customWidth="1"/>
    <col min="5651" max="5651" width="13.7109375" customWidth="1"/>
    <col min="5652" max="5652" width="14.42578125" customWidth="1"/>
    <col min="5655" max="5655" width="21.28515625" customWidth="1"/>
    <col min="5895" max="5895" width="22.42578125" customWidth="1"/>
    <col min="5896" max="5896" width="17.42578125" customWidth="1"/>
    <col min="5897" max="5900" width="0" hidden="1" customWidth="1"/>
    <col min="5901" max="5901" width="27.28515625" customWidth="1"/>
    <col min="5902" max="5902" width="23.85546875" customWidth="1"/>
    <col min="5903" max="5903" width="17.140625" customWidth="1"/>
    <col min="5904" max="5904" width="17.42578125" customWidth="1"/>
    <col min="5905" max="5905" width="16.28515625" customWidth="1"/>
    <col min="5906" max="5906" width="13.5703125" customWidth="1"/>
    <col min="5907" max="5907" width="13.7109375" customWidth="1"/>
    <col min="5908" max="5908" width="14.42578125" customWidth="1"/>
    <col min="5911" max="5911" width="21.28515625" customWidth="1"/>
    <col min="6151" max="6151" width="22.42578125" customWidth="1"/>
    <col min="6152" max="6152" width="17.42578125" customWidth="1"/>
    <col min="6153" max="6156" width="0" hidden="1" customWidth="1"/>
    <col min="6157" max="6157" width="27.28515625" customWidth="1"/>
    <col min="6158" max="6158" width="23.85546875" customWidth="1"/>
    <col min="6159" max="6159" width="17.140625" customWidth="1"/>
    <col min="6160" max="6160" width="17.42578125" customWidth="1"/>
    <col min="6161" max="6161" width="16.28515625" customWidth="1"/>
    <col min="6162" max="6162" width="13.5703125" customWidth="1"/>
    <col min="6163" max="6163" width="13.7109375" customWidth="1"/>
    <col min="6164" max="6164" width="14.42578125" customWidth="1"/>
    <col min="6167" max="6167" width="21.28515625" customWidth="1"/>
    <col min="6407" max="6407" width="22.42578125" customWidth="1"/>
    <col min="6408" max="6408" width="17.42578125" customWidth="1"/>
    <col min="6409" max="6412" width="0" hidden="1" customWidth="1"/>
    <col min="6413" max="6413" width="27.28515625" customWidth="1"/>
    <col min="6414" max="6414" width="23.85546875" customWidth="1"/>
    <col min="6415" max="6415" width="17.140625" customWidth="1"/>
    <col min="6416" max="6416" width="17.42578125" customWidth="1"/>
    <col min="6417" max="6417" width="16.28515625" customWidth="1"/>
    <col min="6418" max="6418" width="13.5703125" customWidth="1"/>
    <col min="6419" max="6419" width="13.7109375" customWidth="1"/>
    <col min="6420" max="6420" width="14.42578125" customWidth="1"/>
    <col min="6423" max="6423" width="21.28515625" customWidth="1"/>
    <col min="6663" max="6663" width="22.42578125" customWidth="1"/>
    <col min="6664" max="6664" width="17.42578125" customWidth="1"/>
    <col min="6665" max="6668" width="0" hidden="1" customWidth="1"/>
    <col min="6669" max="6669" width="27.28515625" customWidth="1"/>
    <col min="6670" max="6670" width="23.85546875" customWidth="1"/>
    <col min="6671" max="6671" width="17.140625" customWidth="1"/>
    <col min="6672" max="6672" width="17.42578125" customWidth="1"/>
    <col min="6673" max="6673" width="16.28515625" customWidth="1"/>
    <col min="6674" max="6674" width="13.5703125" customWidth="1"/>
    <col min="6675" max="6675" width="13.7109375" customWidth="1"/>
    <col min="6676" max="6676" width="14.42578125" customWidth="1"/>
    <col min="6679" max="6679" width="21.28515625" customWidth="1"/>
    <col min="6919" max="6919" width="22.42578125" customWidth="1"/>
    <col min="6920" max="6920" width="17.42578125" customWidth="1"/>
    <col min="6921" max="6924" width="0" hidden="1" customWidth="1"/>
    <col min="6925" max="6925" width="27.28515625" customWidth="1"/>
    <col min="6926" max="6926" width="23.85546875" customWidth="1"/>
    <col min="6927" max="6927" width="17.140625" customWidth="1"/>
    <col min="6928" max="6928" width="17.42578125" customWidth="1"/>
    <col min="6929" max="6929" width="16.28515625" customWidth="1"/>
    <col min="6930" max="6930" width="13.5703125" customWidth="1"/>
    <col min="6931" max="6931" width="13.7109375" customWidth="1"/>
    <col min="6932" max="6932" width="14.42578125" customWidth="1"/>
    <col min="6935" max="6935" width="21.28515625" customWidth="1"/>
    <col min="7175" max="7175" width="22.42578125" customWidth="1"/>
    <col min="7176" max="7176" width="17.42578125" customWidth="1"/>
    <col min="7177" max="7180" width="0" hidden="1" customWidth="1"/>
    <col min="7181" max="7181" width="27.28515625" customWidth="1"/>
    <col min="7182" max="7182" width="23.85546875" customWidth="1"/>
    <col min="7183" max="7183" width="17.140625" customWidth="1"/>
    <col min="7184" max="7184" width="17.42578125" customWidth="1"/>
    <col min="7185" max="7185" width="16.28515625" customWidth="1"/>
    <col min="7186" max="7186" width="13.5703125" customWidth="1"/>
    <col min="7187" max="7187" width="13.7109375" customWidth="1"/>
    <col min="7188" max="7188" width="14.42578125" customWidth="1"/>
    <col min="7191" max="7191" width="21.28515625" customWidth="1"/>
    <col min="7431" max="7431" width="22.42578125" customWidth="1"/>
    <col min="7432" max="7432" width="17.42578125" customWidth="1"/>
    <col min="7433" max="7436" width="0" hidden="1" customWidth="1"/>
    <col min="7437" max="7437" width="27.28515625" customWidth="1"/>
    <col min="7438" max="7438" width="23.85546875" customWidth="1"/>
    <col min="7439" max="7439" width="17.140625" customWidth="1"/>
    <col min="7440" max="7440" width="17.42578125" customWidth="1"/>
    <col min="7441" max="7441" width="16.28515625" customWidth="1"/>
    <col min="7442" max="7442" width="13.5703125" customWidth="1"/>
    <col min="7443" max="7443" width="13.7109375" customWidth="1"/>
    <col min="7444" max="7444" width="14.42578125" customWidth="1"/>
    <col min="7447" max="7447" width="21.28515625" customWidth="1"/>
    <col min="7687" max="7687" width="22.42578125" customWidth="1"/>
    <col min="7688" max="7688" width="17.42578125" customWidth="1"/>
    <col min="7689" max="7692" width="0" hidden="1" customWidth="1"/>
    <col min="7693" max="7693" width="27.28515625" customWidth="1"/>
    <col min="7694" max="7694" width="23.85546875" customWidth="1"/>
    <col min="7695" max="7695" width="17.140625" customWidth="1"/>
    <col min="7696" max="7696" width="17.42578125" customWidth="1"/>
    <col min="7697" max="7697" width="16.28515625" customWidth="1"/>
    <col min="7698" max="7698" width="13.5703125" customWidth="1"/>
    <col min="7699" max="7699" width="13.7109375" customWidth="1"/>
    <col min="7700" max="7700" width="14.42578125" customWidth="1"/>
    <col min="7703" max="7703" width="21.28515625" customWidth="1"/>
    <col min="7943" max="7943" width="22.42578125" customWidth="1"/>
    <col min="7944" max="7944" width="17.42578125" customWidth="1"/>
    <col min="7945" max="7948" width="0" hidden="1" customWidth="1"/>
    <col min="7949" max="7949" width="27.28515625" customWidth="1"/>
    <col min="7950" max="7950" width="23.85546875" customWidth="1"/>
    <col min="7951" max="7951" width="17.140625" customWidth="1"/>
    <col min="7952" max="7952" width="17.42578125" customWidth="1"/>
    <col min="7953" max="7953" width="16.28515625" customWidth="1"/>
    <col min="7954" max="7954" width="13.5703125" customWidth="1"/>
    <col min="7955" max="7955" width="13.7109375" customWidth="1"/>
    <col min="7956" max="7956" width="14.42578125" customWidth="1"/>
    <col min="7959" max="7959" width="21.28515625" customWidth="1"/>
    <col min="8199" max="8199" width="22.42578125" customWidth="1"/>
    <col min="8200" max="8200" width="17.42578125" customWidth="1"/>
    <col min="8201" max="8204" width="0" hidden="1" customWidth="1"/>
    <col min="8205" max="8205" width="27.28515625" customWidth="1"/>
    <col min="8206" max="8206" width="23.85546875" customWidth="1"/>
    <col min="8207" max="8207" width="17.140625" customWidth="1"/>
    <col min="8208" max="8208" width="17.42578125" customWidth="1"/>
    <col min="8209" max="8209" width="16.28515625" customWidth="1"/>
    <col min="8210" max="8210" width="13.5703125" customWidth="1"/>
    <col min="8211" max="8211" width="13.7109375" customWidth="1"/>
    <col min="8212" max="8212" width="14.42578125" customWidth="1"/>
    <col min="8215" max="8215" width="21.28515625" customWidth="1"/>
    <col min="8455" max="8455" width="22.42578125" customWidth="1"/>
    <col min="8456" max="8456" width="17.42578125" customWidth="1"/>
    <col min="8457" max="8460" width="0" hidden="1" customWidth="1"/>
    <col min="8461" max="8461" width="27.28515625" customWidth="1"/>
    <col min="8462" max="8462" width="23.85546875" customWidth="1"/>
    <col min="8463" max="8463" width="17.140625" customWidth="1"/>
    <col min="8464" max="8464" width="17.42578125" customWidth="1"/>
    <col min="8465" max="8465" width="16.28515625" customWidth="1"/>
    <col min="8466" max="8466" width="13.5703125" customWidth="1"/>
    <col min="8467" max="8467" width="13.7109375" customWidth="1"/>
    <col min="8468" max="8468" width="14.42578125" customWidth="1"/>
    <col min="8471" max="8471" width="21.28515625" customWidth="1"/>
    <col min="8711" max="8711" width="22.42578125" customWidth="1"/>
    <col min="8712" max="8712" width="17.42578125" customWidth="1"/>
    <col min="8713" max="8716" width="0" hidden="1" customWidth="1"/>
    <col min="8717" max="8717" width="27.28515625" customWidth="1"/>
    <col min="8718" max="8718" width="23.85546875" customWidth="1"/>
    <col min="8719" max="8719" width="17.140625" customWidth="1"/>
    <col min="8720" max="8720" width="17.42578125" customWidth="1"/>
    <col min="8721" max="8721" width="16.28515625" customWidth="1"/>
    <col min="8722" max="8722" width="13.5703125" customWidth="1"/>
    <col min="8723" max="8723" width="13.7109375" customWidth="1"/>
    <col min="8724" max="8724" width="14.42578125" customWidth="1"/>
    <col min="8727" max="8727" width="21.28515625" customWidth="1"/>
    <col min="8967" max="8967" width="22.42578125" customWidth="1"/>
    <col min="8968" max="8968" width="17.42578125" customWidth="1"/>
    <col min="8969" max="8972" width="0" hidden="1" customWidth="1"/>
    <col min="8973" max="8973" width="27.28515625" customWidth="1"/>
    <col min="8974" max="8974" width="23.85546875" customWidth="1"/>
    <col min="8975" max="8975" width="17.140625" customWidth="1"/>
    <col min="8976" max="8976" width="17.42578125" customWidth="1"/>
    <col min="8977" max="8977" width="16.28515625" customWidth="1"/>
    <col min="8978" max="8978" width="13.5703125" customWidth="1"/>
    <col min="8979" max="8979" width="13.7109375" customWidth="1"/>
    <col min="8980" max="8980" width="14.42578125" customWidth="1"/>
    <col min="8983" max="8983" width="21.28515625" customWidth="1"/>
    <col min="9223" max="9223" width="22.42578125" customWidth="1"/>
    <col min="9224" max="9224" width="17.42578125" customWidth="1"/>
    <col min="9225" max="9228" width="0" hidden="1" customWidth="1"/>
    <col min="9229" max="9229" width="27.28515625" customWidth="1"/>
    <col min="9230" max="9230" width="23.85546875" customWidth="1"/>
    <col min="9231" max="9231" width="17.140625" customWidth="1"/>
    <col min="9232" max="9232" width="17.42578125" customWidth="1"/>
    <col min="9233" max="9233" width="16.28515625" customWidth="1"/>
    <col min="9234" max="9234" width="13.5703125" customWidth="1"/>
    <col min="9235" max="9235" width="13.7109375" customWidth="1"/>
    <col min="9236" max="9236" width="14.42578125" customWidth="1"/>
    <col min="9239" max="9239" width="21.28515625" customWidth="1"/>
    <col min="9479" max="9479" width="22.42578125" customWidth="1"/>
    <col min="9480" max="9480" width="17.42578125" customWidth="1"/>
    <col min="9481" max="9484" width="0" hidden="1" customWidth="1"/>
    <col min="9485" max="9485" width="27.28515625" customWidth="1"/>
    <col min="9486" max="9486" width="23.85546875" customWidth="1"/>
    <col min="9487" max="9487" width="17.140625" customWidth="1"/>
    <col min="9488" max="9488" width="17.42578125" customWidth="1"/>
    <col min="9489" max="9489" width="16.28515625" customWidth="1"/>
    <col min="9490" max="9490" width="13.5703125" customWidth="1"/>
    <col min="9491" max="9491" width="13.7109375" customWidth="1"/>
    <col min="9492" max="9492" width="14.42578125" customWidth="1"/>
    <col min="9495" max="9495" width="21.28515625" customWidth="1"/>
    <col min="9735" max="9735" width="22.42578125" customWidth="1"/>
    <col min="9736" max="9736" width="17.42578125" customWidth="1"/>
    <col min="9737" max="9740" width="0" hidden="1" customWidth="1"/>
    <col min="9741" max="9741" width="27.28515625" customWidth="1"/>
    <col min="9742" max="9742" width="23.85546875" customWidth="1"/>
    <col min="9743" max="9743" width="17.140625" customWidth="1"/>
    <col min="9744" max="9744" width="17.42578125" customWidth="1"/>
    <col min="9745" max="9745" width="16.28515625" customWidth="1"/>
    <col min="9746" max="9746" width="13.5703125" customWidth="1"/>
    <col min="9747" max="9747" width="13.7109375" customWidth="1"/>
    <col min="9748" max="9748" width="14.42578125" customWidth="1"/>
    <col min="9751" max="9751" width="21.28515625" customWidth="1"/>
    <col min="9991" max="9991" width="22.42578125" customWidth="1"/>
    <col min="9992" max="9992" width="17.42578125" customWidth="1"/>
    <col min="9993" max="9996" width="0" hidden="1" customWidth="1"/>
    <col min="9997" max="9997" width="27.28515625" customWidth="1"/>
    <col min="9998" max="9998" width="23.85546875" customWidth="1"/>
    <col min="9999" max="9999" width="17.140625" customWidth="1"/>
    <col min="10000" max="10000" width="17.42578125" customWidth="1"/>
    <col min="10001" max="10001" width="16.28515625" customWidth="1"/>
    <col min="10002" max="10002" width="13.5703125" customWidth="1"/>
    <col min="10003" max="10003" width="13.7109375" customWidth="1"/>
    <col min="10004" max="10004" width="14.42578125" customWidth="1"/>
    <col min="10007" max="10007" width="21.28515625" customWidth="1"/>
    <col min="10247" max="10247" width="22.42578125" customWidth="1"/>
    <col min="10248" max="10248" width="17.42578125" customWidth="1"/>
    <col min="10249" max="10252" width="0" hidden="1" customWidth="1"/>
    <col min="10253" max="10253" width="27.28515625" customWidth="1"/>
    <col min="10254" max="10254" width="23.85546875" customWidth="1"/>
    <col min="10255" max="10255" width="17.140625" customWidth="1"/>
    <col min="10256" max="10256" width="17.42578125" customWidth="1"/>
    <col min="10257" max="10257" width="16.28515625" customWidth="1"/>
    <col min="10258" max="10258" width="13.5703125" customWidth="1"/>
    <col min="10259" max="10259" width="13.7109375" customWidth="1"/>
    <col min="10260" max="10260" width="14.42578125" customWidth="1"/>
    <col min="10263" max="10263" width="21.28515625" customWidth="1"/>
    <col min="10503" max="10503" width="22.42578125" customWidth="1"/>
    <col min="10504" max="10504" width="17.42578125" customWidth="1"/>
    <col min="10505" max="10508" width="0" hidden="1" customWidth="1"/>
    <col min="10509" max="10509" width="27.28515625" customWidth="1"/>
    <col min="10510" max="10510" width="23.85546875" customWidth="1"/>
    <col min="10511" max="10511" width="17.140625" customWidth="1"/>
    <col min="10512" max="10512" width="17.42578125" customWidth="1"/>
    <col min="10513" max="10513" width="16.28515625" customWidth="1"/>
    <col min="10514" max="10514" width="13.5703125" customWidth="1"/>
    <col min="10515" max="10515" width="13.7109375" customWidth="1"/>
    <col min="10516" max="10516" width="14.42578125" customWidth="1"/>
    <col min="10519" max="10519" width="21.28515625" customWidth="1"/>
    <col min="10759" max="10759" width="22.42578125" customWidth="1"/>
    <col min="10760" max="10760" width="17.42578125" customWidth="1"/>
    <col min="10761" max="10764" width="0" hidden="1" customWidth="1"/>
    <col min="10765" max="10765" width="27.28515625" customWidth="1"/>
    <col min="10766" max="10766" width="23.85546875" customWidth="1"/>
    <col min="10767" max="10767" width="17.140625" customWidth="1"/>
    <col min="10768" max="10768" width="17.42578125" customWidth="1"/>
    <col min="10769" max="10769" width="16.28515625" customWidth="1"/>
    <col min="10770" max="10770" width="13.5703125" customWidth="1"/>
    <col min="10771" max="10771" width="13.7109375" customWidth="1"/>
    <col min="10772" max="10772" width="14.42578125" customWidth="1"/>
    <col min="10775" max="10775" width="21.28515625" customWidth="1"/>
    <col min="11015" max="11015" width="22.42578125" customWidth="1"/>
    <col min="11016" max="11016" width="17.42578125" customWidth="1"/>
    <col min="11017" max="11020" width="0" hidden="1" customWidth="1"/>
    <col min="11021" max="11021" width="27.28515625" customWidth="1"/>
    <col min="11022" max="11022" width="23.85546875" customWidth="1"/>
    <col min="11023" max="11023" width="17.140625" customWidth="1"/>
    <col min="11024" max="11024" width="17.42578125" customWidth="1"/>
    <col min="11025" max="11025" width="16.28515625" customWidth="1"/>
    <col min="11026" max="11026" width="13.5703125" customWidth="1"/>
    <col min="11027" max="11027" width="13.7109375" customWidth="1"/>
    <col min="11028" max="11028" width="14.42578125" customWidth="1"/>
    <col min="11031" max="11031" width="21.28515625" customWidth="1"/>
    <col min="11271" max="11271" width="22.42578125" customWidth="1"/>
    <col min="11272" max="11272" width="17.42578125" customWidth="1"/>
    <col min="11273" max="11276" width="0" hidden="1" customWidth="1"/>
    <col min="11277" max="11277" width="27.28515625" customWidth="1"/>
    <col min="11278" max="11278" width="23.85546875" customWidth="1"/>
    <col min="11279" max="11279" width="17.140625" customWidth="1"/>
    <col min="11280" max="11280" width="17.42578125" customWidth="1"/>
    <col min="11281" max="11281" width="16.28515625" customWidth="1"/>
    <col min="11282" max="11282" width="13.5703125" customWidth="1"/>
    <col min="11283" max="11283" width="13.7109375" customWidth="1"/>
    <col min="11284" max="11284" width="14.42578125" customWidth="1"/>
    <col min="11287" max="11287" width="21.28515625" customWidth="1"/>
    <col min="11527" max="11527" width="22.42578125" customWidth="1"/>
    <col min="11528" max="11528" width="17.42578125" customWidth="1"/>
    <col min="11529" max="11532" width="0" hidden="1" customWidth="1"/>
    <col min="11533" max="11533" width="27.28515625" customWidth="1"/>
    <col min="11534" max="11534" width="23.85546875" customWidth="1"/>
    <col min="11535" max="11535" width="17.140625" customWidth="1"/>
    <col min="11536" max="11536" width="17.42578125" customWidth="1"/>
    <col min="11537" max="11537" width="16.28515625" customWidth="1"/>
    <col min="11538" max="11538" width="13.5703125" customWidth="1"/>
    <col min="11539" max="11539" width="13.7109375" customWidth="1"/>
    <col min="11540" max="11540" width="14.42578125" customWidth="1"/>
    <col min="11543" max="11543" width="21.28515625" customWidth="1"/>
    <col min="11783" max="11783" width="22.42578125" customWidth="1"/>
    <col min="11784" max="11784" width="17.42578125" customWidth="1"/>
    <col min="11785" max="11788" width="0" hidden="1" customWidth="1"/>
    <col min="11789" max="11789" width="27.28515625" customWidth="1"/>
    <col min="11790" max="11790" width="23.85546875" customWidth="1"/>
    <col min="11791" max="11791" width="17.140625" customWidth="1"/>
    <col min="11792" max="11792" width="17.42578125" customWidth="1"/>
    <col min="11793" max="11793" width="16.28515625" customWidth="1"/>
    <col min="11794" max="11794" width="13.5703125" customWidth="1"/>
    <col min="11795" max="11795" width="13.7109375" customWidth="1"/>
    <col min="11796" max="11796" width="14.42578125" customWidth="1"/>
    <col min="11799" max="11799" width="21.28515625" customWidth="1"/>
    <col min="12039" max="12039" width="22.42578125" customWidth="1"/>
    <col min="12040" max="12040" width="17.42578125" customWidth="1"/>
    <col min="12041" max="12044" width="0" hidden="1" customWidth="1"/>
    <col min="12045" max="12045" width="27.28515625" customWidth="1"/>
    <col min="12046" max="12046" width="23.85546875" customWidth="1"/>
    <col min="12047" max="12047" width="17.140625" customWidth="1"/>
    <col min="12048" max="12048" width="17.42578125" customWidth="1"/>
    <col min="12049" max="12049" width="16.28515625" customWidth="1"/>
    <col min="12050" max="12050" width="13.5703125" customWidth="1"/>
    <col min="12051" max="12051" width="13.7109375" customWidth="1"/>
    <col min="12052" max="12052" width="14.42578125" customWidth="1"/>
    <col min="12055" max="12055" width="21.28515625" customWidth="1"/>
    <col min="12295" max="12295" width="22.42578125" customWidth="1"/>
    <col min="12296" max="12296" width="17.42578125" customWidth="1"/>
    <col min="12297" max="12300" width="0" hidden="1" customWidth="1"/>
    <col min="12301" max="12301" width="27.28515625" customWidth="1"/>
    <col min="12302" max="12302" width="23.85546875" customWidth="1"/>
    <col min="12303" max="12303" width="17.140625" customWidth="1"/>
    <col min="12304" max="12304" width="17.42578125" customWidth="1"/>
    <col min="12305" max="12305" width="16.28515625" customWidth="1"/>
    <col min="12306" max="12306" width="13.5703125" customWidth="1"/>
    <col min="12307" max="12307" width="13.7109375" customWidth="1"/>
    <col min="12308" max="12308" width="14.42578125" customWidth="1"/>
    <col min="12311" max="12311" width="21.28515625" customWidth="1"/>
    <col min="12551" max="12551" width="22.42578125" customWidth="1"/>
    <col min="12552" max="12552" width="17.42578125" customWidth="1"/>
    <col min="12553" max="12556" width="0" hidden="1" customWidth="1"/>
    <col min="12557" max="12557" width="27.28515625" customWidth="1"/>
    <col min="12558" max="12558" width="23.85546875" customWidth="1"/>
    <col min="12559" max="12559" width="17.140625" customWidth="1"/>
    <col min="12560" max="12560" width="17.42578125" customWidth="1"/>
    <col min="12561" max="12561" width="16.28515625" customWidth="1"/>
    <col min="12562" max="12562" width="13.5703125" customWidth="1"/>
    <col min="12563" max="12563" width="13.7109375" customWidth="1"/>
    <col min="12564" max="12564" width="14.42578125" customWidth="1"/>
    <col min="12567" max="12567" width="21.28515625" customWidth="1"/>
    <col min="12807" max="12807" width="22.42578125" customWidth="1"/>
    <col min="12808" max="12808" width="17.42578125" customWidth="1"/>
    <col min="12809" max="12812" width="0" hidden="1" customWidth="1"/>
    <col min="12813" max="12813" width="27.28515625" customWidth="1"/>
    <col min="12814" max="12814" width="23.85546875" customWidth="1"/>
    <col min="12815" max="12815" width="17.140625" customWidth="1"/>
    <col min="12816" max="12816" width="17.42578125" customWidth="1"/>
    <col min="12817" max="12817" width="16.28515625" customWidth="1"/>
    <col min="12818" max="12818" width="13.5703125" customWidth="1"/>
    <col min="12819" max="12819" width="13.7109375" customWidth="1"/>
    <col min="12820" max="12820" width="14.42578125" customWidth="1"/>
    <col min="12823" max="12823" width="21.28515625" customWidth="1"/>
    <col min="13063" max="13063" width="22.42578125" customWidth="1"/>
    <col min="13064" max="13064" width="17.42578125" customWidth="1"/>
    <col min="13065" max="13068" width="0" hidden="1" customWidth="1"/>
    <col min="13069" max="13069" width="27.28515625" customWidth="1"/>
    <col min="13070" max="13070" width="23.85546875" customWidth="1"/>
    <col min="13071" max="13071" width="17.140625" customWidth="1"/>
    <col min="13072" max="13072" width="17.42578125" customWidth="1"/>
    <col min="13073" max="13073" width="16.28515625" customWidth="1"/>
    <col min="13074" max="13074" width="13.5703125" customWidth="1"/>
    <col min="13075" max="13075" width="13.7109375" customWidth="1"/>
    <col min="13076" max="13076" width="14.42578125" customWidth="1"/>
    <col min="13079" max="13079" width="21.28515625" customWidth="1"/>
    <col min="13319" max="13319" width="22.42578125" customWidth="1"/>
    <col min="13320" max="13320" width="17.42578125" customWidth="1"/>
    <col min="13321" max="13324" width="0" hidden="1" customWidth="1"/>
    <col min="13325" max="13325" width="27.28515625" customWidth="1"/>
    <col min="13326" max="13326" width="23.85546875" customWidth="1"/>
    <col min="13327" max="13327" width="17.140625" customWidth="1"/>
    <col min="13328" max="13328" width="17.42578125" customWidth="1"/>
    <col min="13329" max="13329" width="16.28515625" customWidth="1"/>
    <col min="13330" max="13330" width="13.5703125" customWidth="1"/>
    <col min="13331" max="13331" width="13.7109375" customWidth="1"/>
    <col min="13332" max="13332" width="14.42578125" customWidth="1"/>
    <col min="13335" max="13335" width="21.28515625" customWidth="1"/>
    <col min="13575" max="13575" width="22.42578125" customWidth="1"/>
    <col min="13576" max="13576" width="17.42578125" customWidth="1"/>
    <col min="13577" max="13580" width="0" hidden="1" customWidth="1"/>
    <col min="13581" max="13581" width="27.28515625" customWidth="1"/>
    <col min="13582" max="13582" width="23.85546875" customWidth="1"/>
    <col min="13583" max="13583" width="17.140625" customWidth="1"/>
    <col min="13584" max="13584" width="17.42578125" customWidth="1"/>
    <col min="13585" max="13585" width="16.28515625" customWidth="1"/>
    <col min="13586" max="13586" width="13.5703125" customWidth="1"/>
    <col min="13587" max="13587" width="13.7109375" customWidth="1"/>
    <col min="13588" max="13588" width="14.42578125" customWidth="1"/>
    <col min="13591" max="13591" width="21.28515625" customWidth="1"/>
    <col min="13831" max="13831" width="22.42578125" customWidth="1"/>
    <col min="13832" max="13832" width="17.42578125" customWidth="1"/>
    <col min="13833" max="13836" width="0" hidden="1" customWidth="1"/>
    <col min="13837" max="13837" width="27.28515625" customWidth="1"/>
    <col min="13838" max="13838" width="23.85546875" customWidth="1"/>
    <col min="13839" max="13839" width="17.140625" customWidth="1"/>
    <col min="13840" max="13840" width="17.42578125" customWidth="1"/>
    <col min="13841" max="13841" width="16.28515625" customWidth="1"/>
    <col min="13842" max="13842" width="13.5703125" customWidth="1"/>
    <col min="13843" max="13843" width="13.7109375" customWidth="1"/>
    <col min="13844" max="13844" width="14.42578125" customWidth="1"/>
    <col min="13847" max="13847" width="21.28515625" customWidth="1"/>
    <col min="14087" max="14087" width="22.42578125" customWidth="1"/>
    <col min="14088" max="14088" width="17.42578125" customWidth="1"/>
    <col min="14089" max="14092" width="0" hidden="1" customWidth="1"/>
    <col min="14093" max="14093" width="27.28515625" customWidth="1"/>
    <col min="14094" max="14094" width="23.85546875" customWidth="1"/>
    <col min="14095" max="14095" width="17.140625" customWidth="1"/>
    <col min="14096" max="14096" width="17.42578125" customWidth="1"/>
    <col min="14097" max="14097" width="16.28515625" customWidth="1"/>
    <col min="14098" max="14098" width="13.5703125" customWidth="1"/>
    <col min="14099" max="14099" width="13.7109375" customWidth="1"/>
    <col min="14100" max="14100" width="14.42578125" customWidth="1"/>
    <col min="14103" max="14103" width="21.28515625" customWidth="1"/>
    <col min="14343" max="14343" width="22.42578125" customWidth="1"/>
    <col min="14344" max="14344" width="17.42578125" customWidth="1"/>
    <col min="14345" max="14348" width="0" hidden="1" customWidth="1"/>
    <col min="14349" max="14349" width="27.28515625" customWidth="1"/>
    <col min="14350" max="14350" width="23.85546875" customWidth="1"/>
    <col min="14351" max="14351" width="17.140625" customWidth="1"/>
    <col min="14352" max="14352" width="17.42578125" customWidth="1"/>
    <col min="14353" max="14353" width="16.28515625" customWidth="1"/>
    <col min="14354" max="14354" width="13.5703125" customWidth="1"/>
    <col min="14355" max="14355" width="13.7109375" customWidth="1"/>
    <col min="14356" max="14356" width="14.42578125" customWidth="1"/>
    <col min="14359" max="14359" width="21.28515625" customWidth="1"/>
    <col min="14599" max="14599" width="22.42578125" customWidth="1"/>
    <col min="14600" max="14600" width="17.42578125" customWidth="1"/>
    <col min="14601" max="14604" width="0" hidden="1" customWidth="1"/>
    <col min="14605" max="14605" width="27.28515625" customWidth="1"/>
    <col min="14606" max="14606" width="23.85546875" customWidth="1"/>
    <col min="14607" max="14607" width="17.140625" customWidth="1"/>
    <col min="14608" max="14608" width="17.42578125" customWidth="1"/>
    <col min="14609" max="14609" width="16.28515625" customWidth="1"/>
    <col min="14610" max="14610" width="13.5703125" customWidth="1"/>
    <col min="14611" max="14611" width="13.7109375" customWidth="1"/>
    <col min="14612" max="14612" width="14.42578125" customWidth="1"/>
    <col min="14615" max="14615" width="21.28515625" customWidth="1"/>
    <col min="14855" max="14855" width="22.42578125" customWidth="1"/>
    <col min="14856" max="14856" width="17.42578125" customWidth="1"/>
    <col min="14857" max="14860" width="0" hidden="1" customWidth="1"/>
    <col min="14861" max="14861" width="27.28515625" customWidth="1"/>
    <col min="14862" max="14862" width="23.85546875" customWidth="1"/>
    <col min="14863" max="14863" width="17.140625" customWidth="1"/>
    <col min="14864" max="14864" width="17.42578125" customWidth="1"/>
    <col min="14865" max="14865" width="16.28515625" customWidth="1"/>
    <col min="14866" max="14866" width="13.5703125" customWidth="1"/>
    <col min="14867" max="14867" width="13.7109375" customWidth="1"/>
    <col min="14868" max="14868" width="14.42578125" customWidth="1"/>
    <col min="14871" max="14871" width="21.28515625" customWidth="1"/>
    <col min="15111" max="15111" width="22.42578125" customWidth="1"/>
    <col min="15112" max="15112" width="17.42578125" customWidth="1"/>
    <col min="15113" max="15116" width="0" hidden="1" customWidth="1"/>
    <col min="15117" max="15117" width="27.28515625" customWidth="1"/>
    <col min="15118" max="15118" width="23.85546875" customWidth="1"/>
    <col min="15119" max="15119" width="17.140625" customWidth="1"/>
    <col min="15120" max="15120" width="17.42578125" customWidth="1"/>
    <col min="15121" max="15121" width="16.28515625" customWidth="1"/>
    <col min="15122" max="15122" width="13.5703125" customWidth="1"/>
    <col min="15123" max="15123" width="13.7109375" customWidth="1"/>
    <col min="15124" max="15124" width="14.42578125" customWidth="1"/>
    <col min="15127" max="15127" width="21.28515625" customWidth="1"/>
    <col min="15367" max="15367" width="22.42578125" customWidth="1"/>
    <col min="15368" max="15368" width="17.42578125" customWidth="1"/>
    <col min="15369" max="15372" width="0" hidden="1" customWidth="1"/>
    <col min="15373" max="15373" width="27.28515625" customWidth="1"/>
    <col min="15374" max="15374" width="23.85546875" customWidth="1"/>
    <col min="15375" max="15375" width="17.140625" customWidth="1"/>
    <col min="15376" max="15376" width="17.42578125" customWidth="1"/>
    <col min="15377" max="15377" width="16.28515625" customWidth="1"/>
    <col min="15378" max="15378" width="13.5703125" customWidth="1"/>
    <col min="15379" max="15379" width="13.7109375" customWidth="1"/>
    <col min="15380" max="15380" width="14.42578125" customWidth="1"/>
    <col min="15383" max="15383" width="21.28515625" customWidth="1"/>
    <col min="15623" max="15623" width="22.42578125" customWidth="1"/>
    <col min="15624" max="15624" width="17.42578125" customWidth="1"/>
    <col min="15625" max="15628" width="0" hidden="1" customWidth="1"/>
    <col min="15629" max="15629" width="27.28515625" customWidth="1"/>
    <col min="15630" max="15630" width="23.85546875" customWidth="1"/>
    <col min="15631" max="15631" width="17.140625" customWidth="1"/>
    <col min="15632" max="15632" width="17.42578125" customWidth="1"/>
    <col min="15633" max="15633" width="16.28515625" customWidth="1"/>
    <col min="15634" max="15634" width="13.5703125" customWidth="1"/>
    <col min="15635" max="15635" width="13.7109375" customWidth="1"/>
    <col min="15636" max="15636" width="14.42578125" customWidth="1"/>
    <col min="15639" max="15639" width="21.28515625" customWidth="1"/>
    <col min="15879" max="15879" width="22.42578125" customWidth="1"/>
    <col min="15880" max="15880" width="17.42578125" customWidth="1"/>
    <col min="15881" max="15884" width="0" hidden="1" customWidth="1"/>
    <col min="15885" max="15885" width="27.28515625" customWidth="1"/>
    <col min="15886" max="15886" width="23.85546875" customWidth="1"/>
    <col min="15887" max="15887" width="17.140625" customWidth="1"/>
    <col min="15888" max="15888" width="17.42578125" customWidth="1"/>
    <col min="15889" max="15889" width="16.28515625" customWidth="1"/>
    <col min="15890" max="15890" width="13.5703125" customWidth="1"/>
    <col min="15891" max="15891" width="13.7109375" customWidth="1"/>
    <col min="15892" max="15892" width="14.42578125" customWidth="1"/>
    <col min="15895" max="15895" width="21.28515625" customWidth="1"/>
    <col min="16135" max="16135" width="22.42578125" customWidth="1"/>
    <col min="16136" max="16136" width="17.42578125" customWidth="1"/>
    <col min="16137" max="16140" width="0" hidden="1" customWidth="1"/>
    <col min="16141" max="16141" width="27.28515625" customWidth="1"/>
    <col min="16142" max="16142" width="23.85546875" customWidth="1"/>
    <col min="16143" max="16143" width="17.140625" customWidth="1"/>
    <col min="16144" max="16144" width="17.42578125" customWidth="1"/>
    <col min="16145" max="16145" width="16.28515625" customWidth="1"/>
    <col min="16146" max="16146" width="13.5703125" customWidth="1"/>
    <col min="16147" max="16147" width="13.7109375" customWidth="1"/>
    <col min="16148" max="16148" width="14.42578125" customWidth="1"/>
    <col min="16151" max="16151" width="21.28515625" customWidth="1"/>
  </cols>
  <sheetData>
    <row r="1" spans="1:20" ht="100.5" customHeight="1"/>
    <row r="2" spans="1:20" ht="15">
      <c r="A2" s="23"/>
      <c r="B2" s="23"/>
      <c r="C2" s="23"/>
      <c r="D2" s="23"/>
      <c r="E2" s="23"/>
      <c r="F2" s="23"/>
      <c r="G2" s="23"/>
      <c r="H2" s="24"/>
      <c r="N2" s="25"/>
      <c r="P2" s="2"/>
      <c r="S2" s="23"/>
      <c r="T2" s="26"/>
    </row>
    <row r="3" spans="1:20" ht="15">
      <c r="A3" s="27" t="s">
        <v>103</v>
      </c>
      <c r="B3" s="27"/>
      <c r="C3" s="27"/>
      <c r="D3" s="27"/>
      <c r="E3" s="27"/>
      <c r="F3" s="27"/>
      <c r="G3" s="27"/>
      <c r="N3" s="25"/>
      <c r="S3" s="23"/>
      <c r="T3" s="26"/>
    </row>
    <row r="4" spans="1:20">
      <c r="A4" s="50" t="s">
        <v>87</v>
      </c>
      <c r="B4" s="50">
        <v>2011</v>
      </c>
      <c r="C4" s="29" t="s">
        <v>90</v>
      </c>
      <c r="D4" s="29">
        <v>2012</v>
      </c>
      <c r="E4" s="29" t="s">
        <v>89</v>
      </c>
      <c r="F4" s="29">
        <v>2013</v>
      </c>
      <c r="G4" s="29" t="s">
        <v>88</v>
      </c>
      <c r="H4" s="29">
        <v>2014</v>
      </c>
      <c r="I4" s="30"/>
      <c r="J4" s="30"/>
      <c r="K4" s="30"/>
      <c r="L4" s="30"/>
      <c r="M4" s="29" t="s">
        <v>101</v>
      </c>
    </row>
    <row r="5" spans="1:20">
      <c r="A5" s="32" t="s">
        <v>2</v>
      </c>
      <c r="B5" s="21">
        <v>0</v>
      </c>
      <c r="C5" s="51">
        <v>0</v>
      </c>
      <c r="D5" s="33">
        <v>0</v>
      </c>
      <c r="E5" s="51">
        <v>0</v>
      </c>
      <c r="F5" s="33">
        <v>31758.559999999998</v>
      </c>
      <c r="G5" s="52">
        <v>0.22415777426496666</v>
      </c>
      <c r="H5" s="33">
        <v>14272</v>
      </c>
      <c r="I5" s="3"/>
      <c r="J5" s="3"/>
      <c r="K5" s="3"/>
      <c r="L5" s="3"/>
      <c r="M5" s="52">
        <f t="shared" ref="M5:M15" si="0">(H5*100)/$H$16</f>
        <v>0.22489390288976957</v>
      </c>
      <c r="T5" s="4"/>
    </row>
    <row r="6" spans="1:20">
      <c r="A6" s="32" t="s">
        <v>1</v>
      </c>
      <c r="B6" s="21">
        <v>1623806.0079999999</v>
      </c>
      <c r="C6" s="51">
        <v>11.66263959212689</v>
      </c>
      <c r="D6" s="33">
        <v>408691.37940000003</v>
      </c>
      <c r="E6" s="51">
        <v>4.1211730614611701</v>
      </c>
      <c r="F6" s="33">
        <v>849813.34364200011</v>
      </c>
      <c r="G6" s="51">
        <v>5.9981393253176467</v>
      </c>
      <c r="H6" s="33">
        <v>1187836.58</v>
      </c>
      <c r="I6" s="3"/>
      <c r="J6" s="3"/>
      <c r="K6" s="3"/>
      <c r="L6" s="3"/>
      <c r="M6" s="51">
        <f t="shared" si="0"/>
        <v>18.717573183256444</v>
      </c>
      <c r="T6" s="4"/>
    </row>
    <row r="7" spans="1:20">
      <c r="A7" s="32" t="s">
        <v>3</v>
      </c>
      <c r="B7" s="21">
        <v>4016831.3032999998</v>
      </c>
      <c r="C7" s="51">
        <v>28.85003230802262</v>
      </c>
      <c r="D7" s="33">
        <v>4220401.7680000002</v>
      </c>
      <c r="E7" s="51">
        <v>42.557800216778176</v>
      </c>
      <c r="F7" s="33">
        <v>5759146.9437980009</v>
      </c>
      <c r="G7" s="51">
        <v>40.64912138921428</v>
      </c>
      <c r="H7" s="33">
        <v>4087156.8099999996</v>
      </c>
      <c r="I7" s="3"/>
      <c r="J7" s="3"/>
      <c r="K7" s="3"/>
      <c r="L7" s="3"/>
      <c r="M7" s="51">
        <f t="shared" si="0"/>
        <v>64.404193296202365</v>
      </c>
      <c r="T7" s="4"/>
    </row>
    <row r="8" spans="1:20">
      <c r="A8" s="32" t="s">
        <v>91</v>
      </c>
      <c r="B8" s="21">
        <v>4037.5</v>
      </c>
      <c r="C8" s="51">
        <v>2.8998480804495411E-2</v>
      </c>
      <c r="D8" s="33">
        <v>4587.5</v>
      </c>
      <c r="E8" s="51">
        <v>4.6259555186137884E-2</v>
      </c>
      <c r="F8" s="33">
        <v>6806.9007436000002</v>
      </c>
      <c r="G8" s="51">
        <v>4.8044360963718835E-2</v>
      </c>
      <c r="H8" s="33">
        <v>3700</v>
      </c>
      <c r="I8" s="3"/>
      <c r="J8" s="3"/>
      <c r="K8" s="3"/>
      <c r="L8" s="3"/>
      <c r="M8" s="51">
        <f t="shared" si="0"/>
        <v>5.8303492200963244E-2</v>
      </c>
      <c r="T8" s="4"/>
    </row>
    <row r="9" spans="1:20">
      <c r="A9" s="32" t="s">
        <v>92</v>
      </c>
      <c r="B9" s="21">
        <v>2221897.7029019999</v>
      </c>
      <c r="C9" s="51">
        <v>15.958305359047948</v>
      </c>
      <c r="D9" s="33">
        <v>267255.19</v>
      </c>
      <c r="E9" s="51">
        <v>2.6949550322804936</v>
      </c>
      <c r="F9" s="33">
        <v>1488506.6016420003</v>
      </c>
      <c r="G9" s="51">
        <v>10.50615414561555</v>
      </c>
      <c r="H9" s="33">
        <v>39579</v>
      </c>
      <c r="I9" s="3"/>
      <c r="J9" s="3"/>
      <c r="K9" s="3"/>
      <c r="L9" s="3"/>
      <c r="M9" s="51">
        <f t="shared" si="0"/>
        <v>0.62367403184376324</v>
      </c>
      <c r="T9" s="4"/>
    </row>
    <row r="10" spans="1:20">
      <c r="A10" s="32" t="s">
        <v>93</v>
      </c>
      <c r="B10" s="21">
        <v>0</v>
      </c>
      <c r="C10" s="51">
        <v>0</v>
      </c>
      <c r="D10" s="33">
        <v>69783.421847999998</v>
      </c>
      <c r="E10" s="51">
        <v>0.70368393548884922</v>
      </c>
      <c r="F10" s="33">
        <v>225613.37206259998</v>
      </c>
      <c r="G10" s="51">
        <v>1.5924207938258608</v>
      </c>
      <c r="H10" s="33">
        <v>90766.9</v>
      </c>
      <c r="I10" s="3"/>
      <c r="J10" s="3"/>
      <c r="K10" s="3"/>
      <c r="L10" s="3"/>
      <c r="M10" s="51">
        <f t="shared" si="0"/>
        <v>1.430277634123138</v>
      </c>
      <c r="T10" s="4"/>
    </row>
    <row r="11" spans="1:20">
      <c r="A11" s="32" t="s">
        <v>94</v>
      </c>
      <c r="B11" s="21">
        <v>3949953.4145000004</v>
      </c>
      <c r="C11" s="51">
        <v>28.369696165703868</v>
      </c>
      <c r="D11" s="33">
        <v>3677726.7080000001</v>
      </c>
      <c r="E11" s="51">
        <v>37.085558933680481</v>
      </c>
      <c r="F11" s="33">
        <v>3601007.1673400002</v>
      </c>
      <c r="G11" s="51">
        <v>25.416572783625167</v>
      </c>
      <c r="H11" s="33">
        <v>524073.24</v>
      </c>
      <c r="I11" s="3"/>
      <c r="J11" s="3"/>
      <c r="K11" s="3"/>
      <c r="L11" s="3"/>
      <c r="M11" s="51">
        <f t="shared" si="0"/>
        <v>8.258189205695551</v>
      </c>
      <c r="T11" s="4"/>
    </row>
    <row r="12" spans="1:20">
      <c r="A12" s="32" t="s">
        <v>95</v>
      </c>
      <c r="B12" s="21">
        <v>44307.23</v>
      </c>
      <c r="C12" s="51">
        <v>0.31822720957408374</v>
      </c>
      <c r="D12" s="33">
        <v>65425.479999999996</v>
      </c>
      <c r="E12" s="51">
        <v>0.659739204935054</v>
      </c>
      <c r="F12" s="33">
        <v>67670.178999999989</v>
      </c>
      <c r="G12" s="51">
        <v>0.47762860497301785</v>
      </c>
      <c r="H12" s="33">
        <v>14211.5</v>
      </c>
      <c r="I12" s="3"/>
      <c r="J12" s="3"/>
      <c r="K12" s="3"/>
      <c r="L12" s="3"/>
      <c r="M12" s="51">
        <f t="shared" si="0"/>
        <v>0.22394056200378085</v>
      </c>
      <c r="T12" s="4"/>
    </row>
    <row r="13" spans="1:20">
      <c r="A13" s="32" t="s">
        <v>9</v>
      </c>
      <c r="B13" s="21">
        <v>684</v>
      </c>
      <c r="C13" s="51">
        <v>4.9126838068792224E-3</v>
      </c>
      <c r="D13" s="33">
        <v>0</v>
      </c>
      <c r="E13" s="51">
        <v>0</v>
      </c>
      <c r="F13" s="33">
        <v>2745.69</v>
      </c>
      <c r="G13" s="51">
        <v>1.9379586455480866E-2</v>
      </c>
      <c r="H13" s="33">
        <v>1020</v>
      </c>
      <c r="I13" s="3"/>
      <c r="J13" s="3"/>
      <c r="K13" s="3"/>
      <c r="L13" s="3"/>
      <c r="M13" s="51">
        <f t="shared" si="0"/>
        <v>1.6072854606752028E-2</v>
      </c>
      <c r="T13" s="4"/>
    </row>
    <row r="14" spans="1:20">
      <c r="A14" s="32" t="s">
        <v>0</v>
      </c>
      <c r="B14" s="21">
        <v>2021810.6129020001</v>
      </c>
      <c r="C14" s="51">
        <v>14.521222600263467</v>
      </c>
      <c r="D14" s="33">
        <v>1174025.06</v>
      </c>
      <c r="E14" s="51">
        <v>11.838665297652064</v>
      </c>
      <c r="F14" s="33">
        <v>2052555.6370919999</v>
      </c>
      <c r="G14" s="51">
        <v>14.487316275220079</v>
      </c>
      <c r="H14" s="33">
        <v>372320.04000000004</v>
      </c>
      <c r="I14" s="3"/>
      <c r="J14" s="3"/>
      <c r="K14" s="3"/>
      <c r="L14" s="3"/>
      <c r="M14" s="51">
        <f t="shared" si="0"/>
        <v>5.8669077157844116</v>
      </c>
      <c r="T14" s="4"/>
    </row>
    <row r="15" spans="1:20">
      <c r="A15" s="32" t="s">
        <v>96</v>
      </c>
      <c r="B15" s="21">
        <v>39815.4</v>
      </c>
      <c r="C15" s="51">
        <v>0.28596560064973536</v>
      </c>
      <c r="D15" s="33">
        <v>28973.599999999999</v>
      </c>
      <c r="E15" s="51">
        <v>0.29216476253756613</v>
      </c>
      <c r="F15" s="33">
        <v>82324.989499999996</v>
      </c>
      <c r="G15" s="51">
        <v>0.58106496052424139</v>
      </c>
      <c r="H15" s="33">
        <v>11167.5</v>
      </c>
      <c r="I15" s="3"/>
      <c r="J15" s="3"/>
      <c r="K15" s="3"/>
      <c r="L15" s="3"/>
      <c r="M15" s="51">
        <f t="shared" si="0"/>
        <v>0.17597412139304244</v>
      </c>
      <c r="T15" s="4"/>
    </row>
    <row r="16" spans="1:20" s="1" customFormat="1">
      <c r="A16" s="18" t="s">
        <v>84</v>
      </c>
      <c r="B16" s="54">
        <v>13923143.171604002</v>
      </c>
      <c r="C16" s="18">
        <v>100</v>
      </c>
      <c r="D16" s="54">
        <v>9916870.1072480008</v>
      </c>
      <c r="E16" s="18">
        <v>100</v>
      </c>
      <c r="F16" s="54">
        <v>14167949.384820201</v>
      </c>
      <c r="G16" s="18">
        <v>100.00000000000001</v>
      </c>
      <c r="H16" s="54">
        <f>SUM(H5:H15)</f>
        <v>6346103.5700000003</v>
      </c>
      <c r="I16" s="18"/>
      <c r="J16" s="18"/>
      <c r="K16" s="18"/>
      <c r="L16" s="18"/>
      <c r="M16" s="18">
        <f>SUM(M5:M15)</f>
        <v>99.999999999999957</v>
      </c>
    </row>
    <row r="17" spans="1:20">
      <c r="A17" s="24"/>
      <c r="B17" s="24"/>
      <c r="C17" s="24"/>
      <c r="D17" s="24"/>
      <c r="E17" s="24"/>
      <c r="F17" s="24"/>
      <c r="G17" s="24"/>
      <c r="H17" s="24"/>
      <c r="S17" s="34"/>
      <c r="T17" s="35"/>
    </row>
    <row r="18" spans="1:20" ht="15">
      <c r="A18" s="36" t="s">
        <v>97</v>
      </c>
      <c r="B18" s="36"/>
      <c r="C18" s="36"/>
      <c r="D18" s="36"/>
      <c r="E18" s="36"/>
      <c r="F18" s="36"/>
      <c r="G18" s="36"/>
      <c r="H18" s="23"/>
      <c r="Q18" s="25"/>
      <c r="R18" s="25"/>
      <c r="S18" s="2"/>
      <c r="T18" s="2"/>
    </row>
    <row r="19" spans="1:20" ht="15">
      <c r="A19" s="37" t="s">
        <v>98</v>
      </c>
      <c r="B19" s="38" t="s">
        <v>99</v>
      </c>
      <c r="C19" s="37"/>
      <c r="D19" s="37"/>
      <c r="E19" s="37"/>
      <c r="F19" s="37"/>
      <c r="G19" s="37"/>
      <c r="Q19" s="25"/>
      <c r="R19" s="25"/>
    </row>
    <row r="20" spans="1:20" ht="15">
      <c r="A20" s="37" t="s">
        <v>0</v>
      </c>
      <c r="B20" s="38" t="s">
        <v>99</v>
      </c>
      <c r="C20" s="37"/>
      <c r="D20" s="37"/>
      <c r="E20" s="37"/>
      <c r="F20" s="37"/>
      <c r="G20" s="37"/>
      <c r="I20" s="25"/>
      <c r="J20" s="25"/>
      <c r="K20" s="25"/>
      <c r="L20" s="25"/>
      <c r="M20" s="25"/>
      <c r="N20" s="25"/>
      <c r="S20" s="25"/>
      <c r="T20" s="25"/>
    </row>
    <row r="21" spans="1:20" ht="15">
      <c r="A21" s="37" t="s">
        <v>3</v>
      </c>
      <c r="B21" s="38" t="s">
        <v>99</v>
      </c>
      <c r="C21" s="37"/>
      <c r="D21" s="37"/>
      <c r="E21" s="37"/>
      <c r="F21" s="37"/>
      <c r="G21" s="37"/>
      <c r="I21" s="25"/>
      <c r="J21" s="25"/>
      <c r="K21" s="25"/>
      <c r="L21" s="25"/>
      <c r="M21" s="25"/>
      <c r="N21" s="25"/>
      <c r="S21" s="25"/>
      <c r="T21" s="25"/>
    </row>
    <row r="22" spans="1:20" ht="15">
      <c r="A22" s="37" t="s">
        <v>92</v>
      </c>
      <c r="B22" s="38" t="s">
        <v>99</v>
      </c>
      <c r="C22" s="37"/>
      <c r="D22" s="37"/>
      <c r="E22" s="37"/>
      <c r="F22" s="37"/>
      <c r="G22" s="37"/>
      <c r="I22" s="25"/>
      <c r="J22" s="25"/>
      <c r="K22" s="25"/>
      <c r="L22" s="25"/>
      <c r="M22" s="25"/>
      <c r="N22" s="25"/>
      <c r="S22" s="25"/>
      <c r="T22" s="25"/>
    </row>
    <row r="23" spans="1:20" ht="15">
      <c r="A23" s="37" t="s">
        <v>1</v>
      </c>
      <c r="B23" s="38" t="s">
        <v>99</v>
      </c>
      <c r="C23" s="37"/>
      <c r="D23" s="37"/>
      <c r="E23" s="37"/>
      <c r="F23" s="37"/>
      <c r="G23" s="37"/>
      <c r="I23" s="25"/>
      <c r="J23" s="25"/>
      <c r="K23" s="25"/>
      <c r="L23" s="25"/>
      <c r="M23" s="25"/>
      <c r="N23" s="25"/>
      <c r="S23" s="25"/>
      <c r="T23" s="25"/>
    </row>
    <row r="24" spans="1:20" ht="15">
      <c r="A24" s="39" t="s">
        <v>100</v>
      </c>
      <c r="B24" s="38" t="s">
        <v>99</v>
      </c>
      <c r="C24" s="39"/>
      <c r="D24" s="39"/>
      <c r="E24" s="39"/>
      <c r="F24" s="39"/>
      <c r="G24" s="39"/>
      <c r="I24" s="25"/>
      <c r="J24" s="25"/>
      <c r="K24" s="25"/>
      <c r="L24" s="25"/>
      <c r="M24" s="25"/>
      <c r="N24" s="25"/>
      <c r="S24" s="25"/>
      <c r="T24" s="25"/>
    </row>
    <row r="25" spans="1:20" ht="15">
      <c r="A25" s="37" t="s">
        <v>94</v>
      </c>
      <c r="B25" s="38" t="s">
        <v>99</v>
      </c>
      <c r="C25" s="37"/>
      <c r="D25" s="37"/>
      <c r="E25" s="37"/>
      <c r="F25" s="37"/>
      <c r="G25" s="37"/>
      <c r="I25" s="25"/>
      <c r="J25" s="25"/>
      <c r="K25" s="25"/>
      <c r="L25" s="25"/>
      <c r="M25" s="25"/>
      <c r="N25" s="25"/>
      <c r="S25" s="25"/>
      <c r="T25" s="25"/>
    </row>
    <row r="26" spans="1:20" ht="15">
      <c r="A26" s="37" t="s">
        <v>95</v>
      </c>
      <c r="B26" s="38" t="s">
        <v>99</v>
      </c>
      <c r="C26" s="37"/>
      <c r="D26" s="37"/>
      <c r="E26" s="37"/>
      <c r="F26" s="37"/>
      <c r="G26" s="37"/>
      <c r="I26" s="25"/>
      <c r="J26" s="25"/>
      <c r="K26" s="25"/>
      <c r="L26" s="25"/>
      <c r="M26" s="25"/>
      <c r="N26" s="25"/>
      <c r="S26" s="25"/>
      <c r="T26" s="25"/>
    </row>
    <row r="27" spans="1:20" ht="15">
      <c r="A27" s="39" t="s">
        <v>96</v>
      </c>
      <c r="B27" s="38" t="s">
        <v>99</v>
      </c>
      <c r="C27" s="39"/>
      <c r="D27" s="39"/>
      <c r="E27" s="39"/>
      <c r="F27" s="39"/>
      <c r="G27" s="39"/>
      <c r="I27" s="25"/>
      <c r="J27" s="25"/>
      <c r="K27" s="25"/>
      <c r="L27" s="25"/>
      <c r="M27" s="25"/>
      <c r="N27" s="25"/>
      <c r="S27" s="25"/>
      <c r="T27" s="25"/>
    </row>
    <row r="28" spans="1:20" ht="15">
      <c r="A28" s="37" t="s">
        <v>5</v>
      </c>
      <c r="B28" s="38" t="s">
        <v>99</v>
      </c>
      <c r="C28" s="37"/>
      <c r="D28" s="37"/>
      <c r="E28" s="37"/>
      <c r="F28" s="37"/>
      <c r="G28" s="37"/>
      <c r="I28" s="25"/>
      <c r="J28" s="25"/>
      <c r="K28" s="25"/>
      <c r="L28" s="25"/>
      <c r="M28" s="25"/>
      <c r="N28" s="25"/>
      <c r="S28" s="25"/>
      <c r="T28" s="25"/>
    </row>
    <row r="29" spans="1:20" ht="15">
      <c r="A29" s="39" t="s">
        <v>9</v>
      </c>
      <c r="B29" s="38" t="s">
        <v>99</v>
      </c>
      <c r="C29" s="39"/>
      <c r="D29" s="39"/>
      <c r="E29" s="39"/>
      <c r="F29" s="39"/>
      <c r="G29" s="39"/>
      <c r="I29" s="25"/>
      <c r="J29" s="25"/>
      <c r="K29" s="25"/>
      <c r="L29" s="25"/>
      <c r="M29" s="25"/>
      <c r="N29" s="25"/>
      <c r="S29" s="25"/>
      <c r="T29" s="25"/>
    </row>
    <row r="30" spans="1:20" ht="15">
      <c r="A30" s="39"/>
      <c r="B30" s="39"/>
      <c r="C30" s="39"/>
      <c r="D30" s="39"/>
      <c r="E30" s="39"/>
      <c r="F30" s="39"/>
      <c r="G30" s="39"/>
      <c r="H30" s="23"/>
      <c r="I30" s="25"/>
      <c r="J30" s="25"/>
      <c r="K30" s="25"/>
      <c r="L30" s="25"/>
      <c r="M30" s="25"/>
      <c r="N30" s="25"/>
      <c r="S30" s="25"/>
      <c r="T30" s="25"/>
    </row>
    <row r="31" spans="1:20" ht="15">
      <c r="A31" s="40"/>
      <c r="B31" s="40"/>
      <c r="C31" s="40"/>
      <c r="D31" s="40"/>
      <c r="E31" s="40"/>
      <c r="F31" s="40"/>
      <c r="G31" s="40"/>
      <c r="H31" s="24"/>
      <c r="I31" s="25"/>
      <c r="J31" s="25"/>
      <c r="K31" s="25"/>
      <c r="L31" s="25"/>
      <c r="M31" s="25"/>
      <c r="N31" s="25"/>
      <c r="S31" s="25"/>
      <c r="T31" s="25"/>
    </row>
    <row r="32" spans="1:20" ht="15">
      <c r="A32" s="1" t="s">
        <v>50</v>
      </c>
      <c r="B32" t="s">
        <v>104</v>
      </c>
      <c r="C32" s="40"/>
      <c r="D32" s="40"/>
      <c r="E32" s="40"/>
      <c r="F32" s="40"/>
      <c r="G32" s="40"/>
      <c r="H32" s="24"/>
      <c r="Q32" s="25"/>
      <c r="R32" s="25"/>
    </row>
    <row r="33" spans="1:20" ht="15">
      <c r="A33" s="40"/>
      <c r="B33" s="40"/>
      <c r="C33" s="40"/>
      <c r="D33" s="40"/>
      <c r="E33" s="40"/>
      <c r="F33" s="40"/>
      <c r="G33" s="40"/>
      <c r="H33" s="24"/>
      <c r="Q33" s="25"/>
      <c r="R33" s="25"/>
    </row>
    <row r="34" spans="1:20" ht="101.25" customHeight="1">
      <c r="A34" s="41" t="s">
        <v>43</v>
      </c>
      <c r="B34" s="42" t="s">
        <v>86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</row>
    <row r="35" spans="1:20" ht="19.5" customHeight="1">
      <c r="H35" s="25"/>
      <c r="I35" s="25"/>
      <c r="J35" s="25"/>
      <c r="K35" s="25"/>
      <c r="L35" s="25"/>
      <c r="M35" s="25"/>
      <c r="N35" s="25"/>
      <c r="S35" s="25"/>
      <c r="T35" s="25"/>
    </row>
    <row r="36" spans="1:20" ht="1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S36" s="25"/>
      <c r="T36" s="25"/>
    </row>
    <row r="37" spans="1:20" ht="1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S37" s="25"/>
      <c r="T37" s="25"/>
    </row>
    <row r="38" spans="1:20" ht="1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S38" s="25"/>
      <c r="T38" s="25"/>
    </row>
    <row r="39" spans="1:20" ht="1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S39" s="25"/>
      <c r="T39" s="25"/>
    </row>
    <row r="40" spans="1:20" ht="1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S40" s="25"/>
      <c r="T40" s="25"/>
    </row>
    <row r="41" spans="1:20" ht="1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S41" s="25"/>
      <c r="T41" s="25"/>
    </row>
    <row r="42" spans="1:20" ht="1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S42" s="25"/>
      <c r="T42" s="25"/>
    </row>
    <row r="43" spans="1:20" ht="1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S43" s="25"/>
      <c r="T43" s="25"/>
    </row>
    <row r="44" spans="1:20" ht="1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S44" s="25"/>
      <c r="T44" s="25"/>
    </row>
    <row r="45" spans="1:20" ht="1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S45" s="25"/>
      <c r="T45" s="25"/>
    </row>
    <row r="46" spans="1:20" ht="1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S46" s="25"/>
      <c r="T46" s="25"/>
    </row>
    <row r="47" spans="1:20" ht="1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S47" s="25"/>
      <c r="T47" s="25"/>
    </row>
    <row r="48" spans="1:20" ht="1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S48" s="25"/>
      <c r="T48" s="25"/>
    </row>
    <row r="49" spans="1:20" ht="1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S49" s="25"/>
      <c r="T49" s="25"/>
    </row>
    <row r="50" spans="1:20" ht="1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S50" s="25"/>
      <c r="T50" s="25"/>
    </row>
    <row r="51" spans="1:20" ht="1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S51" s="25"/>
      <c r="T51" s="25"/>
    </row>
    <row r="52" spans="1:20" ht="1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S52" s="25"/>
      <c r="T52" s="25"/>
    </row>
    <row r="53" spans="1:20" ht="1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S53" s="25"/>
      <c r="T53" s="25"/>
    </row>
    <row r="54" spans="1:20" ht="1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S54" s="25"/>
      <c r="T54" s="25"/>
    </row>
    <row r="55" spans="1:20" ht="1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S55" s="25"/>
      <c r="T55" s="25"/>
    </row>
    <row r="56" spans="1:20" ht="1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S56" s="25"/>
      <c r="T56" s="25"/>
    </row>
    <row r="57" spans="1:20" ht="1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S57" s="25"/>
      <c r="T57" s="25"/>
    </row>
    <row r="58" spans="1:20" ht="1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S58" s="25"/>
      <c r="T58" s="25"/>
    </row>
    <row r="59" spans="1:20" ht="1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S59" s="25"/>
      <c r="T59" s="25"/>
    </row>
    <row r="60" spans="1:20" ht="1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S60" s="25"/>
      <c r="T60" s="25"/>
    </row>
    <row r="61" spans="1:20" ht="1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S61" s="25"/>
      <c r="T61" s="25"/>
    </row>
    <row r="62" spans="1:20" ht="1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S62" s="25"/>
      <c r="T62" s="25"/>
    </row>
    <row r="63" spans="1:20" ht="1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S63" s="25"/>
      <c r="T63" s="25"/>
    </row>
    <row r="64" spans="1:20" ht="1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S64" s="25"/>
      <c r="T64" s="25"/>
    </row>
    <row r="65" spans="1:20" ht="1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S65" s="25"/>
      <c r="T65" s="25"/>
    </row>
    <row r="66" spans="1:20" ht="1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S66" s="25"/>
      <c r="T66" s="25"/>
    </row>
    <row r="67" spans="1:20" ht="1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S67" s="25"/>
      <c r="T67" s="25"/>
    </row>
    <row r="68" spans="1:20" ht="1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S68" s="25"/>
      <c r="T68" s="25"/>
    </row>
    <row r="69" spans="1:20" ht="1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S69" s="25"/>
      <c r="T69" s="25"/>
    </row>
    <row r="70" spans="1:20" ht="1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S70" s="25"/>
      <c r="T70" s="25"/>
    </row>
    <row r="71" spans="1:20" ht="1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S71" s="25"/>
      <c r="T71" s="25"/>
    </row>
    <row r="72" spans="1:20" ht="1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S72" s="25"/>
      <c r="T72" s="25"/>
    </row>
    <row r="73" spans="1:20" ht="1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S73" s="25"/>
      <c r="T73" s="25"/>
    </row>
    <row r="74" spans="1:20" ht="1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S74" s="25"/>
      <c r="T74" s="25"/>
    </row>
    <row r="75" spans="1:20" ht="1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S75" s="25"/>
      <c r="T75" s="25"/>
    </row>
    <row r="76" spans="1:20" ht="1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S76" s="25"/>
      <c r="T76" s="25"/>
    </row>
    <row r="77" spans="1:20" ht="1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S77" s="25"/>
      <c r="T77" s="25"/>
    </row>
    <row r="78" spans="1:20" ht="1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S78" s="25"/>
      <c r="T78" s="25"/>
    </row>
    <row r="79" spans="1:20" ht="1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S79" s="25"/>
      <c r="T79" s="25"/>
    </row>
    <row r="80" spans="1:20" ht="1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S80" s="25"/>
      <c r="T80" s="25"/>
    </row>
    <row r="81" spans="1:20" ht="1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S81" s="25"/>
      <c r="T81" s="25"/>
    </row>
    <row r="82" spans="1:20" ht="1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S82" s="25"/>
      <c r="T82" s="25"/>
    </row>
    <row r="83" spans="1:20" ht="1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S83" s="25"/>
      <c r="T83" s="25"/>
    </row>
    <row r="84" spans="1:20" ht="1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S84" s="25"/>
      <c r="T84" s="25"/>
    </row>
    <row r="85" spans="1:20" ht="1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S85" s="25"/>
      <c r="T85" s="25"/>
    </row>
    <row r="86" spans="1:20" ht="1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S86" s="25"/>
      <c r="T86" s="25"/>
    </row>
    <row r="87" spans="1:20" ht="1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S87" s="25"/>
      <c r="T87" s="25"/>
    </row>
    <row r="88" spans="1:20" ht="1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S88" s="25"/>
      <c r="T88" s="25"/>
    </row>
    <row r="89" spans="1:20" ht="1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S89" s="25"/>
      <c r="T89" s="25"/>
    </row>
    <row r="90" spans="1:20" ht="1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S90" s="25"/>
      <c r="T90" s="25"/>
    </row>
    <row r="91" spans="1:20" ht="1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S91" s="25"/>
      <c r="T91" s="25"/>
    </row>
    <row r="92" spans="1:20" ht="1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S92" s="25"/>
      <c r="T92" s="25"/>
    </row>
    <row r="93" spans="1:20" ht="1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S93" s="25"/>
      <c r="T93" s="25"/>
    </row>
    <row r="94" spans="1:20" ht="1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S94" s="25"/>
      <c r="T94" s="25"/>
    </row>
    <row r="95" spans="1:20" ht="1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S95" s="25"/>
      <c r="T95" s="25"/>
    </row>
    <row r="96" spans="1:20" ht="1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S96" s="25"/>
      <c r="T96" s="25"/>
    </row>
    <row r="97" spans="1:20" ht="1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S97" s="25"/>
      <c r="T97" s="25"/>
    </row>
    <row r="98" spans="1:20" ht="1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S98" s="25"/>
      <c r="T98" s="25"/>
    </row>
    <row r="99" spans="1:20" ht="1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S99" s="25"/>
      <c r="T99" s="25"/>
    </row>
    <row r="100" spans="1:20" ht="1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S100" s="25"/>
      <c r="T100" s="25"/>
    </row>
    <row r="101" spans="1:20" ht="1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S101" s="25"/>
      <c r="T101" s="25"/>
    </row>
    <row r="102" spans="1:20" ht="1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S102" s="25"/>
      <c r="T102" s="25"/>
    </row>
    <row r="103" spans="1:20" ht="1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S103" s="25"/>
      <c r="T103" s="25"/>
    </row>
    <row r="104" spans="1:20" ht="1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</row>
    <row r="105" spans="1:20" ht="1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9:F62"/>
  <sheetViews>
    <sheetView tabSelected="1" workbookViewId="0">
      <selection activeCell="K25" sqref="K25"/>
    </sheetView>
  </sheetViews>
  <sheetFormatPr baseColWidth="10" defaultRowHeight="12.75"/>
  <cols>
    <col min="1" max="1" width="24.7109375" customWidth="1"/>
    <col min="2" max="6" width="12.85546875" customWidth="1"/>
  </cols>
  <sheetData>
    <row r="9" spans="1:5">
      <c r="A9" s="27" t="s">
        <v>102</v>
      </c>
    </row>
    <row r="10" spans="1:5">
      <c r="A10" s="28"/>
      <c r="B10" s="29">
        <v>2011</v>
      </c>
      <c r="C10" s="29">
        <v>2012</v>
      </c>
      <c r="D10" s="29">
        <v>2013</v>
      </c>
      <c r="E10" s="29">
        <v>2014</v>
      </c>
    </row>
    <row r="11" spans="1:5">
      <c r="A11" s="31" t="s">
        <v>2</v>
      </c>
      <c r="B11" s="33">
        <v>0</v>
      </c>
      <c r="C11" s="33">
        <v>0</v>
      </c>
      <c r="D11" s="33">
        <v>31758.559999999998</v>
      </c>
      <c r="E11" s="33">
        <v>14272</v>
      </c>
    </row>
    <row r="12" spans="1:5">
      <c r="A12" s="32" t="s">
        <v>1</v>
      </c>
      <c r="B12" s="33">
        <v>1623806.0079999999</v>
      </c>
      <c r="C12" s="33">
        <v>408691.37940000003</v>
      </c>
      <c r="D12" s="33">
        <v>849813.34364200011</v>
      </c>
      <c r="E12" s="33">
        <v>1187836.58</v>
      </c>
    </row>
    <row r="13" spans="1:5">
      <c r="A13" s="32" t="s">
        <v>3</v>
      </c>
      <c r="B13" s="33">
        <v>4016831.3032999998</v>
      </c>
      <c r="C13" s="33">
        <v>4220401.7680000002</v>
      </c>
      <c r="D13" s="33">
        <v>5759146.9437980009</v>
      </c>
      <c r="E13" s="33">
        <v>4087156.8099999996</v>
      </c>
    </row>
    <row r="14" spans="1:5">
      <c r="A14" s="32" t="s">
        <v>91</v>
      </c>
      <c r="B14" s="33">
        <v>4037.5</v>
      </c>
      <c r="C14" s="33">
        <v>4587.5</v>
      </c>
      <c r="D14" s="33">
        <v>6806.9007436000002</v>
      </c>
      <c r="E14" s="33">
        <v>3700</v>
      </c>
    </row>
    <row r="15" spans="1:5">
      <c r="A15" s="32" t="s">
        <v>92</v>
      </c>
      <c r="B15" s="33">
        <v>2221897.7029019999</v>
      </c>
      <c r="C15" s="33">
        <v>267255.19</v>
      </c>
      <c r="D15" s="33">
        <v>1488506.6016420003</v>
      </c>
      <c r="E15" s="33">
        <v>39579</v>
      </c>
    </row>
    <row r="16" spans="1:5">
      <c r="A16" s="32" t="s">
        <v>93</v>
      </c>
      <c r="B16" s="33">
        <v>0</v>
      </c>
      <c r="C16" s="33">
        <v>69783.421847999998</v>
      </c>
      <c r="D16" s="33">
        <v>225613.37206259998</v>
      </c>
      <c r="E16" s="33">
        <v>90766.9</v>
      </c>
    </row>
    <row r="17" spans="1:6">
      <c r="A17" s="32" t="s">
        <v>94</v>
      </c>
      <c r="B17" s="33">
        <v>3949953.4145000004</v>
      </c>
      <c r="C17" s="33">
        <v>3677726.7080000001</v>
      </c>
      <c r="D17" s="33">
        <v>3601007.1673400002</v>
      </c>
      <c r="E17" s="33">
        <v>524073.24</v>
      </c>
    </row>
    <row r="18" spans="1:6">
      <c r="A18" s="32" t="s">
        <v>95</v>
      </c>
      <c r="B18" s="33">
        <v>44307.23</v>
      </c>
      <c r="C18" s="33">
        <v>65425.479999999996</v>
      </c>
      <c r="D18" s="33">
        <v>67670.178999999989</v>
      </c>
      <c r="E18" s="33">
        <v>14211.5</v>
      </c>
    </row>
    <row r="19" spans="1:6">
      <c r="A19" s="32" t="s">
        <v>9</v>
      </c>
      <c r="B19" s="33">
        <v>684</v>
      </c>
      <c r="C19" s="33">
        <v>0</v>
      </c>
      <c r="D19" s="33">
        <v>2745.69</v>
      </c>
      <c r="E19" s="33">
        <v>1020</v>
      </c>
    </row>
    <row r="20" spans="1:6">
      <c r="A20" s="32" t="s">
        <v>0</v>
      </c>
      <c r="B20" s="33">
        <v>2021810.6129020001</v>
      </c>
      <c r="C20" s="33">
        <v>1174025.06</v>
      </c>
      <c r="D20" s="33">
        <v>2052555.6370919999</v>
      </c>
      <c r="E20" s="33">
        <v>372320.04000000004</v>
      </c>
    </row>
    <row r="21" spans="1:6">
      <c r="A21" s="32" t="s">
        <v>96</v>
      </c>
      <c r="B21" s="33">
        <v>39815.4</v>
      </c>
      <c r="C21" s="33">
        <v>28973.599999999999</v>
      </c>
      <c r="D21" s="33">
        <v>82324.989499999996</v>
      </c>
      <c r="E21" s="33">
        <v>11167.5</v>
      </c>
    </row>
    <row r="22" spans="1:6" s="24" customFormat="1">
      <c r="A22" s="18" t="s">
        <v>84</v>
      </c>
      <c r="B22" s="53">
        <v>13923143.171604</v>
      </c>
      <c r="C22" s="53">
        <v>9916870.1072480008</v>
      </c>
      <c r="D22" s="53">
        <v>14167949.384820201</v>
      </c>
      <c r="E22" s="53">
        <v>6346103.5700000003</v>
      </c>
      <c r="F22" s="55"/>
    </row>
    <row r="25" spans="1:6">
      <c r="A25" s="1" t="s">
        <v>50</v>
      </c>
      <c r="B25" t="s">
        <v>104</v>
      </c>
    </row>
    <row r="27" spans="1:6">
      <c r="A27" s="1" t="s">
        <v>106</v>
      </c>
      <c r="B27" t="s">
        <v>99</v>
      </c>
    </row>
    <row r="56" spans="1:5">
      <c r="A56" s="27" t="s">
        <v>102</v>
      </c>
    </row>
    <row r="57" spans="1:5">
      <c r="A57" s="28"/>
      <c r="B57" s="29">
        <v>2011</v>
      </c>
      <c r="C57" s="29">
        <v>2012</v>
      </c>
      <c r="D57" s="29">
        <v>2013</v>
      </c>
      <c r="E57" s="29">
        <v>2014</v>
      </c>
    </row>
    <row r="58" spans="1:5">
      <c r="A58" s="32" t="s">
        <v>91</v>
      </c>
      <c r="B58" s="33">
        <v>4037.5</v>
      </c>
      <c r="C58" s="33">
        <v>4587.5</v>
      </c>
      <c r="D58" s="33">
        <v>6806.9007436000002</v>
      </c>
      <c r="E58" s="33">
        <v>3700</v>
      </c>
    </row>
    <row r="59" spans="1:5">
      <c r="A59" s="32" t="s">
        <v>93</v>
      </c>
      <c r="B59" s="33">
        <v>0</v>
      </c>
      <c r="C59" s="33">
        <v>69783.421847999998</v>
      </c>
      <c r="D59" s="33">
        <v>225613.37206259998</v>
      </c>
      <c r="E59" s="33">
        <v>90766.9</v>
      </c>
    </row>
    <row r="60" spans="1:5">
      <c r="A60" s="32" t="s">
        <v>95</v>
      </c>
      <c r="B60" s="33">
        <v>44307.23</v>
      </c>
      <c r="C60" s="33">
        <v>65425.479999999996</v>
      </c>
      <c r="D60" s="33">
        <v>67670.178999999989</v>
      </c>
      <c r="E60" s="33">
        <v>14211.5</v>
      </c>
    </row>
    <row r="61" spans="1:5">
      <c r="A61" s="32" t="s">
        <v>96</v>
      </c>
      <c r="B61" s="33">
        <v>39815.4</v>
      </c>
      <c r="C61" s="33">
        <v>28973.599999999999</v>
      </c>
      <c r="D61" s="33">
        <v>82324.989499999996</v>
      </c>
      <c r="E61" s="33">
        <v>11167.5</v>
      </c>
    </row>
    <row r="62" spans="1:5">
      <c r="A62" s="18" t="s">
        <v>84</v>
      </c>
      <c r="B62" s="53">
        <v>13923143.171604</v>
      </c>
      <c r="C62" s="53">
        <v>9916870.1072480008</v>
      </c>
      <c r="D62" s="53">
        <v>14167949.384820201</v>
      </c>
      <c r="E62" s="53">
        <v>6346103.5700000003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6"/>
  <sheetViews>
    <sheetView topLeftCell="A10" zoomScaleNormal="100" workbookViewId="0">
      <selection activeCell="B78" sqref="B78"/>
    </sheetView>
  </sheetViews>
  <sheetFormatPr baseColWidth="10" defaultColWidth="11.5703125" defaultRowHeight="12.75"/>
  <cols>
    <col min="1" max="1" width="27.7109375" customWidth="1"/>
    <col min="2" max="2" width="20.140625" customWidth="1"/>
    <col min="4" max="5" width="20.85546875" customWidth="1"/>
    <col min="6" max="6" width="13.28515625" customWidth="1"/>
    <col min="10" max="10" width="12.5703125" customWidth="1"/>
    <col min="12" max="12" width="19.140625" customWidth="1"/>
    <col min="14" max="14" width="12.7109375" customWidth="1"/>
    <col min="16" max="16" width="18.7109375" customWidth="1"/>
    <col min="18" max="18" width="12.7109375" customWidth="1"/>
    <col min="257" max="257" width="14.42578125" customWidth="1"/>
    <col min="258" max="258" width="12.140625" customWidth="1"/>
    <col min="260" max="261" width="20.85546875" customWidth="1"/>
    <col min="262" max="262" width="13.28515625" customWidth="1"/>
    <col min="266" max="266" width="12.5703125" customWidth="1"/>
    <col min="268" max="268" width="19.140625" customWidth="1"/>
    <col min="270" max="270" width="12.7109375" customWidth="1"/>
    <col min="272" max="272" width="18.7109375" customWidth="1"/>
    <col min="274" max="274" width="12.7109375" customWidth="1"/>
    <col min="513" max="513" width="14.42578125" customWidth="1"/>
    <col min="514" max="514" width="12.140625" customWidth="1"/>
    <col min="516" max="517" width="20.85546875" customWidth="1"/>
    <col min="518" max="518" width="13.28515625" customWidth="1"/>
    <col min="522" max="522" width="12.5703125" customWidth="1"/>
    <col min="524" max="524" width="19.140625" customWidth="1"/>
    <col min="526" max="526" width="12.7109375" customWidth="1"/>
    <col min="528" max="528" width="18.7109375" customWidth="1"/>
    <col min="530" max="530" width="12.7109375" customWidth="1"/>
    <col min="769" max="769" width="14.42578125" customWidth="1"/>
    <col min="770" max="770" width="12.140625" customWidth="1"/>
    <col min="772" max="773" width="20.85546875" customWidth="1"/>
    <col min="774" max="774" width="13.28515625" customWidth="1"/>
    <col min="778" max="778" width="12.5703125" customWidth="1"/>
    <col min="780" max="780" width="19.140625" customWidth="1"/>
    <col min="782" max="782" width="12.7109375" customWidth="1"/>
    <col min="784" max="784" width="18.7109375" customWidth="1"/>
    <col min="786" max="786" width="12.7109375" customWidth="1"/>
    <col min="1025" max="1025" width="14.42578125" customWidth="1"/>
    <col min="1026" max="1026" width="12.140625" customWidth="1"/>
    <col min="1028" max="1029" width="20.85546875" customWidth="1"/>
    <col min="1030" max="1030" width="13.28515625" customWidth="1"/>
    <col min="1034" max="1034" width="12.5703125" customWidth="1"/>
    <col min="1036" max="1036" width="19.140625" customWidth="1"/>
    <col min="1038" max="1038" width="12.7109375" customWidth="1"/>
    <col min="1040" max="1040" width="18.7109375" customWidth="1"/>
    <col min="1042" max="1042" width="12.7109375" customWidth="1"/>
    <col min="1281" max="1281" width="14.42578125" customWidth="1"/>
    <col min="1282" max="1282" width="12.140625" customWidth="1"/>
    <col min="1284" max="1285" width="20.85546875" customWidth="1"/>
    <col min="1286" max="1286" width="13.28515625" customWidth="1"/>
    <col min="1290" max="1290" width="12.5703125" customWidth="1"/>
    <col min="1292" max="1292" width="19.140625" customWidth="1"/>
    <col min="1294" max="1294" width="12.7109375" customWidth="1"/>
    <col min="1296" max="1296" width="18.7109375" customWidth="1"/>
    <col min="1298" max="1298" width="12.7109375" customWidth="1"/>
    <col min="1537" max="1537" width="14.42578125" customWidth="1"/>
    <col min="1538" max="1538" width="12.140625" customWidth="1"/>
    <col min="1540" max="1541" width="20.85546875" customWidth="1"/>
    <col min="1542" max="1542" width="13.28515625" customWidth="1"/>
    <col min="1546" max="1546" width="12.5703125" customWidth="1"/>
    <col min="1548" max="1548" width="19.140625" customWidth="1"/>
    <col min="1550" max="1550" width="12.7109375" customWidth="1"/>
    <col min="1552" max="1552" width="18.7109375" customWidth="1"/>
    <col min="1554" max="1554" width="12.7109375" customWidth="1"/>
    <col min="1793" max="1793" width="14.42578125" customWidth="1"/>
    <col min="1794" max="1794" width="12.140625" customWidth="1"/>
    <col min="1796" max="1797" width="20.85546875" customWidth="1"/>
    <col min="1798" max="1798" width="13.28515625" customWidth="1"/>
    <col min="1802" max="1802" width="12.5703125" customWidth="1"/>
    <col min="1804" max="1804" width="19.140625" customWidth="1"/>
    <col min="1806" max="1806" width="12.7109375" customWidth="1"/>
    <col min="1808" max="1808" width="18.7109375" customWidth="1"/>
    <col min="1810" max="1810" width="12.7109375" customWidth="1"/>
    <col min="2049" max="2049" width="14.42578125" customWidth="1"/>
    <col min="2050" max="2050" width="12.140625" customWidth="1"/>
    <col min="2052" max="2053" width="20.85546875" customWidth="1"/>
    <col min="2054" max="2054" width="13.28515625" customWidth="1"/>
    <col min="2058" max="2058" width="12.5703125" customWidth="1"/>
    <col min="2060" max="2060" width="19.140625" customWidth="1"/>
    <col min="2062" max="2062" width="12.7109375" customWidth="1"/>
    <col min="2064" max="2064" width="18.7109375" customWidth="1"/>
    <col min="2066" max="2066" width="12.7109375" customWidth="1"/>
    <col min="2305" max="2305" width="14.42578125" customWidth="1"/>
    <col min="2306" max="2306" width="12.140625" customWidth="1"/>
    <col min="2308" max="2309" width="20.85546875" customWidth="1"/>
    <col min="2310" max="2310" width="13.28515625" customWidth="1"/>
    <col min="2314" max="2314" width="12.5703125" customWidth="1"/>
    <col min="2316" max="2316" width="19.140625" customWidth="1"/>
    <col min="2318" max="2318" width="12.7109375" customWidth="1"/>
    <col min="2320" max="2320" width="18.7109375" customWidth="1"/>
    <col min="2322" max="2322" width="12.7109375" customWidth="1"/>
    <col min="2561" max="2561" width="14.42578125" customWidth="1"/>
    <col min="2562" max="2562" width="12.140625" customWidth="1"/>
    <col min="2564" max="2565" width="20.85546875" customWidth="1"/>
    <col min="2566" max="2566" width="13.28515625" customWidth="1"/>
    <col min="2570" max="2570" width="12.5703125" customWidth="1"/>
    <col min="2572" max="2572" width="19.140625" customWidth="1"/>
    <col min="2574" max="2574" width="12.7109375" customWidth="1"/>
    <col min="2576" max="2576" width="18.7109375" customWidth="1"/>
    <col min="2578" max="2578" width="12.7109375" customWidth="1"/>
    <col min="2817" max="2817" width="14.42578125" customWidth="1"/>
    <col min="2818" max="2818" width="12.140625" customWidth="1"/>
    <col min="2820" max="2821" width="20.85546875" customWidth="1"/>
    <col min="2822" max="2822" width="13.28515625" customWidth="1"/>
    <col min="2826" max="2826" width="12.5703125" customWidth="1"/>
    <col min="2828" max="2828" width="19.140625" customWidth="1"/>
    <col min="2830" max="2830" width="12.7109375" customWidth="1"/>
    <col min="2832" max="2832" width="18.7109375" customWidth="1"/>
    <col min="2834" max="2834" width="12.7109375" customWidth="1"/>
    <col min="3073" max="3073" width="14.42578125" customWidth="1"/>
    <col min="3074" max="3074" width="12.140625" customWidth="1"/>
    <col min="3076" max="3077" width="20.85546875" customWidth="1"/>
    <col min="3078" max="3078" width="13.28515625" customWidth="1"/>
    <col min="3082" max="3082" width="12.5703125" customWidth="1"/>
    <col min="3084" max="3084" width="19.140625" customWidth="1"/>
    <col min="3086" max="3086" width="12.7109375" customWidth="1"/>
    <col min="3088" max="3088" width="18.7109375" customWidth="1"/>
    <col min="3090" max="3090" width="12.7109375" customWidth="1"/>
    <col min="3329" max="3329" width="14.42578125" customWidth="1"/>
    <col min="3330" max="3330" width="12.140625" customWidth="1"/>
    <col min="3332" max="3333" width="20.85546875" customWidth="1"/>
    <col min="3334" max="3334" width="13.28515625" customWidth="1"/>
    <col min="3338" max="3338" width="12.5703125" customWidth="1"/>
    <col min="3340" max="3340" width="19.140625" customWidth="1"/>
    <col min="3342" max="3342" width="12.7109375" customWidth="1"/>
    <col min="3344" max="3344" width="18.7109375" customWidth="1"/>
    <col min="3346" max="3346" width="12.7109375" customWidth="1"/>
    <col min="3585" max="3585" width="14.42578125" customWidth="1"/>
    <col min="3586" max="3586" width="12.140625" customWidth="1"/>
    <col min="3588" max="3589" width="20.85546875" customWidth="1"/>
    <col min="3590" max="3590" width="13.28515625" customWidth="1"/>
    <col min="3594" max="3594" width="12.5703125" customWidth="1"/>
    <col min="3596" max="3596" width="19.140625" customWidth="1"/>
    <col min="3598" max="3598" width="12.7109375" customWidth="1"/>
    <col min="3600" max="3600" width="18.7109375" customWidth="1"/>
    <col min="3602" max="3602" width="12.7109375" customWidth="1"/>
    <col min="3841" max="3841" width="14.42578125" customWidth="1"/>
    <col min="3842" max="3842" width="12.140625" customWidth="1"/>
    <col min="3844" max="3845" width="20.85546875" customWidth="1"/>
    <col min="3846" max="3846" width="13.28515625" customWidth="1"/>
    <col min="3850" max="3850" width="12.5703125" customWidth="1"/>
    <col min="3852" max="3852" width="19.140625" customWidth="1"/>
    <col min="3854" max="3854" width="12.7109375" customWidth="1"/>
    <col min="3856" max="3856" width="18.7109375" customWidth="1"/>
    <col min="3858" max="3858" width="12.7109375" customWidth="1"/>
    <col min="4097" max="4097" width="14.42578125" customWidth="1"/>
    <col min="4098" max="4098" width="12.140625" customWidth="1"/>
    <col min="4100" max="4101" width="20.85546875" customWidth="1"/>
    <col min="4102" max="4102" width="13.28515625" customWidth="1"/>
    <col min="4106" max="4106" width="12.5703125" customWidth="1"/>
    <col min="4108" max="4108" width="19.140625" customWidth="1"/>
    <col min="4110" max="4110" width="12.7109375" customWidth="1"/>
    <col min="4112" max="4112" width="18.7109375" customWidth="1"/>
    <col min="4114" max="4114" width="12.7109375" customWidth="1"/>
    <col min="4353" max="4353" width="14.42578125" customWidth="1"/>
    <col min="4354" max="4354" width="12.140625" customWidth="1"/>
    <col min="4356" max="4357" width="20.85546875" customWidth="1"/>
    <col min="4358" max="4358" width="13.28515625" customWidth="1"/>
    <col min="4362" max="4362" width="12.5703125" customWidth="1"/>
    <col min="4364" max="4364" width="19.140625" customWidth="1"/>
    <col min="4366" max="4366" width="12.7109375" customWidth="1"/>
    <col min="4368" max="4368" width="18.7109375" customWidth="1"/>
    <col min="4370" max="4370" width="12.7109375" customWidth="1"/>
    <col min="4609" max="4609" width="14.42578125" customWidth="1"/>
    <col min="4610" max="4610" width="12.140625" customWidth="1"/>
    <col min="4612" max="4613" width="20.85546875" customWidth="1"/>
    <col min="4614" max="4614" width="13.28515625" customWidth="1"/>
    <col min="4618" max="4618" width="12.5703125" customWidth="1"/>
    <col min="4620" max="4620" width="19.140625" customWidth="1"/>
    <col min="4622" max="4622" width="12.7109375" customWidth="1"/>
    <col min="4624" max="4624" width="18.7109375" customWidth="1"/>
    <col min="4626" max="4626" width="12.7109375" customWidth="1"/>
    <col min="4865" max="4865" width="14.42578125" customWidth="1"/>
    <col min="4866" max="4866" width="12.140625" customWidth="1"/>
    <col min="4868" max="4869" width="20.85546875" customWidth="1"/>
    <col min="4870" max="4870" width="13.28515625" customWidth="1"/>
    <col min="4874" max="4874" width="12.5703125" customWidth="1"/>
    <col min="4876" max="4876" width="19.140625" customWidth="1"/>
    <col min="4878" max="4878" width="12.7109375" customWidth="1"/>
    <col min="4880" max="4880" width="18.7109375" customWidth="1"/>
    <col min="4882" max="4882" width="12.7109375" customWidth="1"/>
    <col min="5121" max="5121" width="14.42578125" customWidth="1"/>
    <col min="5122" max="5122" width="12.140625" customWidth="1"/>
    <col min="5124" max="5125" width="20.85546875" customWidth="1"/>
    <col min="5126" max="5126" width="13.28515625" customWidth="1"/>
    <col min="5130" max="5130" width="12.5703125" customWidth="1"/>
    <col min="5132" max="5132" width="19.140625" customWidth="1"/>
    <col min="5134" max="5134" width="12.7109375" customWidth="1"/>
    <col min="5136" max="5136" width="18.7109375" customWidth="1"/>
    <col min="5138" max="5138" width="12.7109375" customWidth="1"/>
    <col min="5377" max="5377" width="14.42578125" customWidth="1"/>
    <col min="5378" max="5378" width="12.140625" customWidth="1"/>
    <col min="5380" max="5381" width="20.85546875" customWidth="1"/>
    <col min="5382" max="5382" width="13.28515625" customWidth="1"/>
    <col min="5386" max="5386" width="12.5703125" customWidth="1"/>
    <col min="5388" max="5388" width="19.140625" customWidth="1"/>
    <col min="5390" max="5390" width="12.7109375" customWidth="1"/>
    <col min="5392" max="5392" width="18.7109375" customWidth="1"/>
    <col min="5394" max="5394" width="12.7109375" customWidth="1"/>
    <col min="5633" max="5633" width="14.42578125" customWidth="1"/>
    <col min="5634" max="5634" width="12.140625" customWidth="1"/>
    <col min="5636" max="5637" width="20.85546875" customWidth="1"/>
    <col min="5638" max="5638" width="13.28515625" customWidth="1"/>
    <col min="5642" max="5642" width="12.5703125" customWidth="1"/>
    <col min="5644" max="5644" width="19.140625" customWidth="1"/>
    <col min="5646" max="5646" width="12.7109375" customWidth="1"/>
    <col min="5648" max="5648" width="18.7109375" customWidth="1"/>
    <col min="5650" max="5650" width="12.7109375" customWidth="1"/>
    <col min="5889" max="5889" width="14.42578125" customWidth="1"/>
    <col min="5890" max="5890" width="12.140625" customWidth="1"/>
    <col min="5892" max="5893" width="20.85546875" customWidth="1"/>
    <col min="5894" max="5894" width="13.28515625" customWidth="1"/>
    <col min="5898" max="5898" width="12.5703125" customWidth="1"/>
    <col min="5900" max="5900" width="19.140625" customWidth="1"/>
    <col min="5902" max="5902" width="12.7109375" customWidth="1"/>
    <col min="5904" max="5904" width="18.7109375" customWidth="1"/>
    <col min="5906" max="5906" width="12.7109375" customWidth="1"/>
    <col min="6145" max="6145" width="14.42578125" customWidth="1"/>
    <col min="6146" max="6146" width="12.140625" customWidth="1"/>
    <col min="6148" max="6149" width="20.85546875" customWidth="1"/>
    <col min="6150" max="6150" width="13.28515625" customWidth="1"/>
    <col min="6154" max="6154" width="12.5703125" customWidth="1"/>
    <col min="6156" max="6156" width="19.140625" customWidth="1"/>
    <col min="6158" max="6158" width="12.7109375" customWidth="1"/>
    <col min="6160" max="6160" width="18.7109375" customWidth="1"/>
    <col min="6162" max="6162" width="12.7109375" customWidth="1"/>
    <col min="6401" max="6401" width="14.42578125" customWidth="1"/>
    <col min="6402" max="6402" width="12.140625" customWidth="1"/>
    <col min="6404" max="6405" width="20.85546875" customWidth="1"/>
    <col min="6406" max="6406" width="13.28515625" customWidth="1"/>
    <col min="6410" max="6410" width="12.5703125" customWidth="1"/>
    <col min="6412" max="6412" width="19.140625" customWidth="1"/>
    <col min="6414" max="6414" width="12.7109375" customWidth="1"/>
    <col min="6416" max="6416" width="18.7109375" customWidth="1"/>
    <col min="6418" max="6418" width="12.7109375" customWidth="1"/>
    <col min="6657" max="6657" width="14.42578125" customWidth="1"/>
    <col min="6658" max="6658" width="12.140625" customWidth="1"/>
    <col min="6660" max="6661" width="20.85546875" customWidth="1"/>
    <col min="6662" max="6662" width="13.28515625" customWidth="1"/>
    <col min="6666" max="6666" width="12.5703125" customWidth="1"/>
    <col min="6668" max="6668" width="19.140625" customWidth="1"/>
    <col min="6670" max="6670" width="12.7109375" customWidth="1"/>
    <col min="6672" max="6672" width="18.7109375" customWidth="1"/>
    <col min="6674" max="6674" width="12.7109375" customWidth="1"/>
    <col min="6913" max="6913" width="14.42578125" customWidth="1"/>
    <col min="6914" max="6914" width="12.140625" customWidth="1"/>
    <col min="6916" max="6917" width="20.85546875" customWidth="1"/>
    <col min="6918" max="6918" width="13.28515625" customWidth="1"/>
    <col min="6922" max="6922" width="12.5703125" customWidth="1"/>
    <col min="6924" max="6924" width="19.140625" customWidth="1"/>
    <col min="6926" max="6926" width="12.7109375" customWidth="1"/>
    <col min="6928" max="6928" width="18.7109375" customWidth="1"/>
    <col min="6930" max="6930" width="12.7109375" customWidth="1"/>
    <col min="7169" max="7169" width="14.42578125" customWidth="1"/>
    <col min="7170" max="7170" width="12.140625" customWidth="1"/>
    <col min="7172" max="7173" width="20.85546875" customWidth="1"/>
    <col min="7174" max="7174" width="13.28515625" customWidth="1"/>
    <col min="7178" max="7178" width="12.5703125" customWidth="1"/>
    <col min="7180" max="7180" width="19.140625" customWidth="1"/>
    <col min="7182" max="7182" width="12.7109375" customWidth="1"/>
    <col min="7184" max="7184" width="18.7109375" customWidth="1"/>
    <col min="7186" max="7186" width="12.7109375" customWidth="1"/>
    <col min="7425" max="7425" width="14.42578125" customWidth="1"/>
    <col min="7426" max="7426" width="12.140625" customWidth="1"/>
    <col min="7428" max="7429" width="20.85546875" customWidth="1"/>
    <col min="7430" max="7430" width="13.28515625" customWidth="1"/>
    <col min="7434" max="7434" width="12.5703125" customWidth="1"/>
    <col min="7436" max="7436" width="19.140625" customWidth="1"/>
    <col min="7438" max="7438" width="12.7109375" customWidth="1"/>
    <col min="7440" max="7440" width="18.7109375" customWidth="1"/>
    <col min="7442" max="7442" width="12.7109375" customWidth="1"/>
    <col min="7681" max="7681" width="14.42578125" customWidth="1"/>
    <col min="7682" max="7682" width="12.140625" customWidth="1"/>
    <col min="7684" max="7685" width="20.85546875" customWidth="1"/>
    <col min="7686" max="7686" width="13.28515625" customWidth="1"/>
    <col min="7690" max="7690" width="12.5703125" customWidth="1"/>
    <col min="7692" max="7692" width="19.140625" customWidth="1"/>
    <col min="7694" max="7694" width="12.7109375" customWidth="1"/>
    <col min="7696" max="7696" width="18.7109375" customWidth="1"/>
    <col min="7698" max="7698" width="12.7109375" customWidth="1"/>
    <col min="7937" max="7937" width="14.42578125" customWidth="1"/>
    <col min="7938" max="7938" width="12.140625" customWidth="1"/>
    <col min="7940" max="7941" width="20.85546875" customWidth="1"/>
    <col min="7942" max="7942" width="13.28515625" customWidth="1"/>
    <col min="7946" max="7946" width="12.5703125" customWidth="1"/>
    <col min="7948" max="7948" width="19.140625" customWidth="1"/>
    <col min="7950" max="7950" width="12.7109375" customWidth="1"/>
    <col min="7952" max="7952" width="18.7109375" customWidth="1"/>
    <col min="7954" max="7954" width="12.7109375" customWidth="1"/>
    <col min="8193" max="8193" width="14.42578125" customWidth="1"/>
    <col min="8194" max="8194" width="12.140625" customWidth="1"/>
    <col min="8196" max="8197" width="20.85546875" customWidth="1"/>
    <col min="8198" max="8198" width="13.28515625" customWidth="1"/>
    <col min="8202" max="8202" width="12.5703125" customWidth="1"/>
    <col min="8204" max="8204" width="19.140625" customWidth="1"/>
    <col min="8206" max="8206" width="12.7109375" customWidth="1"/>
    <col min="8208" max="8208" width="18.7109375" customWidth="1"/>
    <col min="8210" max="8210" width="12.7109375" customWidth="1"/>
    <col min="8449" max="8449" width="14.42578125" customWidth="1"/>
    <col min="8450" max="8450" width="12.140625" customWidth="1"/>
    <col min="8452" max="8453" width="20.85546875" customWidth="1"/>
    <col min="8454" max="8454" width="13.28515625" customWidth="1"/>
    <col min="8458" max="8458" width="12.5703125" customWidth="1"/>
    <col min="8460" max="8460" width="19.140625" customWidth="1"/>
    <col min="8462" max="8462" width="12.7109375" customWidth="1"/>
    <col min="8464" max="8464" width="18.7109375" customWidth="1"/>
    <col min="8466" max="8466" width="12.7109375" customWidth="1"/>
    <col min="8705" max="8705" width="14.42578125" customWidth="1"/>
    <col min="8706" max="8706" width="12.140625" customWidth="1"/>
    <col min="8708" max="8709" width="20.85546875" customWidth="1"/>
    <col min="8710" max="8710" width="13.28515625" customWidth="1"/>
    <col min="8714" max="8714" width="12.5703125" customWidth="1"/>
    <col min="8716" max="8716" width="19.140625" customWidth="1"/>
    <col min="8718" max="8718" width="12.7109375" customWidth="1"/>
    <col min="8720" max="8720" width="18.7109375" customWidth="1"/>
    <col min="8722" max="8722" width="12.7109375" customWidth="1"/>
    <col min="8961" max="8961" width="14.42578125" customWidth="1"/>
    <col min="8962" max="8962" width="12.140625" customWidth="1"/>
    <col min="8964" max="8965" width="20.85546875" customWidth="1"/>
    <col min="8966" max="8966" width="13.28515625" customWidth="1"/>
    <col min="8970" max="8970" width="12.5703125" customWidth="1"/>
    <col min="8972" max="8972" width="19.140625" customWidth="1"/>
    <col min="8974" max="8974" width="12.7109375" customWidth="1"/>
    <col min="8976" max="8976" width="18.7109375" customWidth="1"/>
    <col min="8978" max="8978" width="12.7109375" customWidth="1"/>
    <col min="9217" max="9217" width="14.42578125" customWidth="1"/>
    <col min="9218" max="9218" width="12.140625" customWidth="1"/>
    <col min="9220" max="9221" width="20.85546875" customWidth="1"/>
    <col min="9222" max="9222" width="13.28515625" customWidth="1"/>
    <col min="9226" max="9226" width="12.5703125" customWidth="1"/>
    <col min="9228" max="9228" width="19.140625" customWidth="1"/>
    <col min="9230" max="9230" width="12.7109375" customWidth="1"/>
    <col min="9232" max="9232" width="18.7109375" customWidth="1"/>
    <col min="9234" max="9234" width="12.7109375" customWidth="1"/>
    <col min="9473" max="9473" width="14.42578125" customWidth="1"/>
    <col min="9474" max="9474" width="12.140625" customWidth="1"/>
    <col min="9476" max="9477" width="20.85546875" customWidth="1"/>
    <col min="9478" max="9478" width="13.28515625" customWidth="1"/>
    <col min="9482" max="9482" width="12.5703125" customWidth="1"/>
    <col min="9484" max="9484" width="19.140625" customWidth="1"/>
    <col min="9486" max="9486" width="12.7109375" customWidth="1"/>
    <col min="9488" max="9488" width="18.7109375" customWidth="1"/>
    <col min="9490" max="9490" width="12.7109375" customWidth="1"/>
    <col min="9729" max="9729" width="14.42578125" customWidth="1"/>
    <col min="9730" max="9730" width="12.140625" customWidth="1"/>
    <col min="9732" max="9733" width="20.85546875" customWidth="1"/>
    <col min="9734" max="9734" width="13.28515625" customWidth="1"/>
    <col min="9738" max="9738" width="12.5703125" customWidth="1"/>
    <col min="9740" max="9740" width="19.140625" customWidth="1"/>
    <col min="9742" max="9742" width="12.7109375" customWidth="1"/>
    <col min="9744" max="9744" width="18.7109375" customWidth="1"/>
    <col min="9746" max="9746" width="12.7109375" customWidth="1"/>
    <col min="9985" max="9985" width="14.42578125" customWidth="1"/>
    <col min="9986" max="9986" width="12.140625" customWidth="1"/>
    <col min="9988" max="9989" width="20.85546875" customWidth="1"/>
    <col min="9990" max="9990" width="13.28515625" customWidth="1"/>
    <col min="9994" max="9994" width="12.5703125" customWidth="1"/>
    <col min="9996" max="9996" width="19.140625" customWidth="1"/>
    <col min="9998" max="9998" width="12.7109375" customWidth="1"/>
    <col min="10000" max="10000" width="18.7109375" customWidth="1"/>
    <col min="10002" max="10002" width="12.7109375" customWidth="1"/>
    <col min="10241" max="10241" width="14.42578125" customWidth="1"/>
    <col min="10242" max="10242" width="12.140625" customWidth="1"/>
    <col min="10244" max="10245" width="20.85546875" customWidth="1"/>
    <col min="10246" max="10246" width="13.28515625" customWidth="1"/>
    <col min="10250" max="10250" width="12.5703125" customWidth="1"/>
    <col min="10252" max="10252" width="19.140625" customWidth="1"/>
    <col min="10254" max="10254" width="12.7109375" customWidth="1"/>
    <col min="10256" max="10256" width="18.7109375" customWidth="1"/>
    <col min="10258" max="10258" width="12.7109375" customWidth="1"/>
    <col min="10497" max="10497" width="14.42578125" customWidth="1"/>
    <col min="10498" max="10498" width="12.140625" customWidth="1"/>
    <col min="10500" max="10501" width="20.85546875" customWidth="1"/>
    <col min="10502" max="10502" width="13.28515625" customWidth="1"/>
    <col min="10506" max="10506" width="12.5703125" customWidth="1"/>
    <col min="10508" max="10508" width="19.140625" customWidth="1"/>
    <col min="10510" max="10510" width="12.7109375" customWidth="1"/>
    <col min="10512" max="10512" width="18.7109375" customWidth="1"/>
    <col min="10514" max="10514" width="12.7109375" customWidth="1"/>
    <col min="10753" max="10753" width="14.42578125" customWidth="1"/>
    <col min="10754" max="10754" width="12.140625" customWidth="1"/>
    <col min="10756" max="10757" width="20.85546875" customWidth="1"/>
    <col min="10758" max="10758" width="13.28515625" customWidth="1"/>
    <col min="10762" max="10762" width="12.5703125" customWidth="1"/>
    <col min="10764" max="10764" width="19.140625" customWidth="1"/>
    <col min="10766" max="10766" width="12.7109375" customWidth="1"/>
    <col min="10768" max="10768" width="18.7109375" customWidth="1"/>
    <col min="10770" max="10770" width="12.7109375" customWidth="1"/>
    <col min="11009" max="11009" width="14.42578125" customWidth="1"/>
    <col min="11010" max="11010" width="12.140625" customWidth="1"/>
    <col min="11012" max="11013" width="20.85546875" customWidth="1"/>
    <col min="11014" max="11014" width="13.28515625" customWidth="1"/>
    <col min="11018" max="11018" width="12.5703125" customWidth="1"/>
    <col min="11020" max="11020" width="19.140625" customWidth="1"/>
    <col min="11022" max="11022" width="12.7109375" customWidth="1"/>
    <col min="11024" max="11024" width="18.7109375" customWidth="1"/>
    <col min="11026" max="11026" width="12.7109375" customWidth="1"/>
    <col min="11265" max="11265" width="14.42578125" customWidth="1"/>
    <col min="11266" max="11266" width="12.140625" customWidth="1"/>
    <col min="11268" max="11269" width="20.85546875" customWidth="1"/>
    <col min="11270" max="11270" width="13.28515625" customWidth="1"/>
    <col min="11274" max="11274" width="12.5703125" customWidth="1"/>
    <col min="11276" max="11276" width="19.140625" customWidth="1"/>
    <col min="11278" max="11278" width="12.7109375" customWidth="1"/>
    <col min="11280" max="11280" width="18.7109375" customWidth="1"/>
    <col min="11282" max="11282" width="12.7109375" customWidth="1"/>
    <col min="11521" max="11521" width="14.42578125" customWidth="1"/>
    <col min="11522" max="11522" width="12.140625" customWidth="1"/>
    <col min="11524" max="11525" width="20.85546875" customWidth="1"/>
    <col min="11526" max="11526" width="13.28515625" customWidth="1"/>
    <col min="11530" max="11530" width="12.5703125" customWidth="1"/>
    <col min="11532" max="11532" width="19.140625" customWidth="1"/>
    <col min="11534" max="11534" width="12.7109375" customWidth="1"/>
    <col min="11536" max="11536" width="18.7109375" customWidth="1"/>
    <col min="11538" max="11538" width="12.7109375" customWidth="1"/>
    <col min="11777" max="11777" width="14.42578125" customWidth="1"/>
    <col min="11778" max="11778" width="12.140625" customWidth="1"/>
    <col min="11780" max="11781" width="20.85546875" customWidth="1"/>
    <col min="11782" max="11782" width="13.28515625" customWidth="1"/>
    <col min="11786" max="11786" width="12.5703125" customWidth="1"/>
    <col min="11788" max="11788" width="19.140625" customWidth="1"/>
    <col min="11790" max="11790" width="12.7109375" customWidth="1"/>
    <col min="11792" max="11792" width="18.7109375" customWidth="1"/>
    <col min="11794" max="11794" width="12.7109375" customWidth="1"/>
    <col min="12033" max="12033" width="14.42578125" customWidth="1"/>
    <col min="12034" max="12034" width="12.140625" customWidth="1"/>
    <col min="12036" max="12037" width="20.85546875" customWidth="1"/>
    <col min="12038" max="12038" width="13.28515625" customWidth="1"/>
    <col min="12042" max="12042" width="12.5703125" customWidth="1"/>
    <col min="12044" max="12044" width="19.140625" customWidth="1"/>
    <col min="12046" max="12046" width="12.7109375" customWidth="1"/>
    <col min="12048" max="12048" width="18.7109375" customWidth="1"/>
    <col min="12050" max="12050" width="12.7109375" customWidth="1"/>
    <col min="12289" max="12289" width="14.42578125" customWidth="1"/>
    <col min="12290" max="12290" width="12.140625" customWidth="1"/>
    <col min="12292" max="12293" width="20.85546875" customWidth="1"/>
    <col min="12294" max="12294" width="13.28515625" customWidth="1"/>
    <col min="12298" max="12298" width="12.5703125" customWidth="1"/>
    <col min="12300" max="12300" width="19.140625" customWidth="1"/>
    <col min="12302" max="12302" width="12.7109375" customWidth="1"/>
    <col min="12304" max="12304" width="18.7109375" customWidth="1"/>
    <col min="12306" max="12306" width="12.7109375" customWidth="1"/>
    <col min="12545" max="12545" width="14.42578125" customWidth="1"/>
    <col min="12546" max="12546" width="12.140625" customWidth="1"/>
    <col min="12548" max="12549" width="20.85546875" customWidth="1"/>
    <col min="12550" max="12550" width="13.28515625" customWidth="1"/>
    <col min="12554" max="12554" width="12.5703125" customWidth="1"/>
    <col min="12556" max="12556" width="19.140625" customWidth="1"/>
    <col min="12558" max="12558" width="12.7109375" customWidth="1"/>
    <col min="12560" max="12560" width="18.7109375" customWidth="1"/>
    <col min="12562" max="12562" width="12.7109375" customWidth="1"/>
    <col min="12801" max="12801" width="14.42578125" customWidth="1"/>
    <col min="12802" max="12802" width="12.140625" customWidth="1"/>
    <col min="12804" max="12805" width="20.85546875" customWidth="1"/>
    <col min="12806" max="12806" width="13.28515625" customWidth="1"/>
    <col min="12810" max="12810" width="12.5703125" customWidth="1"/>
    <col min="12812" max="12812" width="19.140625" customWidth="1"/>
    <col min="12814" max="12814" width="12.7109375" customWidth="1"/>
    <col min="12816" max="12816" width="18.7109375" customWidth="1"/>
    <col min="12818" max="12818" width="12.7109375" customWidth="1"/>
    <col min="13057" max="13057" width="14.42578125" customWidth="1"/>
    <col min="13058" max="13058" width="12.140625" customWidth="1"/>
    <col min="13060" max="13061" width="20.85546875" customWidth="1"/>
    <col min="13062" max="13062" width="13.28515625" customWidth="1"/>
    <col min="13066" max="13066" width="12.5703125" customWidth="1"/>
    <col min="13068" max="13068" width="19.140625" customWidth="1"/>
    <col min="13070" max="13070" width="12.7109375" customWidth="1"/>
    <col min="13072" max="13072" width="18.7109375" customWidth="1"/>
    <col min="13074" max="13074" width="12.7109375" customWidth="1"/>
    <col min="13313" max="13313" width="14.42578125" customWidth="1"/>
    <col min="13314" max="13314" width="12.140625" customWidth="1"/>
    <col min="13316" max="13317" width="20.85546875" customWidth="1"/>
    <col min="13318" max="13318" width="13.28515625" customWidth="1"/>
    <col min="13322" max="13322" width="12.5703125" customWidth="1"/>
    <col min="13324" max="13324" width="19.140625" customWidth="1"/>
    <col min="13326" max="13326" width="12.7109375" customWidth="1"/>
    <col min="13328" max="13328" width="18.7109375" customWidth="1"/>
    <col min="13330" max="13330" width="12.7109375" customWidth="1"/>
    <col min="13569" max="13569" width="14.42578125" customWidth="1"/>
    <col min="13570" max="13570" width="12.140625" customWidth="1"/>
    <col min="13572" max="13573" width="20.85546875" customWidth="1"/>
    <col min="13574" max="13574" width="13.28515625" customWidth="1"/>
    <col min="13578" max="13578" width="12.5703125" customWidth="1"/>
    <col min="13580" max="13580" width="19.140625" customWidth="1"/>
    <col min="13582" max="13582" width="12.7109375" customWidth="1"/>
    <col min="13584" max="13584" width="18.7109375" customWidth="1"/>
    <col min="13586" max="13586" width="12.7109375" customWidth="1"/>
    <col min="13825" max="13825" width="14.42578125" customWidth="1"/>
    <col min="13826" max="13826" width="12.140625" customWidth="1"/>
    <col min="13828" max="13829" width="20.85546875" customWidth="1"/>
    <col min="13830" max="13830" width="13.28515625" customWidth="1"/>
    <col min="13834" max="13834" width="12.5703125" customWidth="1"/>
    <col min="13836" max="13836" width="19.140625" customWidth="1"/>
    <col min="13838" max="13838" width="12.7109375" customWidth="1"/>
    <col min="13840" max="13840" width="18.7109375" customWidth="1"/>
    <col min="13842" max="13842" width="12.7109375" customWidth="1"/>
    <col min="14081" max="14081" width="14.42578125" customWidth="1"/>
    <col min="14082" max="14082" width="12.140625" customWidth="1"/>
    <col min="14084" max="14085" width="20.85546875" customWidth="1"/>
    <col min="14086" max="14086" width="13.28515625" customWidth="1"/>
    <col min="14090" max="14090" width="12.5703125" customWidth="1"/>
    <col min="14092" max="14092" width="19.140625" customWidth="1"/>
    <col min="14094" max="14094" width="12.7109375" customWidth="1"/>
    <col min="14096" max="14096" width="18.7109375" customWidth="1"/>
    <col min="14098" max="14098" width="12.7109375" customWidth="1"/>
    <col min="14337" max="14337" width="14.42578125" customWidth="1"/>
    <col min="14338" max="14338" width="12.140625" customWidth="1"/>
    <col min="14340" max="14341" width="20.85546875" customWidth="1"/>
    <col min="14342" max="14342" width="13.28515625" customWidth="1"/>
    <col min="14346" max="14346" width="12.5703125" customWidth="1"/>
    <col min="14348" max="14348" width="19.140625" customWidth="1"/>
    <col min="14350" max="14350" width="12.7109375" customWidth="1"/>
    <col min="14352" max="14352" width="18.7109375" customWidth="1"/>
    <col min="14354" max="14354" width="12.7109375" customWidth="1"/>
    <col min="14593" max="14593" width="14.42578125" customWidth="1"/>
    <col min="14594" max="14594" width="12.140625" customWidth="1"/>
    <col min="14596" max="14597" width="20.85546875" customWidth="1"/>
    <col min="14598" max="14598" width="13.28515625" customWidth="1"/>
    <col min="14602" max="14602" width="12.5703125" customWidth="1"/>
    <col min="14604" max="14604" width="19.140625" customWidth="1"/>
    <col min="14606" max="14606" width="12.7109375" customWidth="1"/>
    <col min="14608" max="14608" width="18.7109375" customWidth="1"/>
    <col min="14610" max="14610" width="12.7109375" customWidth="1"/>
    <col min="14849" max="14849" width="14.42578125" customWidth="1"/>
    <col min="14850" max="14850" width="12.140625" customWidth="1"/>
    <col min="14852" max="14853" width="20.85546875" customWidth="1"/>
    <col min="14854" max="14854" width="13.28515625" customWidth="1"/>
    <col min="14858" max="14858" width="12.5703125" customWidth="1"/>
    <col min="14860" max="14860" width="19.140625" customWidth="1"/>
    <col min="14862" max="14862" width="12.7109375" customWidth="1"/>
    <col min="14864" max="14864" width="18.7109375" customWidth="1"/>
    <col min="14866" max="14866" width="12.7109375" customWidth="1"/>
    <col min="15105" max="15105" width="14.42578125" customWidth="1"/>
    <col min="15106" max="15106" width="12.140625" customWidth="1"/>
    <col min="15108" max="15109" width="20.85546875" customWidth="1"/>
    <col min="15110" max="15110" width="13.28515625" customWidth="1"/>
    <col min="15114" max="15114" width="12.5703125" customWidth="1"/>
    <col min="15116" max="15116" width="19.140625" customWidth="1"/>
    <col min="15118" max="15118" width="12.7109375" customWidth="1"/>
    <col min="15120" max="15120" width="18.7109375" customWidth="1"/>
    <col min="15122" max="15122" width="12.7109375" customWidth="1"/>
    <col min="15361" max="15361" width="14.42578125" customWidth="1"/>
    <col min="15362" max="15362" width="12.140625" customWidth="1"/>
    <col min="15364" max="15365" width="20.85546875" customWidth="1"/>
    <col min="15366" max="15366" width="13.28515625" customWidth="1"/>
    <col min="15370" max="15370" width="12.5703125" customWidth="1"/>
    <col min="15372" max="15372" width="19.140625" customWidth="1"/>
    <col min="15374" max="15374" width="12.7109375" customWidth="1"/>
    <col min="15376" max="15376" width="18.7109375" customWidth="1"/>
    <col min="15378" max="15378" width="12.7109375" customWidth="1"/>
    <col min="15617" max="15617" width="14.42578125" customWidth="1"/>
    <col min="15618" max="15618" width="12.140625" customWidth="1"/>
    <col min="15620" max="15621" width="20.85546875" customWidth="1"/>
    <col min="15622" max="15622" width="13.28515625" customWidth="1"/>
    <col min="15626" max="15626" width="12.5703125" customWidth="1"/>
    <col min="15628" max="15628" width="19.140625" customWidth="1"/>
    <col min="15630" max="15630" width="12.7109375" customWidth="1"/>
    <col min="15632" max="15632" width="18.7109375" customWidth="1"/>
    <col min="15634" max="15634" width="12.7109375" customWidth="1"/>
    <col min="15873" max="15873" width="14.42578125" customWidth="1"/>
    <col min="15874" max="15874" width="12.140625" customWidth="1"/>
    <col min="15876" max="15877" width="20.85546875" customWidth="1"/>
    <col min="15878" max="15878" width="13.28515625" customWidth="1"/>
    <col min="15882" max="15882" width="12.5703125" customWidth="1"/>
    <col min="15884" max="15884" width="19.140625" customWidth="1"/>
    <col min="15886" max="15886" width="12.7109375" customWidth="1"/>
    <col min="15888" max="15888" width="18.7109375" customWidth="1"/>
    <col min="15890" max="15890" width="12.7109375" customWidth="1"/>
    <col min="16129" max="16129" width="14.42578125" customWidth="1"/>
    <col min="16130" max="16130" width="12.140625" customWidth="1"/>
    <col min="16132" max="16133" width="20.85546875" customWidth="1"/>
    <col min="16134" max="16134" width="13.28515625" customWidth="1"/>
    <col min="16138" max="16138" width="12.5703125" customWidth="1"/>
    <col min="16140" max="16140" width="19.140625" customWidth="1"/>
    <col min="16142" max="16142" width="12.7109375" customWidth="1"/>
    <col min="16144" max="16144" width="18.7109375" customWidth="1"/>
    <col min="16146" max="16146" width="12.7109375" customWidth="1"/>
  </cols>
  <sheetData>
    <row r="1" spans="1:11" ht="92.25" customHeight="1"/>
    <row r="3" spans="1:11">
      <c r="A3" s="16" t="s">
        <v>85</v>
      </c>
    </row>
    <row r="4" spans="1:11" s="3" customFormat="1" ht="22.5" customHeight="1">
      <c r="A4" s="47"/>
      <c r="B4" s="48" t="s">
        <v>75</v>
      </c>
      <c r="C4" s="48" t="s">
        <v>76</v>
      </c>
      <c r="D4" s="48" t="s">
        <v>77</v>
      </c>
      <c r="E4" s="48" t="s">
        <v>78</v>
      </c>
      <c r="F4" s="48" t="s">
        <v>79</v>
      </c>
      <c r="G4" s="48" t="s">
        <v>80</v>
      </c>
      <c r="H4" s="48" t="s">
        <v>81</v>
      </c>
      <c r="I4" s="48" t="s">
        <v>82</v>
      </c>
      <c r="J4" s="49" t="s">
        <v>83</v>
      </c>
      <c r="K4" s="49" t="s">
        <v>84</v>
      </c>
    </row>
    <row r="5" spans="1:11" s="3" customFormat="1">
      <c r="A5" s="123" t="s">
        <v>52</v>
      </c>
      <c r="B5" s="7" t="s">
        <v>68</v>
      </c>
      <c r="C5" s="9">
        <v>6788</v>
      </c>
      <c r="D5" s="9">
        <v>0</v>
      </c>
      <c r="E5" s="9">
        <v>4617.3999999999996</v>
      </c>
      <c r="F5" s="9">
        <f>14822.53+9750</f>
        <v>24572.53</v>
      </c>
      <c r="G5" s="9">
        <v>59945.3</v>
      </c>
      <c r="H5" s="9">
        <v>7683.29</v>
      </c>
      <c r="I5" s="9">
        <v>692.08</v>
      </c>
      <c r="J5" s="13">
        <v>9721.4</v>
      </c>
      <c r="K5" s="20">
        <f t="shared" ref="K5:K36" si="0">SUM(C5:J5)</f>
        <v>114020</v>
      </c>
    </row>
    <row r="6" spans="1:11" s="3" customFormat="1">
      <c r="A6" s="122"/>
      <c r="B6" s="8" t="s">
        <v>14</v>
      </c>
      <c r="C6" s="10">
        <v>6330.2</v>
      </c>
      <c r="D6" s="10">
        <v>0</v>
      </c>
      <c r="E6" s="10">
        <v>6926.1</v>
      </c>
      <c r="F6" s="10">
        <f>637956.71+3763.65</f>
        <v>641720.36</v>
      </c>
      <c r="G6" s="10">
        <v>388814.24</v>
      </c>
      <c r="H6" s="10">
        <v>3841.64</v>
      </c>
      <c r="I6" s="10">
        <v>2076.2399999999998</v>
      </c>
      <c r="J6" s="14">
        <v>138127.79999999999</v>
      </c>
      <c r="K6" s="21">
        <f t="shared" si="0"/>
        <v>1187836.58</v>
      </c>
    </row>
    <row r="7" spans="1:11">
      <c r="A7" s="122" t="s">
        <v>53</v>
      </c>
      <c r="B7" s="8" t="s">
        <v>69</v>
      </c>
      <c r="C7" s="10">
        <v>1859.03</v>
      </c>
      <c r="D7" s="10">
        <v>40236</v>
      </c>
      <c r="E7" s="10">
        <v>69490</v>
      </c>
      <c r="F7" s="10">
        <f>13393+5321-520</f>
        <v>18194</v>
      </c>
      <c r="G7" s="10">
        <f>2800+10588.7</f>
        <v>13388.7</v>
      </c>
      <c r="H7" s="10">
        <v>7555.07</v>
      </c>
      <c r="I7" s="10">
        <v>582.38</v>
      </c>
      <c r="J7" s="14">
        <v>0</v>
      </c>
      <c r="K7" s="21">
        <f t="shared" si="0"/>
        <v>151305.18000000002</v>
      </c>
    </row>
    <row r="8" spans="1:11">
      <c r="A8" s="122"/>
      <c r="B8" s="8" t="s">
        <v>14</v>
      </c>
      <c r="C8" s="10">
        <v>29761.4</v>
      </c>
      <c r="D8" s="10">
        <v>95653</v>
      </c>
      <c r="E8" s="10">
        <v>131585</v>
      </c>
      <c r="F8" s="10">
        <f>42934.71-5200</f>
        <v>37734.71</v>
      </c>
      <c r="G8" s="10">
        <v>0</v>
      </c>
      <c r="H8" s="10">
        <v>2807.43</v>
      </c>
      <c r="I8" s="10">
        <v>5823.84</v>
      </c>
      <c r="J8" s="14">
        <v>0</v>
      </c>
      <c r="K8" s="21">
        <f t="shared" si="0"/>
        <v>303365.38</v>
      </c>
    </row>
    <row r="9" spans="1:11">
      <c r="A9" s="122" t="s">
        <v>54</v>
      </c>
      <c r="B9" s="8" t="s">
        <v>69</v>
      </c>
      <c r="C9" s="10">
        <v>0</v>
      </c>
      <c r="D9" s="10">
        <v>0</v>
      </c>
      <c r="E9" s="10">
        <v>300</v>
      </c>
      <c r="F9" s="10">
        <v>520</v>
      </c>
      <c r="G9" s="10">
        <v>6500</v>
      </c>
      <c r="H9" s="10">
        <v>0</v>
      </c>
      <c r="I9" s="10">
        <v>0</v>
      </c>
      <c r="J9" s="14">
        <v>0</v>
      </c>
      <c r="K9" s="21">
        <f t="shared" si="0"/>
        <v>7320</v>
      </c>
    </row>
    <row r="10" spans="1:11">
      <c r="A10" s="122"/>
      <c r="B10" s="8" t="s">
        <v>14</v>
      </c>
      <c r="C10" s="10">
        <v>0</v>
      </c>
      <c r="D10" s="10">
        <v>0</v>
      </c>
      <c r="E10" s="10">
        <v>1500</v>
      </c>
      <c r="F10" s="10">
        <v>5200</v>
      </c>
      <c r="G10" s="10">
        <v>214007.86</v>
      </c>
      <c r="H10" s="10">
        <v>0</v>
      </c>
      <c r="I10" s="10">
        <v>0</v>
      </c>
      <c r="J10" s="14">
        <v>0</v>
      </c>
      <c r="K10" s="21">
        <f t="shared" si="0"/>
        <v>220707.86</v>
      </c>
    </row>
    <row r="11" spans="1:11">
      <c r="A11" s="122" t="s">
        <v>55</v>
      </c>
      <c r="B11" s="8" t="s">
        <v>68</v>
      </c>
      <c r="C11" s="10">
        <v>0</v>
      </c>
      <c r="D11" s="12">
        <v>2764</v>
      </c>
      <c r="E11" s="12">
        <v>0</v>
      </c>
      <c r="F11" s="12">
        <v>0</v>
      </c>
      <c r="G11" s="12">
        <v>1800</v>
      </c>
      <c r="H11" s="12">
        <v>3</v>
      </c>
      <c r="I11" s="12">
        <v>233</v>
      </c>
      <c r="J11" s="14">
        <v>0</v>
      </c>
      <c r="K11" s="5">
        <f t="shared" si="0"/>
        <v>4800</v>
      </c>
    </row>
    <row r="12" spans="1:11">
      <c r="A12" s="122"/>
      <c r="B12" s="8" t="s">
        <v>14</v>
      </c>
      <c r="C12" s="10">
        <v>0</v>
      </c>
      <c r="D12" s="10">
        <v>10127</v>
      </c>
      <c r="E12" s="10">
        <v>0</v>
      </c>
      <c r="F12" s="10">
        <v>0</v>
      </c>
      <c r="G12" s="10">
        <v>75880</v>
      </c>
      <c r="H12" s="10">
        <v>30</v>
      </c>
      <c r="I12" s="10">
        <v>4729.8999999999996</v>
      </c>
      <c r="J12" s="14">
        <v>0</v>
      </c>
      <c r="K12" s="5">
        <f t="shared" si="0"/>
        <v>90766.9</v>
      </c>
    </row>
    <row r="13" spans="1:11">
      <c r="A13" s="122" t="s">
        <v>56</v>
      </c>
      <c r="B13" s="8" t="s">
        <v>70</v>
      </c>
      <c r="C13" s="10">
        <v>0</v>
      </c>
      <c r="D13" s="10">
        <v>2842467</v>
      </c>
      <c r="E13" s="10">
        <v>0</v>
      </c>
      <c r="F13" s="10">
        <v>0</v>
      </c>
      <c r="G13" s="10">
        <v>407100</v>
      </c>
      <c r="H13" s="10">
        <v>137175</v>
      </c>
      <c r="I13" s="10">
        <f>305409+2150</f>
        <v>307559</v>
      </c>
      <c r="J13" s="14">
        <v>208788</v>
      </c>
      <c r="K13" s="5">
        <f t="shared" si="0"/>
        <v>3903089</v>
      </c>
    </row>
    <row r="14" spans="1:11">
      <c r="A14" s="122"/>
      <c r="B14" s="8" t="s">
        <v>14</v>
      </c>
      <c r="C14" s="10">
        <v>0</v>
      </c>
      <c r="D14" s="10">
        <v>2733721</v>
      </c>
      <c r="E14" s="10">
        <v>0</v>
      </c>
      <c r="F14" s="10">
        <v>0</v>
      </c>
      <c r="G14" s="10">
        <v>548850</v>
      </c>
      <c r="H14" s="10">
        <v>70140.800000000003</v>
      </c>
      <c r="I14" s="10">
        <f>433680.78+764.33</f>
        <v>434445.11000000004</v>
      </c>
      <c r="J14" s="14">
        <f>299891+108.9</f>
        <v>299999.90000000002</v>
      </c>
      <c r="K14" s="5">
        <f t="shared" si="0"/>
        <v>4087156.8099999996</v>
      </c>
    </row>
    <row r="15" spans="1:11">
      <c r="A15" s="122" t="s">
        <v>57</v>
      </c>
      <c r="B15" s="8" t="s">
        <v>71</v>
      </c>
      <c r="C15" s="10">
        <v>663.75</v>
      </c>
      <c r="D15" s="10">
        <v>792</v>
      </c>
      <c r="E15" s="10">
        <v>244</v>
      </c>
      <c r="F15" s="10">
        <f>588+531.25</f>
        <v>1119.25</v>
      </c>
      <c r="G15" s="10">
        <v>963</v>
      </c>
      <c r="H15" s="10">
        <v>1887.95</v>
      </c>
      <c r="I15" s="10">
        <v>3653.44</v>
      </c>
      <c r="J15" s="14">
        <v>0</v>
      </c>
      <c r="K15" s="21">
        <f t="shared" si="0"/>
        <v>9323.39</v>
      </c>
    </row>
    <row r="16" spans="1:11">
      <c r="A16" s="122"/>
      <c r="B16" s="8" t="s">
        <v>14</v>
      </c>
      <c r="C16" s="10">
        <v>27636.1</v>
      </c>
      <c r="D16" s="10">
        <v>57696</v>
      </c>
      <c r="E16" s="10">
        <v>5496.35</v>
      </c>
      <c r="F16" s="10">
        <v>15035.99</v>
      </c>
      <c r="G16" s="10">
        <v>15035.99</v>
      </c>
      <c r="H16" s="10">
        <v>128467.89</v>
      </c>
      <c r="I16" s="10">
        <v>122951.72</v>
      </c>
      <c r="J16" s="14">
        <v>0</v>
      </c>
      <c r="K16" s="21">
        <f t="shared" si="0"/>
        <v>372320.04000000004</v>
      </c>
    </row>
    <row r="17" spans="1:11">
      <c r="A17" s="122" t="s">
        <v>58</v>
      </c>
      <c r="B17" s="8" t="s">
        <v>70</v>
      </c>
      <c r="C17" s="10">
        <v>0</v>
      </c>
      <c r="D17" s="10">
        <v>146000</v>
      </c>
      <c r="E17" s="10">
        <v>0</v>
      </c>
      <c r="F17" s="10">
        <v>5500</v>
      </c>
      <c r="G17" s="10">
        <v>370000</v>
      </c>
      <c r="H17" s="10">
        <v>119000</v>
      </c>
      <c r="I17" s="10">
        <v>13000</v>
      </c>
      <c r="J17" s="14">
        <v>0</v>
      </c>
      <c r="K17" s="5">
        <f t="shared" si="0"/>
        <v>653500</v>
      </c>
    </row>
    <row r="18" spans="1:11">
      <c r="A18" s="122"/>
      <c r="B18" s="8" t="s">
        <v>14</v>
      </c>
      <c r="C18" s="10">
        <v>0</v>
      </c>
      <c r="D18" s="10">
        <v>8746</v>
      </c>
      <c r="E18" s="10">
        <v>0</v>
      </c>
      <c r="F18" s="10">
        <v>550</v>
      </c>
      <c r="G18" s="10">
        <v>20200</v>
      </c>
      <c r="H18" s="10">
        <v>5950</v>
      </c>
      <c r="I18" s="10">
        <v>3860</v>
      </c>
      <c r="J18" s="14">
        <v>0</v>
      </c>
      <c r="K18" s="5">
        <f t="shared" si="0"/>
        <v>39306</v>
      </c>
    </row>
    <row r="19" spans="1:11">
      <c r="A19" s="122" t="s">
        <v>59</v>
      </c>
      <c r="B19" s="8" t="s">
        <v>72</v>
      </c>
      <c r="C19" s="10">
        <v>15810</v>
      </c>
      <c r="D19" s="10">
        <v>2350</v>
      </c>
      <c r="E19" s="10">
        <v>11380</v>
      </c>
      <c r="F19" s="10">
        <f>14020+12900</f>
        <v>26920</v>
      </c>
      <c r="G19" s="10">
        <v>19720</v>
      </c>
      <c r="H19" s="10">
        <f>1770+8160</f>
        <v>9930</v>
      </c>
      <c r="I19" s="10">
        <v>7100</v>
      </c>
      <c r="J19" s="14">
        <v>17100</v>
      </c>
      <c r="K19" s="21">
        <f t="shared" si="0"/>
        <v>110310</v>
      </c>
    </row>
    <row r="20" spans="1:11">
      <c r="A20" s="122"/>
      <c r="B20" s="8" t="s">
        <v>14</v>
      </c>
      <c r="C20" s="10">
        <v>0</v>
      </c>
      <c r="D20" s="10">
        <v>10848</v>
      </c>
      <c r="E20" s="10">
        <v>0</v>
      </c>
      <c r="F20" s="10">
        <v>0</v>
      </c>
      <c r="G20" s="10">
        <v>0</v>
      </c>
      <c r="H20" s="10">
        <v>3423.5</v>
      </c>
      <c r="I20" s="10">
        <v>0</v>
      </c>
      <c r="J20" s="14">
        <v>0</v>
      </c>
      <c r="K20" s="21">
        <f t="shared" si="0"/>
        <v>14271.5</v>
      </c>
    </row>
    <row r="21" spans="1:11">
      <c r="A21" s="122" t="s">
        <v>60</v>
      </c>
      <c r="B21" s="8" t="s">
        <v>70</v>
      </c>
      <c r="C21" s="10">
        <v>15000</v>
      </c>
      <c r="D21" s="10">
        <v>0</v>
      </c>
      <c r="E21" s="10">
        <v>0</v>
      </c>
      <c r="F21" s="10">
        <v>254400</v>
      </c>
      <c r="G21" s="10">
        <v>0</v>
      </c>
      <c r="H21" s="10">
        <v>43550</v>
      </c>
      <c r="I21" s="10">
        <v>0</v>
      </c>
      <c r="J21" s="14">
        <v>0</v>
      </c>
      <c r="K21" s="5">
        <f t="shared" si="0"/>
        <v>312950</v>
      </c>
    </row>
    <row r="22" spans="1:11">
      <c r="A22" s="122"/>
      <c r="B22" s="8" t="s">
        <v>14</v>
      </c>
      <c r="C22" s="10">
        <v>495</v>
      </c>
      <c r="D22" s="10">
        <v>0</v>
      </c>
      <c r="E22" s="10">
        <v>0</v>
      </c>
      <c r="F22" s="10">
        <v>7632</v>
      </c>
      <c r="G22" s="10">
        <v>0</v>
      </c>
      <c r="H22" s="10">
        <v>4346.5</v>
      </c>
      <c r="I22" s="10">
        <v>0</v>
      </c>
      <c r="J22" s="14">
        <v>0</v>
      </c>
      <c r="K22" s="5">
        <f t="shared" si="0"/>
        <v>12473.5</v>
      </c>
    </row>
    <row r="23" spans="1:11">
      <c r="A23" s="122" t="s">
        <v>61</v>
      </c>
      <c r="B23" s="8" t="s">
        <v>70</v>
      </c>
      <c r="C23" s="10">
        <v>0</v>
      </c>
      <c r="D23" s="10">
        <v>0</v>
      </c>
      <c r="E23" s="10">
        <v>0</v>
      </c>
      <c r="F23" s="10">
        <v>50000</v>
      </c>
      <c r="G23" s="10">
        <v>0</v>
      </c>
      <c r="H23" s="10">
        <v>0</v>
      </c>
      <c r="I23" s="10">
        <v>0</v>
      </c>
      <c r="J23" s="14">
        <v>0</v>
      </c>
      <c r="K23" s="5">
        <f t="shared" si="0"/>
        <v>50000</v>
      </c>
    </row>
    <row r="24" spans="1:11">
      <c r="A24" s="122"/>
      <c r="B24" s="8" t="s">
        <v>14</v>
      </c>
      <c r="C24" s="10">
        <v>0</v>
      </c>
      <c r="D24" s="10">
        <v>0</v>
      </c>
      <c r="E24" s="10">
        <v>0</v>
      </c>
      <c r="F24" s="10">
        <v>250</v>
      </c>
      <c r="G24" s="10">
        <v>0</v>
      </c>
      <c r="H24" s="10">
        <v>0</v>
      </c>
      <c r="I24" s="10">
        <v>0</v>
      </c>
      <c r="J24" s="14">
        <v>0</v>
      </c>
      <c r="K24" s="5">
        <f t="shared" si="0"/>
        <v>250</v>
      </c>
    </row>
    <row r="25" spans="1:11">
      <c r="A25" s="122" t="s">
        <v>62</v>
      </c>
      <c r="B25" s="8" t="s">
        <v>70</v>
      </c>
      <c r="C25" s="10">
        <v>0</v>
      </c>
      <c r="D25" s="10">
        <v>0</v>
      </c>
      <c r="E25" s="10">
        <v>0</v>
      </c>
      <c r="F25" s="10">
        <v>150</v>
      </c>
      <c r="G25" s="10">
        <v>0</v>
      </c>
      <c r="H25" s="10">
        <v>0</v>
      </c>
      <c r="I25" s="10">
        <v>0</v>
      </c>
      <c r="J25" s="14">
        <v>0</v>
      </c>
      <c r="K25" s="5">
        <f t="shared" si="0"/>
        <v>150</v>
      </c>
    </row>
    <row r="26" spans="1:11">
      <c r="A26" s="122"/>
      <c r="B26" s="8" t="s">
        <v>14</v>
      </c>
      <c r="C26" s="10">
        <v>0</v>
      </c>
      <c r="D26" s="10">
        <v>0</v>
      </c>
      <c r="E26" s="10">
        <v>0</v>
      </c>
      <c r="F26" s="10">
        <v>22.5</v>
      </c>
      <c r="G26" s="10">
        <v>0</v>
      </c>
      <c r="H26" s="10">
        <v>0</v>
      </c>
      <c r="I26" s="10">
        <v>0</v>
      </c>
      <c r="J26" s="14">
        <v>0</v>
      </c>
      <c r="K26" s="5">
        <f t="shared" si="0"/>
        <v>22.5</v>
      </c>
    </row>
    <row r="27" spans="1:11">
      <c r="A27" s="122" t="s">
        <v>63</v>
      </c>
      <c r="B27" s="8" t="s">
        <v>70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362000</v>
      </c>
      <c r="I27" s="10">
        <v>0</v>
      </c>
      <c r="J27" s="14">
        <v>0</v>
      </c>
      <c r="K27" s="5">
        <f t="shared" si="0"/>
        <v>362000</v>
      </c>
    </row>
    <row r="28" spans="1:11">
      <c r="A28" s="122"/>
      <c r="B28" s="8" t="s">
        <v>14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1737.6</v>
      </c>
      <c r="I28" s="10">
        <v>0</v>
      </c>
      <c r="J28" s="14">
        <v>0</v>
      </c>
      <c r="K28" s="5">
        <f t="shared" si="0"/>
        <v>1737.6</v>
      </c>
    </row>
    <row r="29" spans="1:11">
      <c r="A29" s="122" t="s">
        <v>64</v>
      </c>
      <c r="B29" s="8" t="s">
        <v>70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26000</v>
      </c>
      <c r="I29" s="10">
        <v>0</v>
      </c>
      <c r="J29" s="14">
        <v>0</v>
      </c>
      <c r="K29" s="5">
        <f t="shared" si="0"/>
        <v>26000</v>
      </c>
    </row>
    <row r="30" spans="1:11">
      <c r="A30" s="122"/>
      <c r="B30" s="8" t="s">
        <v>14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3700</v>
      </c>
      <c r="I30" s="10">
        <v>0</v>
      </c>
      <c r="J30" s="14">
        <v>0</v>
      </c>
      <c r="K30" s="5">
        <f t="shared" si="0"/>
        <v>3700</v>
      </c>
    </row>
    <row r="31" spans="1:11">
      <c r="A31" s="122" t="s">
        <v>65</v>
      </c>
      <c r="B31" s="8" t="s">
        <v>70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4">
        <v>0</v>
      </c>
      <c r="K31" s="5">
        <f t="shared" si="0"/>
        <v>0</v>
      </c>
    </row>
    <row r="32" spans="1:11">
      <c r="A32" s="122"/>
      <c r="B32" s="8" t="s">
        <v>14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4">
        <v>0</v>
      </c>
      <c r="K32" s="5">
        <f t="shared" si="0"/>
        <v>0</v>
      </c>
    </row>
    <row r="33" spans="1:12">
      <c r="A33" s="122" t="s">
        <v>66</v>
      </c>
      <c r="B33" s="8" t="s">
        <v>73</v>
      </c>
      <c r="C33" s="10">
        <v>0</v>
      </c>
      <c r="D33" s="10">
        <v>0</v>
      </c>
      <c r="E33" s="10">
        <v>0</v>
      </c>
      <c r="F33" s="10">
        <v>50000</v>
      </c>
      <c r="G33" s="10">
        <v>0</v>
      </c>
      <c r="H33" s="10">
        <v>4000</v>
      </c>
      <c r="I33" s="10">
        <v>12000</v>
      </c>
      <c r="J33" s="14">
        <v>0</v>
      </c>
      <c r="K33" s="21">
        <f t="shared" si="0"/>
        <v>66000</v>
      </c>
    </row>
    <row r="34" spans="1:12">
      <c r="A34" s="122"/>
      <c r="B34" s="8" t="s">
        <v>14</v>
      </c>
      <c r="C34" s="10">
        <v>0</v>
      </c>
      <c r="D34" s="10">
        <v>0</v>
      </c>
      <c r="E34" s="10">
        <v>0</v>
      </c>
      <c r="F34" s="10">
        <v>500</v>
      </c>
      <c r="G34" s="10">
        <v>0</v>
      </c>
      <c r="H34" s="10">
        <v>400</v>
      </c>
      <c r="I34" s="10">
        <v>120</v>
      </c>
      <c r="J34" s="14">
        <v>0</v>
      </c>
      <c r="K34" s="21">
        <f t="shared" si="0"/>
        <v>1020</v>
      </c>
    </row>
    <row r="35" spans="1:12">
      <c r="A35" s="122" t="s">
        <v>67</v>
      </c>
      <c r="B35" s="8" t="s">
        <v>70</v>
      </c>
      <c r="C35" s="10">
        <v>0</v>
      </c>
      <c r="D35" s="10">
        <v>0</v>
      </c>
      <c r="E35" s="10">
        <v>0</v>
      </c>
      <c r="F35" s="10">
        <v>20636</v>
      </c>
      <c r="G35" s="10">
        <v>0</v>
      </c>
      <c r="H35" s="10">
        <v>1050</v>
      </c>
      <c r="I35" s="10">
        <v>0</v>
      </c>
      <c r="J35" s="14">
        <v>0</v>
      </c>
      <c r="K35" s="5">
        <f t="shared" si="0"/>
        <v>21686</v>
      </c>
    </row>
    <row r="36" spans="1:12">
      <c r="A36" s="124"/>
      <c r="B36" s="22" t="s">
        <v>14</v>
      </c>
      <c r="C36" s="11">
        <v>0</v>
      </c>
      <c r="D36" s="11">
        <v>0</v>
      </c>
      <c r="E36" s="11">
        <v>0</v>
      </c>
      <c r="F36" s="11">
        <v>8280</v>
      </c>
      <c r="G36" s="11">
        <v>0</v>
      </c>
      <c r="H36" s="11">
        <v>2887.5</v>
      </c>
      <c r="I36" s="11">
        <v>0</v>
      </c>
      <c r="J36" s="15">
        <v>0</v>
      </c>
      <c r="K36" s="6">
        <f t="shared" si="0"/>
        <v>11167.5</v>
      </c>
    </row>
    <row r="37" spans="1:12">
      <c r="A37" s="17" t="s">
        <v>74</v>
      </c>
      <c r="B37" s="18" t="s">
        <v>14</v>
      </c>
      <c r="C37" s="19">
        <f>C6+C8+C10+C12+C14+C18+C16+C20+C22+C24+C26+C28+C30+C32+C34+C36</f>
        <v>64222.7</v>
      </c>
      <c r="D37" s="19">
        <f>D6+D8+D10+D12+D14+D16+D18+D20+D22+D24+D26+D28+D30+D32+D34+D36</f>
        <v>2916791</v>
      </c>
      <c r="E37" s="19">
        <f>E6+E8+E10+E12+E14+E16+E18+E20+E22+E24+E26+E28+E30+E32+E34+E36</f>
        <v>145507.45000000001</v>
      </c>
      <c r="F37" s="19">
        <f>F36+F34+F32+F30+F28+F26+F24+F22+F20+F18+F16+F14+F12+F10+F8+F6</f>
        <v>716925.55999999994</v>
      </c>
      <c r="G37" s="19">
        <f>G6+G8+G10+G12+G14+G16+G18+G22+G20+G24+G26+G28+G30+G32+G34+G36</f>
        <v>1262788.0900000001</v>
      </c>
      <c r="H37" s="19">
        <f>H6+H8+H10+H12+H14+H16+H18+H20+H22+H24+H26+H28+H30+H32+H34+H36</f>
        <v>227732.86000000002</v>
      </c>
      <c r="I37" s="19">
        <f>I36+I34+I32+I30+I28+I26+I24+I22+I20+I18+I16+I14+I12+I10+I8+I6</f>
        <v>574006.81000000006</v>
      </c>
      <c r="J37" s="19">
        <f>J6+J8+J10+J12+J14+J16+J18+J20+J24+J22+J26+J28+J30+J32+J34+J36</f>
        <v>438127.7</v>
      </c>
      <c r="K37" s="19">
        <f>K6+K8+K10+K12+K14+K16+K18+K20+K22+K26+K24+K28+K30+K32+K34+K36</f>
        <v>6346102.169999999</v>
      </c>
      <c r="L37" s="4"/>
    </row>
    <row r="38" spans="1:12">
      <c r="C38" s="4"/>
    </row>
    <row r="40" spans="1:12">
      <c r="A40" s="1" t="s">
        <v>50</v>
      </c>
      <c r="B40" t="s">
        <v>104</v>
      </c>
    </row>
    <row r="67" spans="1:10">
      <c r="A67" s="86"/>
    </row>
    <row r="68" spans="1:10">
      <c r="A68" t="s">
        <v>106</v>
      </c>
      <c r="B68" s="87" t="s">
        <v>107</v>
      </c>
    </row>
    <row r="70" spans="1:10">
      <c r="A70" s="83" t="s">
        <v>52</v>
      </c>
      <c r="B70" s="48" t="s">
        <v>76</v>
      </c>
      <c r="C70" s="48" t="s">
        <v>77</v>
      </c>
      <c r="D70" s="48" t="s">
        <v>78</v>
      </c>
      <c r="E70" s="48" t="s">
        <v>79</v>
      </c>
      <c r="F70" s="48" t="s">
        <v>80</v>
      </c>
      <c r="G70" s="48" t="s">
        <v>81</v>
      </c>
      <c r="H70" s="48" t="s">
        <v>82</v>
      </c>
      <c r="I70" s="49" t="s">
        <v>83</v>
      </c>
      <c r="J70" s="49" t="s">
        <v>84</v>
      </c>
    </row>
    <row r="71" spans="1:10">
      <c r="A71" s="84">
        <v>2014</v>
      </c>
      <c r="B71" s="85">
        <v>6788</v>
      </c>
      <c r="C71" s="85">
        <v>0</v>
      </c>
      <c r="D71" s="85">
        <v>4617.3999999999996</v>
      </c>
      <c r="E71" s="85">
        <f>14822.53+9750</f>
        <v>24572.53</v>
      </c>
      <c r="F71" s="85">
        <v>59945.3</v>
      </c>
      <c r="G71" s="85">
        <v>7683.29</v>
      </c>
      <c r="H71" s="85">
        <v>692.08</v>
      </c>
      <c r="I71" s="85">
        <v>9721.4</v>
      </c>
      <c r="J71" s="78">
        <f>SUM(B71:I71)</f>
        <v>114020</v>
      </c>
    </row>
    <row r="72" spans="1:10">
      <c r="A72" s="83">
        <v>2013</v>
      </c>
      <c r="B72" s="85">
        <v>114425</v>
      </c>
      <c r="C72" s="85">
        <v>1095</v>
      </c>
      <c r="D72" s="85">
        <v>1600</v>
      </c>
      <c r="E72" s="85">
        <v>37418.44</v>
      </c>
      <c r="F72" s="85">
        <v>41578.853999999999</v>
      </c>
      <c r="G72" s="85">
        <v>43013.195</v>
      </c>
      <c r="H72" s="85">
        <v>19810.759999999998</v>
      </c>
      <c r="I72" s="85">
        <v>14242.88</v>
      </c>
      <c r="J72" s="78">
        <f>SUM(B72:I72)</f>
        <v>273184.12900000002</v>
      </c>
    </row>
    <row r="73" spans="1:10">
      <c r="A73" s="91">
        <v>2012</v>
      </c>
      <c r="B73" s="90">
        <v>570</v>
      </c>
      <c r="C73" s="89">
        <v>0</v>
      </c>
      <c r="D73" s="88">
        <v>56200</v>
      </c>
      <c r="E73" s="89">
        <v>0</v>
      </c>
      <c r="F73" s="88">
        <v>83298.228000000003</v>
      </c>
      <c r="G73" s="89">
        <v>0</v>
      </c>
      <c r="H73" s="88">
        <v>386.78</v>
      </c>
      <c r="I73" s="88">
        <v>17285.3</v>
      </c>
      <c r="J73" s="78">
        <v>157740.30799999999</v>
      </c>
    </row>
    <row r="75" spans="1:10">
      <c r="A75" s="86"/>
    </row>
    <row r="76" spans="1:10">
      <c r="A76" t="s">
        <v>106</v>
      </c>
      <c r="B76" s="87" t="s">
        <v>107</v>
      </c>
    </row>
  </sheetData>
  <sheetProtection selectLockedCells="1" selectUnlockedCells="1"/>
  <mergeCells count="16">
    <mergeCell ref="A33:A34"/>
    <mergeCell ref="A35:A36"/>
    <mergeCell ref="A21:A22"/>
    <mergeCell ref="A23:A24"/>
    <mergeCell ref="A25:A26"/>
    <mergeCell ref="A27:A28"/>
    <mergeCell ref="A29:A30"/>
    <mergeCell ref="A31:A32"/>
    <mergeCell ref="A19:A20"/>
    <mergeCell ref="A5:A6"/>
    <mergeCell ref="A7:A8"/>
    <mergeCell ref="A9:A10"/>
    <mergeCell ref="A11:A12"/>
    <mergeCell ref="A13:A14"/>
    <mergeCell ref="A15:A16"/>
    <mergeCell ref="A17:A18"/>
  </mergeCells>
  <pageMargins left="0.78749999999999998" right="0.78749999999999998" top="0.46736111111111112" bottom="1.0249999999999999" header="0.2298611111111111" footer="0.78749999999999998"/>
  <pageSetup paperSize="9" firstPageNumber="0" orientation="portrait" horizontalDpi="300" verticalDpi="300" r:id="rId1"/>
  <headerFooter alignWithMargins="0">
    <oddHeader>&amp;C&amp;A</oddHeader>
    <oddFooter>&amp;CPágina 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52"/>
  <sheetViews>
    <sheetView workbookViewId="0">
      <selection activeCell="H33" sqref="H33"/>
    </sheetView>
  </sheetViews>
  <sheetFormatPr baseColWidth="10" defaultRowHeight="12.75"/>
  <cols>
    <col min="2" max="2" width="30" customWidth="1"/>
    <col min="3" max="3" width="15" customWidth="1"/>
  </cols>
  <sheetData>
    <row r="1" spans="1:5" ht="77.25" customHeight="1"/>
    <row r="3" spans="1:5">
      <c r="A3" s="16" t="s">
        <v>108</v>
      </c>
    </row>
    <row r="4" spans="1:5">
      <c r="A4" s="27"/>
    </row>
    <row r="5" spans="1:5">
      <c r="A5" s="92" t="s">
        <v>109</v>
      </c>
      <c r="B5" s="92" t="s">
        <v>110</v>
      </c>
      <c r="C5" s="92" t="s">
        <v>111</v>
      </c>
      <c r="D5" s="93" t="s">
        <v>13</v>
      </c>
      <c r="E5" s="92" t="s">
        <v>46</v>
      </c>
    </row>
    <row r="6" spans="1:5">
      <c r="A6" s="94" t="s">
        <v>112</v>
      </c>
      <c r="B6" s="94" t="s">
        <v>2</v>
      </c>
      <c r="C6" s="94" t="s">
        <v>19</v>
      </c>
      <c r="D6" s="95">
        <v>2280</v>
      </c>
      <c r="E6" s="96">
        <v>1898</v>
      </c>
    </row>
    <row r="7" spans="1:5">
      <c r="A7" s="97" t="s">
        <v>112</v>
      </c>
      <c r="B7" s="97" t="s">
        <v>20</v>
      </c>
      <c r="C7" s="97" t="s">
        <v>16</v>
      </c>
      <c r="D7" s="98">
        <v>537000</v>
      </c>
      <c r="E7" s="99">
        <v>16951.400000000001</v>
      </c>
    </row>
    <row r="8" spans="1:5">
      <c r="A8" s="97" t="s">
        <v>112</v>
      </c>
      <c r="B8" s="97" t="s">
        <v>1</v>
      </c>
      <c r="C8" s="100" t="s">
        <v>23</v>
      </c>
      <c r="D8" s="98">
        <v>114425</v>
      </c>
      <c r="E8" s="99">
        <v>40343.021400000005</v>
      </c>
    </row>
    <row r="9" spans="1:5">
      <c r="A9" s="97" t="s">
        <v>112</v>
      </c>
      <c r="B9" s="97" t="s">
        <v>26</v>
      </c>
      <c r="C9" s="97" t="s">
        <v>27</v>
      </c>
      <c r="D9" s="98">
        <v>35500</v>
      </c>
      <c r="E9" s="99">
        <v>222776.28300000014</v>
      </c>
    </row>
    <row r="10" spans="1:5">
      <c r="A10" s="97" t="s">
        <v>112</v>
      </c>
      <c r="B10" s="97" t="s">
        <v>91</v>
      </c>
      <c r="C10" s="97" t="s">
        <v>16</v>
      </c>
      <c r="D10" s="98">
        <v>85000.025999999998</v>
      </c>
      <c r="E10" s="99">
        <v>2457.4007435999997</v>
      </c>
    </row>
    <row r="11" spans="1:5">
      <c r="A11" s="97" t="s">
        <v>112</v>
      </c>
      <c r="B11" s="97" t="s">
        <v>113</v>
      </c>
      <c r="C11" s="97" t="s">
        <v>16</v>
      </c>
      <c r="D11" s="98">
        <v>505000</v>
      </c>
      <c r="E11" s="99">
        <v>3127.85</v>
      </c>
    </row>
    <row r="12" spans="1:5">
      <c r="A12" s="97" t="s">
        <v>112</v>
      </c>
      <c r="B12" s="97" t="s">
        <v>34</v>
      </c>
      <c r="C12" s="97" t="s">
        <v>16</v>
      </c>
      <c r="D12" s="98">
        <v>50100</v>
      </c>
      <c r="E12" s="99">
        <v>24.2</v>
      </c>
    </row>
    <row r="13" spans="1:5">
      <c r="A13" s="97" t="s">
        <v>112</v>
      </c>
      <c r="B13" s="97" t="s">
        <v>35</v>
      </c>
      <c r="C13" s="97" t="s">
        <v>16</v>
      </c>
      <c r="D13" s="98">
        <v>5000</v>
      </c>
      <c r="E13" s="99">
        <v>170.5</v>
      </c>
    </row>
    <row r="14" spans="1:5">
      <c r="A14" s="97" t="s">
        <v>112</v>
      </c>
      <c r="B14" s="97" t="s">
        <v>0</v>
      </c>
      <c r="C14" s="97" t="s">
        <v>27</v>
      </c>
      <c r="D14" s="98">
        <v>10705.5</v>
      </c>
      <c r="E14" s="99">
        <v>127185.45</v>
      </c>
    </row>
    <row r="15" spans="1:5">
      <c r="A15" s="97" t="s">
        <v>112</v>
      </c>
      <c r="B15" s="97" t="s">
        <v>36</v>
      </c>
      <c r="C15" s="100" t="s">
        <v>27</v>
      </c>
      <c r="D15" s="98">
        <v>1541.85</v>
      </c>
      <c r="E15" s="99">
        <v>15516.39</v>
      </c>
    </row>
    <row r="16" spans="1:5">
      <c r="A16" s="97" t="s">
        <v>112</v>
      </c>
      <c r="B16" s="97" t="s">
        <v>7</v>
      </c>
      <c r="C16" s="97" t="s">
        <v>16</v>
      </c>
      <c r="D16" s="98">
        <v>18800</v>
      </c>
      <c r="E16" s="99">
        <v>5059.5600000000004</v>
      </c>
    </row>
    <row r="17" spans="1:5">
      <c r="A17" s="97" t="s">
        <v>77</v>
      </c>
      <c r="B17" s="97" t="s">
        <v>17</v>
      </c>
      <c r="C17" s="97" t="s">
        <v>16</v>
      </c>
      <c r="D17" s="98">
        <v>13000</v>
      </c>
      <c r="E17" s="99">
        <v>825</v>
      </c>
    </row>
    <row r="18" spans="1:5">
      <c r="A18" s="97" t="s">
        <v>77</v>
      </c>
      <c r="B18" s="97" t="s">
        <v>2</v>
      </c>
      <c r="C18" s="97" t="s">
        <v>19</v>
      </c>
      <c r="D18" s="98">
        <v>675</v>
      </c>
      <c r="E18" s="99">
        <v>1210.0999999999999</v>
      </c>
    </row>
    <row r="19" spans="1:5">
      <c r="A19" s="97" t="s">
        <v>77</v>
      </c>
      <c r="B19" s="97" t="s">
        <v>21</v>
      </c>
      <c r="C19" s="100" t="s">
        <v>16</v>
      </c>
      <c r="D19" s="98">
        <v>50</v>
      </c>
      <c r="E19" s="99">
        <v>27.5</v>
      </c>
    </row>
    <row r="20" spans="1:5">
      <c r="A20" s="97" t="s">
        <v>77</v>
      </c>
      <c r="B20" s="97" t="s">
        <v>1</v>
      </c>
      <c r="C20" s="100" t="s">
        <v>23</v>
      </c>
      <c r="D20" s="98">
        <v>1095</v>
      </c>
      <c r="E20" s="99">
        <v>967.39499999999998</v>
      </c>
    </row>
    <row r="21" spans="1:5">
      <c r="A21" s="97" t="s">
        <v>77</v>
      </c>
      <c r="B21" s="97" t="s">
        <v>24</v>
      </c>
      <c r="C21" s="97" t="s">
        <v>16</v>
      </c>
      <c r="D21" s="98">
        <v>193504</v>
      </c>
      <c r="E21" s="99">
        <v>4479.2880000000014</v>
      </c>
    </row>
    <row r="22" spans="1:5">
      <c r="A22" s="97" t="s">
        <v>77</v>
      </c>
      <c r="B22" s="97" t="s">
        <v>26</v>
      </c>
      <c r="C22" s="97" t="s">
        <v>27</v>
      </c>
      <c r="D22" s="98">
        <v>36935.699999999997</v>
      </c>
      <c r="E22" s="99">
        <v>177611.90699999998</v>
      </c>
    </row>
    <row r="23" spans="1:5">
      <c r="A23" s="97" t="s">
        <v>77</v>
      </c>
      <c r="B23" s="97" t="s">
        <v>114</v>
      </c>
      <c r="C23" s="97" t="s">
        <v>16</v>
      </c>
      <c r="D23" s="98">
        <v>130619</v>
      </c>
      <c r="E23" s="99">
        <v>22022.611817999998</v>
      </c>
    </row>
    <row r="24" spans="1:5">
      <c r="A24" s="97" t="s">
        <v>77</v>
      </c>
      <c r="B24" s="97" t="s">
        <v>115</v>
      </c>
      <c r="C24" s="97" t="s">
        <v>16</v>
      </c>
      <c r="D24" s="98">
        <v>2326842.7999999998</v>
      </c>
      <c r="E24" s="99">
        <v>3461993.2302999995</v>
      </c>
    </row>
    <row r="25" spans="1:5">
      <c r="A25" s="97" t="s">
        <v>77</v>
      </c>
      <c r="B25" s="97" t="s">
        <v>28</v>
      </c>
      <c r="C25" s="97" t="s">
        <v>16</v>
      </c>
      <c r="D25" s="98">
        <v>243500</v>
      </c>
      <c r="E25" s="99">
        <v>5892.7</v>
      </c>
    </row>
    <row r="26" spans="1:5">
      <c r="A26" s="97" t="s">
        <v>77</v>
      </c>
      <c r="B26" s="97" t="s">
        <v>30</v>
      </c>
      <c r="C26" s="97" t="s">
        <v>27</v>
      </c>
      <c r="D26" s="98">
        <v>26365</v>
      </c>
      <c r="E26" s="99">
        <v>58820.58</v>
      </c>
    </row>
    <row r="27" spans="1:5">
      <c r="A27" s="97" t="s">
        <v>77</v>
      </c>
      <c r="B27" s="97" t="s">
        <v>113</v>
      </c>
      <c r="C27" s="97" t="s">
        <v>16</v>
      </c>
      <c r="D27" s="98">
        <v>335800</v>
      </c>
      <c r="E27" s="99">
        <v>1505.55</v>
      </c>
    </row>
    <row r="28" spans="1:5">
      <c r="A28" s="97" t="s">
        <v>77</v>
      </c>
      <c r="B28" s="97" t="s">
        <v>116</v>
      </c>
      <c r="C28" s="97" t="s">
        <v>16</v>
      </c>
      <c r="D28" s="98">
        <v>4400000</v>
      </c>
      <c r="E28" s="99">
        <v>20368.3</v>
      </c>
    </row>
    <row r="29" spans="1:5">
      <c r="A29" s="97" t="s">
        <v>77</v>
      </c>
      <c r="B29" s="97" t="s">
        <v>37</v>
      </c>
      <c r="C29" s="97" t="s">
        <v>16</v>
      </c>
      <c r="D29" s="98">
        <v>1100</v>
      </c>
      <c r="E29" s="99">
        <v>77</v>
      </c>
    </row>
    <row r="30" spans="1:5">
      <c r="A30" s="97" t="s">
        <v>77</v>
      </c>
      <c r="B30" s="97" t="s">
        <v>0</v>
      </c>
      <c r="C30" s="97" t="s">
        <v>27</v>
      </c>
      <c r="D30" s="98">
        <v>17653.36</v>
      </c>
      <c r="E30" s="99">
        <v>333063.20200000005</v>
      </c>
    </row>
    <row r="31" spans="1:5">
      <c r="A31" s="97" t="s">
        <v>77</v>
      </c>
      <c r="B31" s="97" t="s">
        <v>117</v>
      </c>
      <c r="C31" s="97" t="s">
        <v>16</v>
      </c>
      <c r="D31" s="98">
        <v>1270600</v>
      </c>
      <c r="E31" s="99">
        <v>80213.600000000006</v>
      </c>
    </row>
    <row r="32" spans="1:5">
      <c r="A32" s="97" t="s">
        <v>77</v>
      </c>
      <c r="B32" s="97" t="s">
        <v>7</v>
      </c>
      <c r="C32" s="97" t="s">
        <v>16</v>
      </c>
      <c r="D32" s="98">
        <v>1125</v>
      </c>
      <c r="E32" s="99">
        <v>742.5</v>
      </c>
    </row>
    <row r="33" spans="1:5">
      <c r="A33" s="97" t="s">
        <v>78</v>
      </c>
      <c r="B33" s="97" t="s">
        <v>15</v>
      </c>
      <c r="C33" s="100" t="s">
        <v>16</v>
      </c>
      <c r="D33" s="98">
        <v>55000</v>
      </c>
      <c r="E33" s="99">
        <v>21175</v>
      </c>
    </row>
    <row r="34" spans="1:5">
      <c r="A34" s="97" t="s">
        <v>78</v>
      </c>
      <c r="B34" s="97" t="s">
        <v>1</v>
      </c>
      <c r="C34" s="100" t="s">
        <v>23</v>
      </c>
      <c r="D34" s="98">
        <v>1600</v>
      </c>
      <c r="E34" s="99">
        <v>1936</v>
      </c>
    </row>
    <row r="35" spans="1:5">
      <c r="A35" s="97" t="s">
        <v>78</v>
      </c>
      <c r="B35" s="97" t="s">
        <v>26</v>
      </c>
      <c r="C35" s="97" t="s">
        <v>23</v>
      </c>
      <c r="D35" s="98">
        <v>36560.737999999983</v>
      </c>
      <c r="E35" s="99">
        <v>44234.097830000013</v>
      </c>
    </row>
    <row r="36" spans="1:5">
      <c r="A36" s="97" t="s">
        <v>78</v>
      </c>
      <c r="B36" s="97" t="s">
        <v>115</v>
      </c>
      <c r="C36" s="97" t="s">
        <v>16</v>
      </c>
      <c r="D36" s="98">
        <v>97150</v>
      </c>
      <c r="E36" s="99">
        <v>152816.95000000001</v>
      </c>
    </row>
    <row r="37" spans="1:5">
      <c r="A37" s="97" t="s">
        <v>78</v>
      </c>
      <c r="B37" s="97" t="s">
        <v>30</v>
      </c>
      <c r="C37" s="97" t="s">
        <v>27</v>
      </c>
      <c r="D37" s="98">
        <v>2647.6809999999996</v>
      </c>
      <c r="E37" s="99">
        <v>3203.6940100000002</v>
      </c>
    </row>
    <row r="38" spans="1:5">
      <c r="A38" s="97" t="s">
        <v>78</v>
      </c>
      <c r="B38" s="97" t="s">
        <v>116</v>
      </c>
      <c r="C38" s="97" t="s">
        <v>16</v>
      </c>
      <c r="D38" s="98">
        <v>125000</v>
      </c>
      <c r="E38" s="99">
        <v>1815</v>
      </c>
    </row>
    <row r="39" spans="1:5">
      <c r="A39" s="97" t="s">
        <v>78</v>
      </c>
      <c r="B39" s="97" t="s">
        <v>0</v>
      </c>
      <c r="C39" s="97" t="s">
        <v>27</v>
      </c>
      <c r="D39" s="98">
        <v>4858.4799999999996</v>
      </c>
      <c r="E39" s="99">
        <v>43796.4</v>
      </c>
    </row>
    <row r="40" spans="1:5">
      <c r="A40" s="97" t="s">
        <v>78</v>
      </c>
      <c r="B40" s="97" t="s">
        <v>36</v>
      </c>
      <c r="C40" s="100" t="s">
        <v>27</v>
      </c>
      <c r="D40" s="98">
        <v>249.45</v>
      </c>
      <c r="E40" s="99">
        <v>764.98</v>
      </c>
    </row>
    <row r="41" spans="1:5">
      <c r="A41" s="97" t="s">
        <v>78</v>
      </c>
      <c r="B41" s="97" t="s">
        <v>117</v>
      </c>
      <c r="C41" s="97" t="s">
        <v>16</v>
      </c>
      <c r="D41" s="98">
        <v>960150</v>
      </c>
      <c r="E41" s="99">
        <v>52795.75</v>
      </c>
    </row>
    <row r="42" spans="1:5">
      <c r="A42" s="97" t="s">
        <v>78</v>
      </c>
      <c r="B42" s="97" t="s">
        <v>7</v>
      </c>
      <c r="C42" s="97" t="s">
        <v>16</v>
      </c>
      <c r="D42" s="98">
        <v>40000</v>
      </c>
      <c r="E42" s="99">
        <v>44000</v>
      </c>
    </row>
    <row r="43" spans="1:5">
      <c r="A43" s="97" t="s">
        <v>79</v>
      </c>
      <c r="B43" s="97" t="s">
        <v>2</v>
      </c>
      <c r="C43" s="97" t="s">
        <v>19</v>
      </c>
      <c r="D43" s="98">
        <v>9900</v>
      </c>
      <c r="E43" s="99">
        <v>8345</v>
      </c>
    </row>
    <row r="44" spans="1:5">
      <c r="A44" s="97" t="s">
        <v>79</v>
      </c>
      <c r="B44" s="97" t="s">
        <v>20</v>
      </c>
      <c r="C44" s="97" t="s">
        <v>16</v>
      </c>
      <c r="D44" s="98">
        <v>896147</v>
      </c>
      <c r="E44" s="99">
        <v>17730.751000000004</v>
      </c>
    </row>
    <row r="45" spans="1:5">
      <c r="A45" s="97" t="s">
        <v>79</v>
      </c>
      <c r="B45" s="97" t="s">
        <v>1</v>
      </c>
      <c r="C45" s="100" t="s">
        <v>23</v>
      </c>
      <c r="D45" s="98">
        <v>37418.44</v>
      </c>
      <c r="E45" s="99">
        <v>67427.588800000012</v>
      </c>
    </row>
    <row r="46" spans="1:5">
      <c r="A46" s="97" t="s">
        <v>79</v>
      </c>
      <c r="B46" s="97" t="s">
        <v>25</v>
      </c>
      <c r="C46" s="97" t="s">
        <v>16</v>
      </c>
      <c r="D46" s="98">
        <v>150</v>
      </c>
      <c r="E46" s="99">
        <v>24.75</v>
      </c>
    </row>
    <row r="47" spans="1:5">
      <c r="A47" s="97" t="s">
        <v>79</v>
      </c>
      <c r="B47" s="97" t="s">
        <v>26</v>
      </c>
      <c r="C47" s="97" t="s">
        <v>27</v>
      </c>
      <c r="D47" s="98">
        <v>36866.365000000005</v>
      </c>
      <c r="E47" s="99">
        <v>239113.7997</v>
      </c>
    </row>
    <row r="48" spans="1:5">
      <c r="A48" s="97" t="s">
        <v>79</v>
      </c>
      <c r="B48" s="97" t="s">
        <v>29</v>
      </c>
      <c r="C48" s="97" t="s">
        <v>16</v>
      </c>
      <c r="D48" s="98">
        <v>215200</v>
      </c>
      <c r="E48" s="99">
        <v>1254</v>
      </c>
    </row>
    <row r="49" spans="1:5">
      <c r="A49" s="97" t="s">
        <v>79</v>
      </c>
      <c r="B49" s="97" t="s">
        <v>91</v>
      </c>
      <c r="C49" s="97" t="s">
        <v>16</v>
      </c>
      <c r="D49" s="98">
        <v>3800</v>
      </c>
      <c r="E49" s="99">
        <v>137.5</v>
      </c>
    </row>
    <row r="50" spans="1:5">
      <c r="A50" s="97" t="s">
        <v>79</v>
      </c>
      <c r="B50" s="97" t="s">
        <v>30</v>
      </c>
      <c r="C50" s="97" t="s">
        <v>27</v>
      </c>
      <c r="D50" s="98">
        <v>600</v>
      </c>
      <c r="E50" s="99">
        <v>145.19999999999999</v>
      </c>
    </row>
    <row r="51" spans="1:5">
      <c r="A51" s="97" t="s">
        <v>79</v>
      </c>
      <c r="B51" s="97" t="s">
        <v>113</v>
      </c>
      <c r="C51" s="97" t="s">
        <v>16</v>
      </c>
      <c r="D51" s="98">
        <v>926200</v>
      </c>
      <c r="E51" s="99">
        <v>4593.3</v>
      </c>
    </row>
    <row r="52" spans="1:5">
      <c r="A52" s="97" t="s">
        <v>79</v>
      </c>
      <c r="B52" s="97" t="s">
        <v>32</v>
      </c>
      <c r="C52" s="97" t="s">
        <v>16</v>
      </c>
      <c r="D52" s="98">
        <v>225</v>
      </c>
      <c r="E52" s="99">
        <v>18.72</v>
      </c>
    </row>
    <row r="53" spans="1:5">
      <c r="A53" s="97" t="s">
        <v>79</v>
      </c>
      <c r="B53" s="97" t="s">
        <v>9</v>
      </c>
      <c r="C53" s="97" t="s">
        <v>16</v>
      </c>
      <c r="D53" s="98">
        <v>25000</v>
      </c>
      <c r="E53" s="99">
        <v>1738.77</v>
      </c>
    </row>
    <row r="54" spans="1:5">
      <c r="A54" s="97" t="s">
        <v>79</v>
      </c>
      <c r="B54" s="97" t="s">
        <v>37</v>
      </c>
      <c r="C54" s="97" t="s">
        <v>16</v>
      </c>
      <c r="D54" s="98">
        <v>50000</v>
      </c>
      <c r="E54" s="99">
        <v>275</v>
      </c>
    </row>
    <row r="55" spans="1:5">
      <c r="A55" s="97" t="s">
        <v>79</v>
      </c>
      <c r="B55" s="97" t="s">
        <v>0</v>
      </c>
      <c r="C55" s="97" t="s">
        <v>27</v>
      </c>
      <c r="D55" s="98">
        <v>60041.05</v>
      </c>
      <c r="E55" s="99">
        <v>314292.53999999998</v>
      </c>
    </row>
    <row r="56" spans="1:5">
      <c r="A56" s="97" t="s">
        <v>79</v>
      </c>
      <c r="B56" s="97" t="s">
        <v>117</v>
      </c>
      <c r="C56" s="97" t="s">
        <v>16</v>
      </c>
      <c r="D56" s="98">
        <v>11500</v>
      </c>
      <c r="E56" s="99">
        <v>1391.5</v>
      </c>
    </row>
    <row r="57" spans="1:5">
      <c r="A57" s="97" t="s">
        <v>79</v>
      </c>
      <c r="B57" s="97" t="s">
        <v>7</v>
      </c>
      <c r="C57" s="97" t="s">
        <v>16</v>
      </c>
      <c r="D57" s="98">
        <v>73600</v>
      </c>
      <c r="E57" s="99">
        <v>16172</v>
      </c>
    </row>
    <row r="58" spans="1:5">
      <c r="A58" s="97" t="s">
        <v>80</v>
      </c>
      <c r="B58" s="97" t="s">
        <v>2</v>
      </c>
      <c r="C58" s="97" t="s">
        <v>19</v>
      </c>
      <c r="D58" s="98">
        <v>200</v>
      </c>
      <c r="E58" s="99">
        <v>800</v>
      </c>
    </row>
    <row r="59" spans="1:5">
      <c r="A59" s="97" t="s">
        <v>80</v>
      </c>
      <c r="B59" s="97" t="s">
        <v>20</v>
      </c>
      <c r="C59" s="97" t="s">
        <v>16</v>
      </c>
      <c r="D59" s="98">
        <v>771500</v>
      </c>
      <c r="E59" s="99">
        <v>10407.200000000001</v>
      </c>
    </row>
    <row r="60" spans="1:5">
      <c r="A60" s="97" t="s">
        <v>80</v>
      </c>
      <c r="B60" s="97" t="s">
        <v>1</v>
      </c>
      <c r="C60" s="100" t="s">
        <v>23</v>
      </c>
      <c r="D60" s="98">
        <v>41578.853999999999</v>
      </c>
      <c r="E60" s="99">
        <v>299011.12644000002</v>
      </c>
    </row>
    <row r="61" spans="1:5">
      <c r="A61" s="97" t="s">
        <v>80</v>
      </c>
      <c r="B61" s="97" t="s">
        <v>26</v>
      </c>
      <c r="C61" s="97" t="s">
        <v>23</v>
      </c>
      <c r="D61" s="98">
        <v>34679</v>
      </c>
      <c r="E61" s="99">
        <v>763911.72</v>
      </c>
    </row>
    <row r="62" spans="1:5">
      <c r="A62" s="97" t="s">
        <v>80</v>
      </c>
      <c r="B62" s="97" t="s">
        <v>114</v>
      </c>
      <c r="C62" s="97" t="s">
        <v>16</v>
      </c>
      <c r="D62" s="98">
        <v>18900</v>
      </c>
      <c r="E62" s="99">
        <v>11434.5</v>
      </c>
    </row>
    <row r="63" spans="1:5">
      <c r="A63" s="97" t="s">
        <v>80</v>
      </c>
      <c r="B63" s="97" t="s">
        <v>115</v>
      </c>
      <c r="C63" s="97" t="s">
        <v>16</v>
      </c>
      <c r="D63" s="98">
        <v>200972</v>
      </c>
      <c r="E63" s="99">
        <v>158064.478</v>
      </c>
    </row>
    <row r="64" spans="1:5">
      <c r="A64" s="97" t="s">
        <v>80</v>
      </c>
      <c r="B64" s="97" t="s">
        <v>30</v>
      </c>
      <c r="C64" s="97" t="s">
        <v>27</v>
      </c>
      <c r="D64" s="98">
        <v>50201</v>
      </c>
      <c r="E64" s="99">
        <v>1407877.35</v>
      </c>
    </row>
    <row r="65" spans="1:5">
      <c r="A65" s="97" t="s">
        <v>80</v>
      </c>
      <c r="B65" s="97" t="s">
        <v>113</v>
      </c>
      <c r="C65" s="97" t="s">
        <v>16</v>
      </c>
      <c r="D65" s="98">
        <v>7773783</v>
      </c>
      <c r="E65" s="99">
        <v>136845.21837799999</v>
      </c>
    </row>
    <row r="66" spans="1:5">
      <c r="A66" s="97" t="s">
        <v>80</v>
      </c>
      <c r="B66" s="97" t="s">
        <v>116</v>
      </c>
      <c r="C66" s="97" t="s">
        <v>27</v>
      </c>
      <c r="D66" s="98">
        <v>174600</v>
      </c>
      <c r="E66" s="99">
        <v>2112.66</v>
      </c>
    </row>
    <row r="67" spans="1:5">
      <c r="A67" s="97" t="s">
        <v>80</v>
      </c>
      <c r="B67" s="97" t="s">
        <v>9</v>
      </c>
      <c r="C67" s="97" t="s">
        <v>16</v>
      </c>
      <c r="D67" s="98">
        <v>36000</v>
      </c>
      <c r="E67" s="99">
        <v>495</v>
      </c>
    </row>
    <row r="68" spans="1:5">
      <c r="A68" s="97" t="s">
        <v>80</v>
      </c>
      <c r="B68" s="97" t="s">
        <v>0</v>
      </c>
      <c r="C68" s="97" t="s">
        <v>27</v>
      </c>
      <c r="D68" s="98">
        <v>4365.2</v>
      </c>
      <c r="E68" s="99">
        <v>26221.64</v>
      </c>
    </row>
    <row r="69" spans="1:5">
      <c r="A69" s="97" t="s">
        <v>80</v>
      </c>
      <c r="B69" s="97" t="s">
        <v>117</v>
      </c>
      <c r="C69" s="97" t="s">
        <v>16</v>
      </c>
      <c r="D69" s="98">
        <v>2763015.6</v>
      </c>
      <c r="E69" s="99">
        <v>318600.86399999994</v>
      </c>
    </row>
    <row r="70" spans="1:5">
      <c r="A70" s="97" t="s">
        <v>81</v>
      </c>
      <c r="B70" s="97" t="s">
        <v>15</v>
      </c>
      <c r="C70" s="97" t="s">
        <v>16</v>
      </c>
      <c r="D70" s="101">
        <v>167900</v>
      </c>
      <c r="E70" s="97">
        <v>27355.5</v>
      </c>
    </row>
    <row r="71" spans="1:5">
      <c r="A71" s="97" t="s">
        <v>81</v>
      </c>
      <c r="B71" s="97" t="s">
        <v>2</v>
      </c>
      <c r="C71" s="97" t="s">
        <v>19</v>
      </c>
      <c r="D71" s="101">
        <v>3770</v>
      </c>
      <c r="E71" s="97">
        <v>4424.5</v>
      </c>
    </row>
    <row r="72" spans="1:5">
      <c r="A72" s="97" t="s">
        <v>81</v>
      </c>
      <c r="B72" s="97" t="s">
        <v>20</v>
      </c>
      <c r="C72" s="97" t="s">
        <v>16</v>
      </c>
      <c r="D72" s="101">
        <v>63450</v>
      </c>
      <c r="E72" s="97">
        <v>6990.4280000000008</v>
      </c>
    </row>
    <row r="73" spans="1:5">
      <c r="A73" s="97" t="s">
        <v>81</v>
      </c>
      <c r="B73" s="97" t="s">
        <v>1</v>
      </c>
      <c r="C73" s="100" t="s">
        <v>23</v>
      </c>
      <c r="D73" s="101">
        <v>43013.195</v>
      </c>
      <c r="E73" s="97">
        <v>224367.52500199998</v>
      </c>
    </row>
    <row r="74" spans="1:5">
      <c r="A74" s="97" t="s">
        <v>81</v>
      </c>
      <c r="B74" s="97" t="s">
        <v>26</v>
      </c>
      <c r="C74" s="97" t="s">
        <v>27</v>
      </c>
      <c r="D74" s="101">
        <v>52042</v>
      </c>
      <c r="E74" s="97">
        <v>224934.53630000004</v>
      </c>
    </row>
    <row r="75" spans="1:5">
      <c r="A75" s="97" t="s">
        <v>81</v>
      </c>
      <c r="B75" s="97" t="s">
        <v>114</v>
      </c>
      <c r="C75" s="97" t="s">
        <v>16</v>
      </c>
      <c r="D75" s="101">
        <v>151938</v>
      </c>
      <c r="E75" s="97">
        <v>27005.525999999998</v>
      </c>
    </row>
    <row r="76" spans="1:5">
      <c r="A76" s="97" t="s">
        <v>81</v>
      </c>
      <c r="B76" s="97" t="s">
        <v>115</v>
      </c>
      <c r="C76" s="97" t="s">
        <v>16</v>
      </c>
      <c r="D76" s="101">
        <v>395233</v>
      </c>
      <c r="E76" s="97">
        <v>330669.95799999998</v>
      </c>
    </row>
    <row r="77" spans="1:5">
      <c r="A77" s="97" t="s">
        <v>81</v>
      </c>
      <c r="B77" s="97" t="s">
        <v>29</v>
      </c>
      <c r="C77" s="97" t="s">
        <v>16</v>
      </c>
      <c r="D77" s="101">
        <v>362500</v>
      </c>
      <c r="E77" s="97">
        <v>1892.5120000000002</v>
      </c>
    </row>
    <row r="78" spans="1:5">
      <c r="A78" s="97" t="s">
        <v>81</v>
      </c>
      <c r="B78" s="97" t="s">
        <v>91</v>
      </c>
      <c r="C78" s="97" t="s">
        <v>16</v>
      </c>
      <c r="D78" s="101">
        <v>32000</v>
      </c>
      <c r="E78" s="97">
        <v>4212</v>
      </c>
    </row>
    <row r="79" spans="1:5">
      <c r="A79" s="97" t="s">
        <v>81</v>
      </c>
      <c r="B79" s="97" t="s">
        <v>118</v>
      </c>
      <c r="C79" s="100" t="s">
        <v>16</v>
      </c>
      <c r="D79" s="101">
        <v>15000</v>
      </c>
      <c r="E79" s="97">
        <v>1848</v>
      </c>
    </row>
    <row r="80" spans="1:5">
      <c r="A80" s="97" t="s">
        <v>81</v>
      </c>
      <c r="B80" s="97" t="s">
        <v>32</v>
      </c>
      <c r="C80" s="97" t="s">
        <v>16</v>
      </c>
      <c r="D80" s="101">
        <v>50</v>
      </c>
      <c r="E80" s="97">
        <v>52</v>
      </c>
    </row>
    <row r="81" spans="1:5">
      <c r="A81" s="97" t="s">
        <v>81</v>
      </c>
      <c r="B81" s="97" t="s">
        <v>33</v>
      </c>
      <c r="C81" s="97" t="s">
        <v>16</v>
      </c>
      <c r="D81" s="101">
        <v>500</v>
      </c>
      <c r="E81" s="97">
        <v>1001.7</v>
      </c>
    </row>
    <row r="82" spans="1:5">
      <c r="A82" s="97" t="s">
        <v>81</v>
      </c>
      <c r="B82" s="97" t="s">
        <v>9</v>
      </c>
      <c r="C82" s="97" t="s">
        <v>16</v>
      </c>
      <c r="D82" s="101">
        <v>1000</v>
      </c>
      <c r="E82" s="97">
        <v>345.6</v>
      </c>
    </row>
    <row r="83" spans="1:5">
      <c r="A83" s="97" t="s">
        <v>81</v>
      </c>
      <c r="B83" s="97" t="s">
        <v>35</v>
      </c>
      <c r="C83" s="97" t="s">
        <v>16</v>
      </c>
      <c r="D83" s="101">
        <v>220000</v>
      </c>
      <c r="E83" s="97">
        <v>950.4</v>
      </c>
    </row>
    <row r="84" spans="1:5">
      <c r="A84" s="97" t="s">
        <v>81</v>
      </c>
      <c r="B84" s="97" t="s">
        <v>0</v>
      </c>
      <c r="C84" s="97" t="s">
        <v>27</v>
      </c>
      <c r="D84" s="101">
        <v>13471.3</v>
      </c>
      <c r="E84" s="97">
        <v>521528.3</v>
      </c>
    </row>
    <row r="85" spans="1:5">
      <c r="A85" s="97" t="s">
        <v>81</v>
      </c>
      <c r="B85" s="97" t="s">
        <v>36</v>
      </c>
      <c r="C85" s="100" t="s">
        <v>27</v>
      </c>
      <c r="D85" s="101">
        <v>5110.3999999999996</v>
      </c>
      <c r="E85" s="97">
        <v>206108.98</v>
      </c>
    </row>
    <row r="86" spans="1:5">
      <c r="A86" s="97" t="s">
        <v>81</v>
      </c>
      <c r="B86" s="97" t="s">
        <v>117</v>
      </c>
      <c r="C86" s="97" t="s">
        <v>16</v>
      </c>
      <c r="D86" s="101">
        <v>218625</v>
      </c>
      <c r="E86" s="97">
        <v>23881.5</v>
      </c>
    </row>
    <row r="87" spans="1:5">
      <c r="A87" s="97" t="s">
        <v>81</v>
      </c>
      <c r="B87" s="97" t="s">
        <v>119</v>
      </c>
      <c r="C87" s="97" t="s">
        <v>16</v>
      </c>
      <c r="D87" s="101">
        <v>35000</v>
      </c>
      <c r="E87" s="97">
        <v>1210.68</v>
      </c>
    </row>
    <row r="88" spans="1:5">
      <c r="A88" s="97" t="s">
        <v>81</v>
      </c>
      <c r="B88" s="97" t="s">
        <v>7</v>
      </c>
      <c r="C88" s="97" t="s">
        <v>16</v>
      </c>
      <c r="D88" s="101">
        <v>1553.5</v>
      </c>
      <c r="E88" s="97">
        <v>4699.3374999999996</v>
      </c>
    </row>
    <row r="89" spans="1:5">
      <c r="A89" s="97" t="s">
        <v>81</v>
      </c>
      <c r="B89" s="97" t="s">
        <v>38</v>
      </c>
      <c r="C89" s="60" t="s">
        <v>16</v>
      </c>
      <c r="D89" s="101">
        <v>72</v>
      </c>
      <c r="E89" s="97">
        <v>9803.5920000000006</v>
      </c>
    </row>
    <row r="90" spans="1:5">
      <c r="A90" s="97" t="s">
        <v>82</v>
      </c>
      <c r="B90" s="97" t="s">
        <v>15</v>
      </c>
      <c r="C90" s="97" t="s">
        <v>16</v>
      </c>
      <c r="D90" s="101">
        <v>39800</v>
      </c>
      <c r="E90" s="97">
        <v>1532.3</v>
      </c>
    </row>
    <row r="91" spans="1:5">
      <c r="A91" s="97" t="s">
        <v>82</v>
      </c>
      <c r="B91" s="97" t="s">
        <v>17</v>
      </c>
      <c r="C91" s="97" t="s">
        <v>16</v>
      </c>
      <c r="D91" s="101">
        <v>8000</v>
      </c>
      <c r="E91" s="97">
        <v>440</v>
      </c>
    </row>
    <row r="92" spans="1:5">
      <c r="A92" s="97" t="s">
        <v>82</v>
      </c>
      <c r="B92" s="97" t="s">
        <v>18</v>
      </c>
      <c r="C92" s="97" t="s">
        <v>16</v>
      </c>
      <c r="D92" s="101">
        <v>1200</v>
      </c>
      <c r="E92" s="97">
        <v>92.4</v>
      </c>
    </row>
    <row r="93" spans="1:5">
      <c r="A93" s="97" t="s">
        <v>82</v>
      </c>
      <c r="B93" s="97" t="s">
        <v>2</v>
      </c>
      <c r="C93" s="97" t="s">
        <v>19</v>
      </c>
      <c r="D93" s="101">
        <v>10685</v>
      </c>
      <c r="E93" s="97">
        <v>13970.96</v>
      </c>
    </row>
    <row r="94" spans="1:5">
      <c r="A94" s="97" t="s">
        <v>82</v>
      </c>
      <c r="B94" s="97" t="s">
        <v>20</v>
      </c>
      <c r="C94" s="97" t="s">
        <v>16</v>
      </c>
      <c r="D94" s="101">
        <v>2400</v>
      </c>
      <c r="E94" s="97">
        <v>132</v>
      </c>
    </row>
    <row r="95" spans="1:5">
      <c r="A95" s="97" t="s">
        <v>82</v>
      </c>
      <c r="B95" s="97" t="s">
        <v>120</v>
      </c>
      <c r="C95" s="100" t="s">
        <v>22</v>
      </c>
      <c r="D95" s="101">
        <v>120.25</v>
      </c>
      <c r="E95" s="97">
        <v>2290.14</v>
      </c>
    </row>
    <row r="96" spans="1:5">
      <c r="A96" s="97" t="s">
        <v>82</v>
      </c>
      <c r="B96" s="97" t="s">
        <v>1</v>
      </c>
      <c r="C96" s="100" t="s">
        <v>23</v>
      </c>
      <c r="D96" s="101">
        <v>19810.759999999998</v>
      </c>
      <c r="E96" s="97">
        <v>142929.94</v>
      </c>
    </row>
    <row r="97" spans="1:5">
      <c r="A97" s="97" t="s">
        <v>82</v>
      </c>
      <c r="B97" s="97" t="s">
        <v>24</v>
      </c>
      <c r="C97" s="97" t="s">
        <v>16</v>
      </c>
      <c r="D97" s="101">
        <v>9400</v>
      </c>
      <c r="E97" s="97">
        <v>534.6</v>
      </c>
    </row>
    <row r="98" spans="1:5">
      <c r="A98" s="97" t="s">
        <v>82</v>
      </c>
      <c r="B98" s="97" t="s">
        <v>25</v>
      </c>
      <c r="C98" s="97" t="s">
        <v>16</v>
      </c>
      <c r="D98" s="101">
        <v>14400</v>
      </c>
      <c r="E98" s="97">
        <v>2335.8000000000002</v>
      </c>
    </row>
    <row r="99" spans="1:5">
      <c r="A99" s="97" t="s">
        <v>82</v>
      </c>
      <c r="B99" s="97" t="s">
        <v>26</v>
      </c>
      <c r="C99" s="97" t="s">
        <v>27</v>
      </c>
      <c r="D99" s="101">
        <v>42842.014999999999</v>
      </c>
      <c r="E99" s="97">
        <v>401896.40950000013</v>
      </c>
    </row>
    <row r="100" spans="1:5">
      <c r="A100" s="97" t="s">
        <v>82</v>
      </c>
      <c r="B100" s="97" t="s">
        <v>114</v>
      </c>
      <c r="C100" s="97" t="s">
        <v>16</v>
      </c>
      <c r="D100" s="101">
        <v>35753.5</v>
      </c>
      <c r="E100" s="97">
        <v>1091.3836999999999</v>
      </c>
    </row>
    <row r="101" spans="1:5">
      <c r="A101" s="97" t="s">
        <v>82</v>
      </c>
      <c r="B101" s="97" t="s">
        <v>115</v>
      </c>
      <c r="C101" s="97" t="s">
        <v>16</v>
      </c>
      <c r="D101" s="101">
        <v>2152272.25</v>
      </c>
      <c r="E101" s="97">
        <v>965936.76849999989</v>
      </c>
    </row>
    <row r="102" spans="1:5">
      <c r="A102" s="97" t="s">
        <v>82</v>
      </c>
      <c r="B102" s="97" t="s">
        <v>28</v>
      </c>
      <c r="C102" s="97" t="s">
        <v>16</v>
      </c>
      <c r="D102" s="101">
        <v>72000</v>
      </c>
      <c r="E102" s="97">
        <v>87.12</v>
      </c>
    </row>
    <row r="103" spans="1:5">
      <c r="A103" s="97" t="s">
        <v>82</v>
      </c>
      <c r="B103" s="97" t="s">
        <v>30</v>
      </c>
      <c r="C103" s="97" t="s">
        <v>27</v>
      </c>
      <c r="D103" s="101">
        <v>217.9</v>
      </c>
      <c r="E103" s="97">
        <v>2636.59</v>
      </c>
    </row>
    <row r="104" spans="1:5">
      <c r="A104" s="97" t="s">
        <v>82</v>
      </c>
      <c r="B104" s="97" t="s">
        <v>113</v>
      </c>
      <c r="C104" s="97" t="s">
        <v>16</v>
      </c>
      <c r="D104" s="101">
        <v>18493724.5</v>
      </c>
      <c r="E104" s="97">
        <v>42832.058684600001</v>
      </c>
    </row>
    <row r="105" spans="1:5">
      <c r="A105" s="97" t="s">
        <v>82</v>
      </c>
      <c r="B105" s="97" t="s">
        <v>116</v>
      </c>
      <c r="C105" s="97" t="s">
        <v>16</v>
      </c>
      <c r="D105" s="101">
        <v>641000</v>
      </c>
      <c r="E105" s="97">
        <v>4985.4850000000006</v>
      </c>
    </row>
    <row r="106" spans="1:5">
      <c r="A106" s="97" t="s">
        <v>82</v>
      </c>
      <c r="B106" s="97" t="s">
        <v>35</v>
      </c>
      <c r="C106" s="97" t="s">
        <v>16</v>
      </c>
      <c r="D106" s="101">
        <v>58000</v>
      </c>
      <c r="E106" s="97">
        <v>3828</v>
      </c>
    </row>
    <row r="107" spans="1:5">
      <c r="A107" s="97" t="s">
        <v>82</v>
      </c>
      <c r="B107" s="97" t="s">
        <v>0</v>
      </c>
      <c r="C107" s="97" t="s">
        <v>27</v>
      </c>
      <c r="D107" s="101">
        <v>42936.28</v>
      </c>
      <c r="E107" s="97">
        <v>302003.92109199998</v>
      </c>
    </row>
    <row r="108" spans="1:5">
      <c r="A108" s="97" t="s">
        <v>82</v>
      </c>
      <c r="B108" s="97" t="s">
        <v>36</v>
      </c>
      <c r="C108" s="100" t="s">
        <v>27</v>
      </c>
      <c r="D108" s="101">
        <v>132</v>
      </c>
      <c r="E108" s="97">
        <v>12269.84</v>
      </c>
    </row>
    <row r="109" spans="1:5">
      <c r="A109" s="97" t="s">
        <v>82</v>
      </c>
      <c r="B109" s="97" t="s">
        <v>117</v>
      </c>
      <c r="C109" s="97" t="s">
        <v>16</v>
      </c>
      <c r="D109" s="101">
        <v>113831</v>
      </c>
      <c r="E109" s="97">
        <v>36170.495999999999</v>
      </c>
    </row>
    <row r="110" spans="1:5">
      <c r="A110" s="97" t="s">
        <v>83</v>
      </c>
      <c r="B110" s="97" t="s">
        <v>15</v>
      </c>
      <c r="C110" s="97" t="s">
        <v>16</v>
      </c>
      <c r="D110" s="101">
        <v>4000</v>
      </c>
      <c r="E110" s="97">
        <v>388.8</v>
      </c>
    </row>
    <row r="111" spans="1:5">
      <c r="A111" s="97" t="s">
        <v>83</v>
      </c>
      <c r="B111" s="97" t="s">
        <v>2</v>
      </c>
      <c r="C111" s="97" t="s">
        <v>19</v>
      </c>
      <c r="D111" s="101">
        <v>3150</v>
      </c>
      <c r="E111" s="97">
        <v>1110</v>
      </c>
    </row>
    <row r="112" spans="1:5">
      <c r="A112" s="97" t="s">
        <v>83</v>
      </c>
      <c r="B112" s="97" t="s">
        <v>120</v>
      </c>
      <c r="C112" s="100" t="s">
        <v>22</v>
      </c>
      <c r="D112" s="101">
        <v>436.25</v>
      </c>
      <c r="E112" s="97">
        <v>52344.62</v>
      </c>
    </row>
    <row r="113" spans="1:5">
      <c r="A113" s="97" t="s">
        <v>83</v>
      </c>
      <c r="B113" s="97" t="s">
        <v>1</v>
      </c>
      <c r="C113" s="100" t="s">
        <v>23</v>
      </c>
      <c r="D113" s="101">
        <v>14242.88</v>
      </c>
      <c r="E113" s="97">
        <v>72830.747000000018</v>
      </c>
    </row>
    <row r="114" spans="1:5">
      <c r="A114" s="97" t="s">
        <v>83</v>
      </c>
      <c r="B114" s="97" t="s">
        <v>26</v>
      </c>
      <c r="C114" s="97" t="s">
        <v>27</v>
      </c>
      <c r="D114" s="101">
        <v>2225</v>
      </c>
      <c r="E114" s="97">
        <v>53845</v>
      </c>
    </row>
    <row r="115" spans="1:5">
      <c r="A115" s="97" t="s">
        <v>83</v>
      </c>
      <c r="B115" s="97" t="s">
        <v>114</v>
      </c>
      <c r="C115" s="97" t="s">
        <v>16</v>
      </c>
      <c r="D115" s="101">
        <v>20192.95</v>
      </c>
      <c r="E115" s="97">
        <v>4421.1355099999992</v>
      </c>
    </row>
    <row r="116" spans="1:5">
      <c r="A116" s="97" t="s">
        <v>83</v>
      </c>
      <c r="B116" s="97" t="s">
        <v>115</v>
      </c>
      <c r="C116" s="97" t="s">
        <v>16</v>
      </c>
      <c r="D116" s="101">
        <v>369780.13</v>
      </c>
      <c r="E116" s="97">
        <v>617710.58197000006</v>
      </c>
    </row>
    <row r="117" spans="1:5">
      <c r="A117" s="97" t="s">
        <v>83</v>
      </c>
      <c r="B117" s="97" t="s">
        <v>113</v>
      </c>
      <c r="C117" s="97" t="s">
        <v>16</v>
      </c>
      <c r="D117" s="101">
        <v>1660050</v>
      </c>
      <c r="E117" s="97">
        <v>1996.5</v>
      </c>
    </row>
    <row r="118" spans="1:5">
      <c r="A118" s="97" t="s">
        <v>83</v>
      </c>
      <c r="B118" s="97" t="s">
        <v>116</v>
      </c>
      <c r="C118" s="97" t="s">
        <v>16</v>
      </c>
      <c r="D118" s="101">
        <v>1672500</v>
      </c>
      <c r="E118" s="97">
        <v>5346.75</v>
      </c>
    </row>
    <row r="119" spans="1:5">
      <c r="A119" s="97" t="s">
        <v>83</v>
      </c>
      <c r="B119" s="97" t="s">
        <v>34</v>
      </c>
      <c r="C119" s="97" t="s">
        <v>16</v>
      </c>
      <c r="D119" s="101">
        <v>25000</v>
      </c>
      <c r="E119" s="97">
        <v>60.5</v>
      </c>
    </row>
    <row r="120" spans="1:5">
      <c r="A120" s="97" t="s">
        <v>83</v>
      </c>
      <c r="B120" s="97" t="s">
        <v>9</v>
      </c>
      <c r="C120" s="97" t="s">
        <v>16</v>
      </c>
      <c r="D120" s="101">
        <v>10800</v>
      </c>
      <c r="E120" s="97">
        <v>166.32</v>
      </c>
    </row>
    <row r="121" spans="1:5">
      <c r="A121" s="97" t="s">
        <v>83</v>
      </c>
      <c r="B121" s="97" t="s">
        <v>37</v>
      </c>
      <c r="C121" s="97" t="s">
        <v>16</v>
      </c>
      <c r="D121" s="101">
        <v>3500</v>
      </c>
      <c r="E121" s="97">
        <v>378</v>
      </c>
    </row>
    <row r="122" spans="1:5">
      <c r="A122" s="97" t="s">
        <v>83</v>
      </c>
      <c r="B122" s="97" t="s">
        <v>35</v>
      </c>
      <c r="C122" s="97" t="s">
        <v>16</v>
      </c>
      <c r="D122" s="101">
        <v>600000</v>
      </c>
      <c r="E122" s="97">
        <v>66</v>
      </c>
    </row>
    <row r="123" spans="1:5">
      <c r="A123" s="97" t="s">
        <v>83</v>
      </c>
      <c r="B123" s="97" t="s">
        <v>0</v>
      </c>
      <c r="C123" s="97" t="s">
        <v>27</v>
      </c>
      <c r="D123" s="101">
        <v>19400.45</v>
      </c>
      <c r="E123" s="97">
        <v>149765.98400000005</v>
      </c>
    </row>
    <row r="124" spans="1:5">
      <c r="A124" s="97" t="s">
        <v>83</v>
      </c>
      <c r="B124" s="97" t="s">
        <v>36</v>
      </c>
      <c r="C124" s="100" t="s">
        <v>27</v>
      </c>
      <c r="D124" s="101">
        <v>10.5</v>
      </c>
      <c r="E124" s="97">
        <v>38.01</v>
      </c>
    </row>
    <row r="125" spans="1:5">
      <c r="A125" s="102" t="s">
        <v>83</v>
      </c>
      <c r="B125" s="102" t="s">
        <v>117</v>
      </c>
      <c r="C125" s="102" t="s">
        <v>16</v>
      </c>
      <c r="D125" s="103">
        <v>152550</v>
      </c>
      <c r="E125" s="102">
        <v>13424.4</v>
      </c>
    </row>
    <row r="126" spans="1:5">
      <c r="A126" s="101"/>
      <c r="B126" s="101"/>
      <c r="C126" s="101"/>
      <c r="D126" s="101"/>
      <c r="E126" s="101"/>
    </row>
    <row r="127" spans="1:5">
      <c r="A127" s="101" t="s">
        <v>43</v>
      </c>
      <c r="B127" s="101" t="s">
        <v>121</v>
      </c>
      <c r="C127" s="101"/>
      <c r="D127" s="101"/>
      <c r="E127" s="101"/>
    </row>
    <row r="128" spans="1:5">
      <c r="A128" s="101"/>
      <c r="B128" s="101"/>
      <c r="C128" s="101"/>
      <c r="D128" s="101"/>
      <c r="E128" s="101"/>
    </row>
    <row r="129" spans="1:5">
      <c r="A129" s="101" t="s">
        <v>44</v>
      </c>
      <c r="B129" s="101"/>
      <c r="C129" s="101"/>
      <c r="D129" s="101"/>
      <c r="E129" s="101"/>
    </row>
    <row r="130" spans="1:5">
      <c r="A130" s="101" t="s">
        <v>109</v>
      </c>
      <c r="B130" s="101"/>
      <c r="C130" s="101"/>
      <c r="D130" s="101"/>
      <c r="E130" s="101"/>
    </row>
    <row r="131" spans="1:5">
      <c r="A131" s="101" t="s">
        <v>110</v>
      </c>
      <c r="B131" s="101"/>
      <c r="C131" s="101"/>
      <c r="D131" s="101"/>
      <c r="E131" s="101"/>
    </row>
    <row r="132" spans="1:5">
      <c r="A132" s="101" t="s">
        <v>111</v>
      </c>
      <c r="B132" s="101" t="s">
        <v>122</v>
      </c>
      <c r="C132" s="101"/>
      <c r="D132" s="101"/>
      <c r="E132" s="101"/>
    </row>
    <row r="133" spans="1:5">
      <c r="A133" s="101" t="s">
        <v>13</v>
      </c>
      <c r="B133" s="101" t="s">
        <v>45</v>
      </c>
      <c r="C133" s="101"/>
      <c r="D133" s="101"/>
      <c r="E133" s="101"/>
    </row>
    <row r="134" spans="1:5">
      <c r="A134" s="101" t="s">
        <v>46</v>
      </c>
      <c r="B134" s="101" t="s">
        <v>47</v>
      </c>
      <c r="C134" s="101"/>
      <c r="D134" s="101"/>
      <c r="E134" s="101"/>
    </row>
    <row r="135" spans="1:5">
      <c r="A135" s="104"/>
      <c r="B135" s="104"/>
      <c r="C135" s="104"/>
    </row>
    <row r="136" spans="1:5">
      <c r="A136" s="105" t="s">
        <v>123</v>
      </c>
      <c r="B136" s="104"/>
      <c r="C136" s="104"/>
    </row>
    <row r="137" spans="1:5">
      <c r="A137" s="68" t="s">
        <v>109</v>
      </c>
      <c r="B137" s="104"/>
      <c r="C137" s="104"/>
    </row>
    <row r="138" spans="1:5">
      <c r="A138" s="68" t="s">
        <v>110</v>
      </c>
      <c r="B138" s="104"/>
      <c r="C138" s="104"/>
    </row>
    <row r="139" spans="1:5">
      <c r="A139" s="68" t="s">
        <v>111</v>
      </c>
      <c r="B139" s="106" t="s">
        <v>49</v>
      </c>
      <c r="C139" s="104"/>
    </row>
    <row r="140" spans="1:5">
      <c r="A140" s="68" t="s">
        <v>13</v>
      </c>
      <c r="B140" s="23"/>
      <c r="C140" s="104"/>
    </row>
    <row r="141" spans="1:5">
      <c r="A141" s="104" t="s">
        <v>46</v>
      </c>
      <c r="B141" s="104"/>
      <c r="C141" s="104"/>
    </row>
    <row r="142" spans="1:5">
      <c r="A142" s="104"/>
      <c r="B142" s="104"/>
      <c r="C142" s="104"/>
    </row>
    <row r="143" spans="1:5">
      <c r="A143" s="105" t="s">
        <v>124</v>
      </c>
      <c r="B143" s="104"/>
      <c r="C143" s="104"/>
    </row>
    <row r="144" spans="1:5">
      <c r="A144" s="68" t="s">
        <v>109</v>
      </c>
      <c r="B144" s="104"/>
      <c r="C144" s="104"/>
    </row>
    <row r="145" spans="1:5">
      <c r="A145" s="68" t="s">
        <v>110</v>
      </c>
      <c r="B145" s="68"/>
      <c r="C145" s="104"/>
    </row>
    <row r="146" spans="1:5">
      <c r="A146" s="68" t="s">
        <v>111</v>
      </c>
      <c r="B146" s="23"/>
      <c r="C146" s="104"/>
    </row>
    <row r="147" spans="1:5">
      <c r="A147" s="68" t="s">
        <v>13</v>
      </c>
      <c r="B147" s="106" t="s">
        <v>49</v>
      </c>
      <c r="C147" s="104"/>
    </row>
    <row r="148" spans="1:5">
      <c r="A148" s="104" t="s">
        <v>46</v>
      </c>
      <c r="B148" s="104"/>
      <c r="C148" s="104"/>
    </row>
    <row r="149" spans="1:5">
      <c r="A149" s="104"/>
      <c r="B149" s="104"/>
      <c r="C149" s="104"/>
    </row>
    <row r="150" spans="1:5">
      <c r="A150" s="107" t="s">
        <v>125</v>
      </c>
      <c r="B150" s="108" t="s">
        <v>126</v>
      </c>
      <c r="D150" s="101"/>
      <c r="E150" s="101"/>
    </row>
    <row r="151" spans="1:5">
      <c r="D151" s="101"/>
      <c r="E151" s="101"/>
    </row>
    <row r="152" spans="1:5">
      <c r="A152" s="107" t="s">
        <v>127</v>
      </c>
      <c r="D152" s="101"/>
      <c r="E152" s="101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55"/>
  <sheetViews>
    <sheetView workbookViewId="0">
      <selection activeCell="H34" sqref="H34"/>
    </sheetView>
  </sheetViews>
  <sheetFormatPr baseColWidth="10" defaultRowHeight="12.75"/>
  <cols>
    <col min="2" max="2" width="15.5703125" customWidth="1"/>
  </cols>
  <sheetData>
    <row r="1" spans="1:5" ht="96.75" customHeight="1"/>
    <row r="3" spans="1:5">
      <c r="A3" s="16" t="s">
        <v>128</v>
      </c>
    </row>
    <row r="5" spans="1:5" ht="15">
      <c r="A5" s="109" t="s">
        <v>109</v>
      </c>
      <c r="B5" s="109" t="s">
        <v>110</v>
      </c>
      <c r="C5" s="109" t="s">
        <v>111</v>
      </c>
      <c r="D5" s="109" t="s">
        <v>13</v>
      </c>
      <c r="E5" s="110" t="s">
        <v>46</v>
      </c>
    </row>
    <row r="6" spans="1:5">
      <c r="A6" s="100" t="s">
        <v>112</v>
      </c>
      <c r="B6" s="100" t="s">
        <v>129</v>
      </c>
      <c r="C6" s="100" t="s">
        <v>19</v>
      </c>
      <c r="D6" s="100">
        <v>53300</v>
      </c>
      <c r="E6" s="111">
        <v>0</v>
      </c>
    </row>
    <row r="7" spans="1:5">
      <c r="A7" s="100" t="s">
        <v>112</v>
      </c>
      <c r="B7" s="100" t="s">
        <v>20</v>
      </c>
      <c r="C7" s="100" t="s">
        <v>16</v>
      </c>
      <c r="D7" s="100">
        <v>532000</v>
      </c>
      <c r="E7" s="111">
        <v>16672</v>
      </c>
    </row>
    <row r="8" spans="1:5">
      <c r="A8" s="100" t="s">
        <v>112</v>
      </c>
      <c r="B8" s="100" t="s">
        <v>130</v>
      </c>
      <c r="C8" s="100" t="s">
        <v>131</v>
      </c>
      <c r="D8" s="100">
        <v>653</v>
      </c>
      <c r="E8" s="111">
        <v>0</v>
      </c>
    </row>
    <row r="9" spans="1:5">
      <c r="A9" s="100" t="s">
        <v>112</v>
      </c>
      <c r="B9" s="100" t="s">
        <v>26</v>
      </c>
      <c r="C9" s="100" t="s">
        <v>27</v>
      </c>
      <c r="D9" s="100">
        <v>30316</v>
      </c>
      <c r="E9" s="111">
        <v>220298.8</v>
      </c>
    </row>
    <row r="10" spans="1:5">
      <c r="A10" s="100" t="s">
        <v>112</v>
      </c>
      <c r="B10" s="100" t="s">
        <v>91</v>
      </c>
      <c r="C10" s="100" t="s">
        <v>16</v>
      </c>
      <c r="D10" s="100">
        <v>31000</v>
      </c>
      <c r="E10" s="111">
        <v>805</v>
      </c>
    </row>
    <row r="11" spans="1:5">
      <c r="A11" s="100" t="s">
        <v>112</v>
      </c>
      <c r="B11" s="100" t="s">
        <v>113</v>
      </c>
      <c r="C11" s="100" t="s">
        <v>16</v>
      </c>
      <c r="D11" s="100">
        <v>314400</v>
      </c>
      <c r="E11" s="111">
        <v>858</v>
      </c>
    </row>
    <row r="12" spans="1:5">
      <c r="A12" s="100" t="s">
        <v>112</v>
      </c>
      <c r="B12" s="100" t="s">
        <v>116</v>
      </c>
      <c r="C12" s="100" t="s">
        <v>16</v>
      </c>
      <c r="D12" s="100">
        <v>51000</v>
      </c>
      <c r="E12" s="111">
        <v>20</v>
      </c>
    </row>
    <row r="13" spans="1:5">
      <c r="A13" s="100" t="s">
        <v>112</v>
      </c>
      <c r="B13" s="100" t="s">
        <v>34</v>
      </c>
      <c r="C13" s="100" t="s">
        <v>16</v>
      </c>
      <c r="D13" s="100">
        <v>100000</v>
      </c>
      <c r="E13" s="111">
        <v>0</v>
      </c>
    </row>
    <row r="14" spans="1:5">
      <c r="A14" s="100" t="s">
        <v>112</v>
      </c>
      <c r="B14" s="100" t="s">
        <v>0</v>
      </c>
      <c r="C14" s="100" t="s">
        <v>22</v>
      </c>
      <c r="D14" s="100">
        <v>9559.1</v>
      </c>
      <c r="E14" s="111">
        <v>110332.84</v>
      </c>
    </row>
    <row r="15" spans="1:5">
      <c r="A15" s="100" t="s">
        <v>112</v>
      </c>
      <c r="B15" s="100" t="s">
        <v>36</v>
      </c>
      <c r="C15" s="100" t="s">
        <v>22</v>
      </c>
      <c r="D15" s="100">
        <v>1929.75</v>
      </c>
      <c r="E15" s="111">
        <v>18263.25</v>
      </c>
    </row>
    <row r="16" spans="1:5">
      <c r="A16" s="100" t="s">
        <v>112</v>
      </c>
      <c r="B16" s="100" t="s">
        <v>7</v>
      </c>
      <c r="C16" s="100" t="s">
        <v>16</v>
      </c>
      <c r="D16" s="100">
        <v>13800</v>
      </c>
      <c r="E16" s="111">
        <v>843.6</v>
      </c>
    </row>
    <row r="17" spans="1:5">
      <c r="A17" s="100" t="s">
        <v>77</v>
      </c>
      <c r="B17" s="100" t="s">
        <v>17</v>
      </c>
      <c r="C17" s="100" t="s">
        <v>16</v>
      </c>
      <c r="D17" s="100">
        <v>13000</v>
      </c>
      <c r="E17" s="111">
        <v>700</v>
      </c>
    </row>
    <row r="18" spans="1:5">
      <c r="A18" s="100" t="s">
        <v>77</v>
      </c>
      <c r="B18" s="100" t="s">
        <v>129</v>
      </c>
      <c r="C18" s="100" t="s">
        <v>19</v>
      </c>
      <c r="D18" s="100">
        <v>10967</v>
      </c>
      <c r="E18" s="111">
        <v>0</v>
      </c>
    </row>
    <row r="19" spans="1:5">
      <c r="A19" s="100" t="s">
        <v>77</v>
      </c>
      <c r="B19" s="100" t="s">
        <v>130</v>
      </c>
      <c r="C19" s="100" t="s">
        <v>131</v>
      </c>
      <c r="D19" s="100">
        <v>147</v>
      </c>
      <c r="E19" s="111">
        <v>0</v>
      </c>
    </row>
    <row r="20" spans="1:5">
      <c r="A20" s="100" t="s">
        <v>77</v>
      </c>
      <c r="B20" s="100" t="s">
        <v>1</v>
      </c>
      <c r="C20" s="100" t="s">
        <v>23</v>
      </c>
      <c r="D20" s="100">
        <v>570</v>
      </c>
      <c r="E20" s="111">
        <v>570</v>
      </c>
    </row>
    <row r="21" spans="1:5">
      <c r="A21" s="100" t="s">
        <v>77</v>
      </c>
      <c r="B21" s="100" t="s">
        <v>24</v>
      </c>
      <c r="C21" s="100" t="s">
        <v>16</v>
      </c>
      <c r="D21" s="100">
        <v>263504</v>
      </c>
      <c r="E21" s="111">
        <v>5270.08</v>
      </c>
    </row>
    <row r="22" spans="1:5">
      <c r="A22" s="100" t="s">
        <v>77</v>
      </c>
      <c r="B22" s="100" t="s">
        <v>26</v>
      </c>
      <c r="C22" s="100" t="s">
        <v>27</v>
      </c>
      <c r="D22" s="100">
        <v>30716</v>
      </c>
      <c r="E22" s="111">
        <v>165610</v>
      </c>
    </row>
    <row r="23" spans="1:5">
      <c r="A23" s="100" t="s">
        <v>77</v>
      </c>
      <c r="B23" s="100" t="s">
        <v>114</v>
      </c>
      <c r="C23" s="100" t="s">
        <v>16</v>
      </c>
      <c r="D23" s="100">
        <v>96204</v>
      </c>
      <c r="E23" s="111">
        <v>12246.412</v>
      </c>
    </row>
    <row r="24" spans="1:5">
      <c r="A24" s="100" t="s">
        <v>77</v>
      </c>
      <c r="B24" s="100" t="s">
        <v>115</v>
      </c>
      <c r="C24" s="100" t="s">
        <v>16</v>
      </c>
      <c r="D24" s="100">
        <v>1790284</v>
      </c>
      <c r="E24" s="111">
        <v>2328986</v>
      </c>
    </row>
    <row r="25" spans="1:5">
      <c r="A25" s="100" t="s">
        <v>77</v>
      </c>
      <c r="B25" s="100" t="s">
        <v>28</v>
      </c>
      <c r="C25" s="100" t="s">
        <v>16</v>
      </c>
      <c r="D25" s="100">
        <v>268000</v>
      </c>
      <c r="E25" s="111">
        <v>5360</v>
      </c>
    </row>
    <row r="26" spans="1:5">
      <c r="A26" s="100" t="s">
        <v>77</v>
      </c>
      <c r="B26" s="100" t="s">
        <v>30</v>
      </c>
      <c r="C26" s="100" t="s">
        <v>27</v>
      </c>
      <c r="D26" s="100">
        <v>17287</v>
      </c>
      <c r="E26" s="111">
        <v>124149</v>
      </c>
    </row>
    <row r="27" spans="1:5">
      <c r="A27" s="100" t="s">
        <v>77</v>
      </c>
      <c r="B27" s="100" t="s">
        <v>113</v>
      </c>
      <c r="C27" s="100" t="s">
        <v>16</v>
      </c>
      <c r="D27" s="100">
        <v>348300</v>
      </c>
      <c r="E27" s="111">
        <v>1240</v>
      </c>
    </row>
    <row r="28" spans="1:5">
      <c r="A28" s="100" t="s">
        <v>77</v>
      </c>
      <c r="B28" s="100" t="s">
        <v>116</v>
      </c>
      <c r="C28" s="100" t="s">
        <v>16</v>
      </c>
      <c r="D28" s="100">
        <v>4970050</v>
      </c>
      <c r="E28" s="111">
        <v>17405.5</v>
      </c>
    </row>
    <row r="29" spans="1:5">
      <c r="A29" s="100" t="s">
        <v>77</v>
      </c>
      <c r="B29" s="100" t="s">
        <v>37</v>
      </c>
      <c r="C29" s="100" t="s">
        <v>16</v>
      </c>
      <c r="D29" s="100">
        <v>1100</v>
      </c>
      <c r="E29" s="111">
        <v>70</v>
      </c>
    </row>
    <row r="30" spans="1:5">
      <c r="A30" s="100" t="s">
        <v>77</v>
      </c>
      <c r="B30" s="100" t="s">
        <v>0</v>
      </c>
      <c r="C30" s="100" t="s">
        <v>22</v>
      </c>
      <c r="D30" s="100">
        <v>11186</v>
      </c>
      <c r="E30" s="111">
        <v>247767</v>
      </c>
    </row>
    <row r="31" spans="1:5">
      <c r="A31" s="100" t="s">
        <v>77</v>
      </c>
      <c r="B31" s="100" t="s">
        <v>117</v>
      </c>
      <c r="C31" s="100" t="s">
        <v>16</v>
      </c>
      <c r="D31" s="100">
        <v>346000</v>
      </c>
      <c r="E31" s="111">
        <v>20430</v>
      </c>
    </row>
    <row r="32" spans="1:5">
      <c r="A32" s="100" t="s">
        <v>77</v>
      </c>
      <c r="B32" s="100" t="s">
        <v>7</v>
      </c>
      <c r="C32" s="100" t="s">
        <v>16</v>
      </c>
      <c r="D32" s="100">
        <v>1125</v>
      </c>
      <c r="E32" s="111">
        <v>675</v>
      </c>
    </row>
    <row r="33" spans="1:5">
      <c r="A33" s="100" t="s">
        <v>78</v>
      </c>
      <c r="B33" s="100" t="s">
        <v>129</v>
      </c>
      <c r="C33" s="100" t="s">
        <v>19</v>
      </c>
      <c r="D33" s="100">
        <v>12000</v>
      </c>
      <c r="E33" s="111">
        <v>0</v>
      </c>
    </row>
    <row r="34" spans="1:5">
      <c r="A34" s="100" t="s">
        <v>78</v>
      </c>
      <c r="B34" s="100" t="s">
        <v>130</v>
      </c>
      <c r="C34" s="100" t="s">
        <v>131</v>
      </c>
      <c r="D34" s="100">
        <v>111</v>
      </c>
      <c r="E34" s="111">
        <v>0</v>
      </c>
    </row>
    <row r="35" spans="1:5">
      <c r="A35" s="100" t="s">
        <v>78</v>
      </c>
      <c r="B35" s="100" t="s">
        <v>1</v>
      </c>
      <c r="C35" s="100" t="s">
        <v>23</v>
      </c>
      <c r="D35" s="100">
        <v>56200</v>
      </c>
      <c r="E35" s="111">
        <v>56200</v>
      </c>
    </row>
    <row r="36" spans="1:5">
      <c r="A36" s="100" t="s">
        <v>78</v>
      </c>
      <c r="B36" s="100" t="s">
        <v>26</v>
      </c>
      <c r="C36" s="100" t="s">
        <v>27</v>
      </c>
      <c r="D36" s="100">
        <v>100858.48</v>
      </c>
      <c r="E36" s="111">
        <v>408628.76</v>
      </c>
    </row>
    <row r="37" spans="1:5">
      <c r="A37" s="100" t="s">
        <v>78</v>
      </c>
      <c r="B37" s="100" t="s">
        <v>114</v>
      </c>
      <c r="C37" s="100" t="s">
        <v>16</v>
      </c>
      <c r="D37" s="100">
        <v>14000</v>
      </c>
      <c r="E37" s="111">
        <v>3500</v>
      </c>
    </row>
    <row r="38" spans="1:5">
      <c r="A38" s="100" t="s">
        <v>78</v>
      </c>
      <c r="B38" s="100" t="s">
        <v>115</v>
      </c>
      <c r="C38" s="100" t="s">
        <v>16</v>
      </c>
      <c r="D38" s="100">
        <v>88000</v>
      </c>
      <c r="E38" s="111">
        <v>114400</v>
      </c>
    </row>
    <row r="39" spans="1:5">
      <c r="A39" s="100" t="s">
        <v>78</v>
      </c>
      <c r="B39" s="100" t="s">
        <v>30</v>
      </c>
      <c r="C39" s="100" t="s">
        <v>27</v>
      </c>
      <c r="D39" s="100">
        <v>1886</v>
      </c>
      <c r="E39" s="111">
        <v>9430</v>
      </c>
    </row>
    <row r="40" spans="1:5">
      <c r="A40" s="100" t="s">
        <v>78</v>
      </c>
      <c r="B40" s="100" t="s">
        <v>116</v>
      </c>
      <c r="C40" s="100" t="s">
        <v>16</v>
      </c>
      <c r="D40" s="100">
        <v>20000</v>
      </c>
      <c r="E40" s="111">
        <v>200</v>
      </c>
    </row>
    <row r="41" spans="1:5">
      <c r="A41" s="100" t="s">
        <v>78</v>
      </c>
      <c r="B41" s="100" t="s">
        <v>0</v>
      </c>
      <c r="C41" s="100" t="s">
        <v>22</v>
      </c>
      <c r="D41" s="100">
        <v>327</v>
      </c>
      <c r="E41" s="111">
        <v>1535.1</v>
      </c>
    </row>
    <row r="42" spans="1:5">
      <c r="A42" s="100" t="s">
        <v>78</v>
      </c>
      <c r="B42" s="100" t="s">
        <v>117</v>
      </c>
      <c r="C42" s="100" t="s">
        <v>16</v>
      </c>
      <c r="D42" s="100">
        <v>45000</v>
      </c>
      <c r="E42" s="111">
        <v>7000</v>
      </c>
    </row>
    <row r="43" spans="1:5">
      <c r="A43" s="100" t="s">
        <v>78</v>
      </c>
      <c r="B43" s="100" t="s">
        <v>7</v>
      </c>
      <c r="C43" s="100" t="s">
        <v>16</v>
      </c>
      <c r="D43" s="100">
        <v>24500</v>
      </c>
      <c r="E43" s="111">
        <v>10900</v>
      </c>
    </row>
    <row r="44" spans="1:5">
      <c r="A44" s="100" t="s">
        <v>79</v>
      </c>
      <c r="B44" s="100" t="s">
        <v>129</v>
      </c>
      <c r="C44" s="100" t="s">
        <v>19</v>
      </c>
      <c r="D44" s="100">
        <v>24070</v>
      </c>
      <c r="E44" s="111">
        <v>0</v>
      </c>
    </row>
    <row r="45" spans="1:5">
      <c r="A45" s="100" t="s">
        <v>79</v>
      </c>
      <c r="B45" s="100" t="s">
        <v>20</v>
      </c>
      <c r="C45" s="100" t="s">
        <v>16</v>
      </c>
      <c r="D45" s="100">
        <v>743875</v>
      </c>
      <c r="E45" s="111">
        <v>19732.75</v>
      </c>
    </row>
    <row r="46" spans="1:5">
      <c r="A46" s="100" t="s">
        <v>79</v>
      </c>
      <c r="B46" s="100" t="s">
        <v>130</v>
      </c>
      <c r="C46" s="100" t="s">
        <v>131</v>
      </c>
      <c r="D46" s="100">
        <v>255</v>
      </c>
      <c r="E46" s="111">
        <v>0</v>
      </c>
    </row>
    <row r="47" spans="1:5">
      <c r="A47" s="100" t="s">
        <v>79</v>
      </c>
      <c r="B47" s="100" t="s">
        <v>25</v>
      </c>
      <c r="C47" s="100" t="s">
        <v>16</v>
      </c>
      <c r="D47" s="100">
        <v>150</v>
      </c>
      <c r="E47" s="111">
        <v>22.5</v>
      </c>
    </row>
    <row r="48" spans="1:5">
      <c r="A48" s="100" t="s">
        <v>79</v>
      </c>
      <c r="B48" s="100" t="s">
        <v>26</v>
      </c>
      <c r="C48" s="100" t="s">
        <v>27</v>
      </c>
      <c r="D48" s="100">
        <v>30006</v>
      </c>
      <c r="E48" s="111">
        <v>116595</v>
      </c>
    </row>
    <row r="49" spans="1:5">
      <c r="A49" s="100" t="s">
        <v>79</v>
      </c>
      <c r="B49" s="100" t="s">
        <v>115</v>
      </c>
      <c r="C49" s="100" t="s">
        <v>16</v>
      </c>
      <c r="D49" s="100">
        <v>10000</v>
      </c>
      <c r="E49" s="111">
        <v>4000</v>
      </c>
    </row>
    <row r="50" spans="1:5">
      <c r="A50" s="100" t="s">
        <v>79</v>
      </c>
      <c r="B50" s="100" t="s">
        <v>29</v>
      </c>
      <c r="C50" s="100" t="s">
        <v>16</v>
      </c>
      <c r="D50" s="100">
        <v>215000</v>
      </c>
      <c r="E50" s="111">
        <v>1040</v>
      </c>
    </row>
    <row r="51" spans="1:5">
      <c r="A51" s="100" t="s">
        <v>79</v>
      </c>
      <c r="B51" s="100" t="s">
        <v>91</v>
      </c>
      <c r="C51" s="100" t="s">
        <v>16</v>
      </c>
      <c r="D51" s="100">
        <v>5500</v>
      </c>
      <c r="E51" s="111">
        <v>82.5</v>
      </c>
    </row>
    <row r="52" spans="1:5">
      <c r="A52" s="100" t="s">
        <v>79</v>
      </c>
      <c r="B52" s="100" t="s">
        <v>113</v>
      </c>
      <c r="C52" s="100" t="s">
        <v>16</v>
      </c>
      <c r="D52" s="100">
        <v>974230</v>
      </c>
      <c r="E52" s="111">
        <v>1329.7</v>
      </c>
    </row>
    <row r="53" spans="1:5">
      <c r="A53" s="100" t="s">
        <v>79</v>
      </c>
      <c r="B53" s="100" t="s">
        <v>116</v>
      </c>
      <c r="C53" s="100" t="s">
        <v>16</v>
      </c>
      <c r="D53" s="100">
        <v>1600</v>
      </c>
      <c r="E53" s="111">
        <v>160</v>
      </c>
    </row>
    <row r="54" spans="1:5">
      <c r="A54" s="100" t="s">
        <v>79</v>
      </c>
      <c r="B54" s="100" t="s">
        <v>37</v>
      </c>
      <c r="C54" s="100" t="s">
        <v>16</v>
      </c>
      <c r="D54" s="100">
        <v>50000</v>
      </c>
      <c r="E54" s="111">
        <v>250</v>
      </c>
    </row>
    <row r="55" spans="1:5">
      <c r="A55" s="100" t="s">
        <v>79</v>
      </c>
      <c r="B55" s="100" t="s">
        <v>0</v>
      </c>
      <c r="C55" s="100" t="s">
        <v>22</v>
      </c>
      <c r="D55" s="100">
        <v>14249.6</v>
      </c>
      <c r="E55" s="111">
        <v>173401.2</v>
      </c>
    </row>
    <row r="56" spans="1:5">
      <c r="A56" s="100" t="s">
        <v>79</v>
      </c>
      <c r="B56" s="100" t="s">
        <v>117</v>
      </c>
      <c r="C56" s="100" t="s">
        <v>16</v>
      </c>
      <c r="D56" s="100">
        <v>6000</v>
      </c>
      <c r="E56" s="111">
        <v>600</v>
      </c>
    </row>
    <row r="57" spans="1:5">
      <c r="A57" s="100" t="s">
        <v>79</v>
      </c>
      <c r="B57" s="100" t="s">
        <v>7</v>
      </c>
      <c r="C57" s="100" t="s">
        <v>16</v>
      </c>
      <c r="D57" s="100">
        <v>76000</v>
      </c>
      <c r="E57" s="111">
        <v>14850</v>
      </c>
    </row>
    <row r="58" spans="1:5">
      <c r="A58" s="100" t="s">
        <v>80</v>
      </c>
      <c r="B58" s="100" t="s">
        <v>129</v>
      </c>
      <c r="C58" s="100" t="s">
        <v>19</v>
      </c>
      <c r="D58" s="100">
        <v>19070</v>
      </c>
      <c r="E58" s="111">
        <v>0</v>
      </c>
    </row>
    <row r="59" spans="1:5">
      <c r="A59" s="100" t="s">
        <v>80</v>
      </c>
      <c r="B59" s="100" t="s">
        <v>20</v>
      </c>
      <c r="C59" s="100" t="s">
        <v>16</v>
      </c>
      <c r="D59" s="100">
        <v>239000</v>
      </c>
      <c r="E59" s="111">
        <v>12886</v>
      </c>
    </row>
    <row r="60" spans="1:5">
      <c r="A60" s="100" t="s">
        <v>80</v>
      </c>
      <c r="B60" s="100" t="s">
        <v>130</v>
      </c>
      <c r="C60" s="100" t="s">
        <v>131</v>
      </c>
      <c r="D60" s="100">
        <v>52</v>
      </c>
      <c r="E60" s="111">
        <v>0</v>
      </c>
    </row>
    <row r="61" spans="1:5">
      <c r="A61" s="100" t="s">
        <v>80</v>
      </c>
      <c r="B61" s="100" t="s">
        <v>1</v>
      </c>
      <c r="C61" s="100" t="s">
        <v>23</v>
      </c>
      <c r="D61" s="100">
        <v>83298.228000000003</v>
      </c>
      <c r="E61" s="111">
        <v>305967.32939999999</v>
      </c>
    </row>
    <row r="62" spans="1:5">
      <c r="A62" s="100" t="s">
        <v>80</v>
      </c>
      <c r="B62" s="100" t="s">
        <v>132</v>
      </c>
      <c r="C62" s="100" t="s">
        <v>16</v>
      </c>
      <c r="D62" s="100">
        <v>24000</v>
      </c>
      <c r="E62" s="111">
        <v>300</v>
      </c>
    </row>
    <row r="63" spans="1:5">
      <c r="A63" s="100" t="s">
        <v>80</v>
      </c>
      <c r="B63" s="100" t="s">
        <v>26</v>
      </c>
      <c r="C63" s="100" t="s">
        <v>27</v>
      </c>
      <c r="D63" s="100">
        <v>13304.909</v>
      </c>
      <c r="E63" s="111">
        <v>270468.18</v>
      </c>
    </row>
    <row r="64" spans="1:5">
      <c r="A64" s="100" t="s">
        <v>80</v>
      </c>
      <c r="B64" s="100" t="s">
        <v>114</v>
      </c>
      <c r="C64" s="100" t="s">
        <v>16</v>
      </c>
      <c r="D64" s="100">
        <v>37984</v>
      </c>
      <c r="E64" s="111">
        <v>18246</v>
      </c>
    </row>
    <row r="65" spans="1:5">
      <c r="A65" s="100" t="s">
        <v>80</v>
      </c>
      <c r="B65" s="100" t="s">
        <v>115</v>
      </c>
      <c r="C65" s="100" t="s">
        <v>16</v>
      </c>
      <c r="D65" s="100">
        <v>346703</v>
      </c>
      <c r="E65" s="111">
        <v>325003.3</v>
      </c>
    </row>
    <row r="66" spans="1:5">
      <c r="A66" s="100" t="s">
        <v>80</v>
      </c>
      <c r="B66" s="100" t="s">
        <v>30</v>
      </c>
      <c r="C66" s="100" t="s">
        <v>27</v>
      </c>
      <c r="D66" s="100">
        <v>64161.31</v>
      </c>
      <c r="E66" s="111">
        <v>1281474.1499999999</v>
      </c>
    </row>
    <row r="67" spans="1:5">
      <c r="A67" s="100" t="s">
        <v>80</v>
      </c>
      <c r="B67" s="100" t="s">
        <v>113</v>
      </c>
      <c r="C67" s="100" t="s">
        <v>16</v>
      </c>
      <c r="D67" s="100">
        <v>110000</v>
      </c>
      <c r="E67" s="111">
        <v>860</v>
      </c>
    </row>
    <row r="68" spans="1:5">
      <c r="A68" s="100" t="s">
        <v>80</v>
      </c>
      <c r="B68" s="100" t="s">
        <v>116</v>
      </c>
      <c r="C68" s="100" t="s">
        <v>16</v>
      </c>
      <c r="D68" s="100">
        <v>3600</v>
      </c>
      <c r="E68" s="111">
        <v>18000</v>
      </c>
    </row>
    <row r="69" spans="1:5">
      <c r="A69" s="100" t="s">
        <v>80</v>
      </c>
      <c r="B69" s="100" t="s">
        <v>0</v>
      </c>
      <c r="C69" s="100" t="s">
        <v>22</v>
      </c>
      <c r="D69" s="100">
        <v>17545</v>
      </c>
      <c r="E69" s="111">
        <v>360047.71</v>
      </c>
    </row>
    <row r="70" spans="1:5">
      <c r="A70" s="100" t="s">
        <v>80</v>
      </c>
      <c r="B70" s="100" t="s">
        <v>36</v>
      </c>
      <c r="C70" s="100" t="s">
        <v>22</v>
      </c>
      <c r="D70" s="100">
        <v>371</v>
      </c>
      <c r="E70" s="111">
        <v>4523.83</v>
      </c>
    </row>
    <row r="71" spans="1:5">
      <c r="A71" s="100" t="s">
        <v>80</v>
      </c>
      <c r="B71" s="100" t="s">
        <v>117</v>
      </c>
      <c r="C71" s="100" t="s">
        <v>16</v>
      </c>
      <c r="D71" s="100">
        <v>2051000</v>
      </c>
      <c r="E71" s="111">
        <v>195840</v>
      </c>
    </row>
    <row r="72" spans="1:5">
      <c r="A72" s="100" t="s">
        <v>81</v>
      </c>
      <c r="B72" s="100" t="s">
        <v>15</v>
      </c>
      <c r="C72" s="100" t="s">
        <v>16</v>
      </c>
      <c r="D72" s="100">
        <v>20700</v>
      </c>
      <c r="E72" s="111">
        <v>2277</v>
      </c>
    </row>
    <row r="73" spans="1:5">
      <c r="A73" s="100" t="s">
        <v>81</v>
      </c>
      <c r="B73" s="100" t="s">
        <v>129</v>
      </c>
      <c r="C73" s="100" t="s">
        <v>19</v>
      </c>
      <c r="D73" s="100">
        <v>15635</v>
      </c>
      <c r="E73" s="111">
        <v>0</v>
      </c>
    </row>
    <row r="74" spans="1:5">
      <c r="A74" s="100" t="s">
        <v>81</v>
      </c>
      <c r="B74" s="100" t="s">
        <v>20</v>
      </c>
      <c r="C74" s="100" t="s">
        <v>16</v>
      </c>
      <c r="D74" s="100">
        <v>60475</v>
      </c>
      <c r="E74" s="111">
        <v>5220.7</v>
      </c>
    </row>
    <row r="75" spans="1:5">
      <c r="A75" s="100" t="s">
        <v>81</v>
      </c>
      <c r="B75" s="100" t="s">
        <v>130</v>
      </c>
      <c r="C75" s="100" t="s">
        <v>131</v>
      </c>
      <c r="D75" s="100">
        <v>182</v>
      </c>
      <c r="E75" s="111">
        <v>0</v>
      </c>
    </row>
    <row r="76" spans="1:5">
      <c r="A76" s="100" t="s">
        <v>81</v>
      </c>
      <c r="B76" s="100" t="s">
        <v>26</v>
      </c>
      <c r="C76" s="100" t="s">
        <v>27</v>
      </c>
      <c r="D76" s="100">
        <v>9863</v>
      </c>
      <c r="E76" s="111">
        <v>13382.1</v>
      </c>
    </row>
    <row r="77" spans="1:5">
      <c r="A77" s="100" t="s">
        <v>81</v>
      </c>
      <c r="B77" s="100" t="s">
        <v>114</v>
      </c>
      <c r="C77" s="100" t="s">
        <v>16</v>
      </c>
      <c r="D77" s="100">
        <v>154000</v>
      </c>
      <c r="E77" s="111">
        <v>23100</v>
      </c>
    </row>
    <row r="78" spans="1:5">
      <c r="A78" s="100" t="s">
        <v>81</v>
      </c>
      <c r="B78" s="100" t="s">
        <v>115</v>
      </c>
      <c r="C78" s="100" t="s">
        <v>16</v>
      </c>
      <c r="D78" s="100">
        <v>304000</v>
      </c>
      <c r="E78" s="111">
        <v>177300</v>
      </c>
    </row>
    <row r="79" spans="1:5">
      <c r="A79" s="100" t="s">
        <v>81</v>
      </c>
      <c r="B79" s="100" t="s">
        <v>29</v>
      </c>
      <c r="C79" s="100" t="s">
        <v>16</v>
      </c>
      <c r="D79" s="100">
        <v>362000</v>
      </c>
      <c r="E79" s="111">
        <v>1665.2</v>
      </c>
    </row>
    <row r="80" spans="1:5">
      <c r="A80" s="100" t="s">
        <v>81</v>
      </c>
      <c r="B80" s="100" t="s">
        <v>91</v>
      </c>
      <c r="C80" s="100" t="s">
        <v>16</v>
      </c>
      <c r="D80" s="100">
        <v>30000</v>
      </c>
      <c r="E80" s="111">
        <v>3700</v>
      </c>
    </row>
    <row r="81" spans="1:5">
      <c r="A81" s="100" t="s">
        <v>81</v>
      </c>
      <c r="B81" s="100" t="s">
        <v>30</v>
      </c>
      <c r="C81" s="100" t="s">
        <v>27</v>
      </c>
      <c r="D81" s="100">
        <v>5008</v>
      </c>
      <c r="E81" s="111">
        <v>175280</v>
      </c>
    </row>
    <row r="82" spans="1:5">
      <c r="A82" s="100" t="s">
        <v>81</v>
      </c>
      <c r="B82" s="100" t="s">
        <v>116</v>
      </c>
      <c r="C82" s="100" t="s">
        <v>16</v>
      </c>
      <c r="D82" s="100">
        <v>60000</v>
      </c>
      <c r="E82" s="111">
        <v>0</v>
      </c>
    </row>
    <row r="83" spans="1:5">
      <c r="A83" s="100" t="s">
        <v>81</v>
      </c>
      <c r="B83" s="100" t="s">
        <v>118</v>
      </c>
      <c r="C83" s="100" t="s">
        <v>16</v>
      </c>
      <c r="D83" s="100">
        <v>15000</v>
      </c>
      <c r="E83" s="111">
        <v>1680</v>
      </c>
    </row>
    <row r="84" spans="1:5">
      <c r="A84" s="100" t="s">
        <v>81</v>
      </c>
      <c r="B84" s="100" t="s">
        <v>35</v>
      </c>
      <c r="C84" s="100" t="s">
        <v>16</v>
      </c>
      <c r="D84" s="100">
        <v>160000</v>
      </c>
      <c r="E84" s="111">
        <v>480</v>
      </c>
    </row>
    <row r="85" spans="1:5">
      <c r="A85" s="100" t="s">
        <v>81</v>
      </c>
      <c r="B85" s="100" t="s">
        <v>0</v>
      </c>
      <c r="C85" s="100" t="s">
        <v>22</v>
      </c>
      <c r="D85" s="100">
        <v>2154.75</v>
      </c>
      <c r="E85" s="111">
        <v>173967.56</v>
      </c>
    </row>
    <row r="86" spans="1:5">
      <c r="A86" s="100" t="s">
        <v>81</v>
      </c>
      <c r="B86" s="100" t="s">
        <v>36</v>
      </c>
      <c r="C86" s="100" t="s">
        <v>22</v>
      </c>
      <c r="D86" s="100">
        <v>157.5</v>
      </c>
      <c r="E86" s="111">
        <v>6804.5</v>
      </c>
    </row>
    <row r="87" spans="1:5">
      <c r="A87" s="100" t="s">
        <v>81</v>
      </c>
      <c r="B87" s="100" t="s">
        <v>117</v>
      </c>
      <c r="C87" s="100" t="s">
        <v>16</v>
      </c>
      <c r="D87" s="100">
        <v>245000</v>
      </c>
      <c r="E87" s="111">
        <v>25050</v>
      </c>
    </row>
    <row r="88" spans="1:5">
      <c r="A88" s="100" t="s">
        <v>81</v>
      </c>
      <c r="B88" s="100" t="s">
        <v>133</v>
      </c>
      <c r="C88" s="100" t="s">
        <v>16</v>
      </c>
      <c r="D88" s="100">
        <v>1000</v>
      </c>
      <c r="E88" s="111">
        <v>310</v>
      </c>
    </row>
    <row r="89" spans="1:5">
      <c r="A89" s="100" t="s">
        <v>81</v>
      </c>
      <c r="B89" s="100" t="s">
        <v>119</v>
      </c>
      <c r="C89" s="100" t="s">
        <v>16</v>
      </c>
      <c r="D89" s="100">
        <v>35000</v>
      </c>
      <c r="E89" s="111">
        <v>1110.75</v>
      </c>
    </row>
    <row r="90" spans="1:5">
      <c r="A90" s="100" t="s">
        <v>82</v>
      </c>
      <c r="B90" s="100" t="s">
        <v>15</v>
      </c>
      <c r="C90" s="100" t="s">
        <v>16</v>
      </c>
      <c r="D90" s="100">
        <v>42300</v>
      </c>
      <c r="E90" s="111">
        <v>1488</v>
      </c>
    </row>
    <row r="91" spans="1:5">
      <c r="A91" s="100" t="s">
        <v>82</v>
      </c>
      <c r="B91" s="100" t="s">
        <v>17</v>
      </c>
      <c r="C91" s="100" t="s">
        <v>16</v>
      </c>
      <c r="D91" s="100">
        <v>8000</v>
      </c>
      <c r="E91" s="111">
        <v>400</v>
      </c>
    </row>
    <row r="92" spans="1:5">
      <c r="A92" s="100" t="s">
        <v>82</v>
      </c>
      <c r="B92" s="100" t="s">
        <v>18</v>
      </c>
      <c r="C92" s="100" t="s">
        <v>16</v>
      </c>
      <c r="D92" s="100">
        <v>1200</v>
      </c>
      <c r="E92" s="111">
        <v>84</v>
      </c>
    </row>
    <row r="93" spans="1:5">
      <c r="A93" s="100" t="s">
        <v>82</v>
      </c>
      <c r="B93" s="100" t="s">
        <v>129</v>
      </c>
      <c r="C93" s="100" t="s">
        <v>19</v>
      </c>
      <c r="D93" s="100">
        <v>17123</v>
      </c>
      <c r="E93" s="111">
        <v>0</v>
      </c>
    </row>
    <row r="94" spans="1:5">
      <c r="A94" s="100" t="s">
        <v>82</v>
      </c>
      <c r="B94" s="100" t="s">
        <v>20</v>
      </c>
      <c r="C94" s="100" t="s">
        <v>16</v>
      </c>
      <c r="D94" s="100">
        <v>1200</v>
      </c>
      <c r="E94" s="111">
        <v>60</v>
      </c>
    </row>
    <row r="95" spans="1:5">
      <c r="A95" s="100" t="s">
        <v>82</v>
      </c>
      <c r="B95" s="100" t="s">
        <v>130</v>
      </c>
      <c r="C95" s="100" t="s">
        <v>131</v>
      </c>
      <c r="D95" s="100">
        <v>106</v>
      </c>
      <c r="E95" s="111">
        <v>0</v>
      </c>
    </row>
    <row r="96" spans="1:5">
      <c r="A96" s="100" t="s">
        <v>82</v>
      </c>
      <c r="B96" s="100" t="s">
        <v>1</v>
      </c>
      <c r="C96" s="100" t="s">
        <v>23</v>
      </c>
      <c r="D96" s="100">
        <v>386.78</v>
      </c>
      <c r="E96" s="111">
        <v>11603.4</v>
      </c>
    </row>
    <row r="97" spans="1:5">
      <c r="A97" s="100" t="s">
        <v>82</v>
      </c>
      <c r="B97" s="100" t="s">
        <v>24</v>
      </c>
      <c r="C97" s="100" t="s">
        <v>16</v>
      </c>
      <c r="D97" s="100">
        <v>30800</v>
      </c>
      <c r="E97" s="111">
        <v>948</v>
      </c>
    </row>
    <row r="98" spans="1:5">
      <c r="A98" s="100" t="s">
        <v>82</v>
      </c>
      <c r="B98" s="100" t="s">
        <v>25</v>
      </c>
      <c r="C98" s="100" t="s">
        <v>16</v>
      </c>
      <c r="D98" s="100">
        <v>1000</v>
      </c>
      <c r="E98" s="111">
        <v>150</v>
      </c>
    </row>
    <row r="99" spans="1:5">
      <c r="A99" s="100" t="s">
        <v>82</v>
      </c>
      <c r="B99" s="100" t="s">
        <v>114</v>
      </c>
      <c r="C99" s="100" t="s">
        <v>16</v>
      </c>
      <c r="D99" s="100">
        <v>31806</v>
      </c>
      <c r="E99" s="111">
        <v>910.89</v>
      </c>
    </row>
    <row r="100" spans="1:5">
      <c r="A100" s="100" t="s">
        <v>82</v>
      </c>
      <c r="B100" s="100" t="s">
        <v>115</v>
      </c>
      <c r="C100" s="100" t="s">
        <v>16</v>
      </c>
      <c r="D100" s="100">
        <v>1171079</v>
      </c>
      <c r="E100" s="111">
        <v>423323.6</v>
      </c>
    </row>
    <row r="101" spans="1:5">
      <c r="A101" s="100" t="s">
        <v>82</v>
      </c>
      <c r="B101" s="100" t="s">
        <v>28</v>
      </c>
      <c r="C101" s="100" t="s">
        <v>16</v>
      </c>
      <c r="D101" s="100">
        <v>40000</v>
      </c>
      <c r="E101" s="111">
        <v>40</v>
      </c>
    </row>
    <row r="102" spans="1:5">
      <c r="A102" s="100" t="s">
        <v>82</v>
      </c>
      <c r="B102" s="100" t="s">
        <v>30</v>
      </c>
      <c r="C102" s="100" t="s">
        <v>27</v>
      </c>
      <c r="D102" s="100">
        <v>10</v>
      </c>
      <c r="E102" s="111">
        <v>60</v>
      </c>
    </row>
    <row r="103" spans="1:5">
      <c r="A103" s="100" t="s">
        <v>82</v>
      </c>
      <c r="B103" s="100" t="s">
        <v>113</v>
      </c>
      <c r="C103" s="100" t="s">
        <v>16</v>
      </c>
      <c r="D103" s="100">
        <v>8034895</v>
      </c>
      <c r="E103" s="111">
        <v>17425.5275</v>
      </c>
    </row>
    <row r="104" spans="1:5">
      <c r="A104" s="100" t="s">
        <v>82</v>
      </c>
      <c r="B104" s="100" t="s">
        <v>116</v>
      </c>
      <c r="C104" s="100" t="s">
        <v>16</v>
      </c>
      <c r="D104" s="100">
        <v>252365.68</v>
      </c>
      <c r="E104" s="111">
        <v>3777.194348</v>
      </c>
    </row>
    <row r="105" spans="1:5">
      <c r="A105" s="100" t="s">
        <v>82</v>
      </c>
      <c r="B105" s="100" t="s">
        <v>35</v>
      </c>
      <c r="C105" s="100" t="s">
        <v>16</v>
      </c>
      <c r="D105" s="100">
        <v>2000</v>
      </c>
      <c r="E105" s="111">
        <v>120</v>
      </c>
    </row>
    <row r="106" spans="1:5">
      <c r="A106" s="100" t="s">
        <v>82</v>
      </c>
      <c r="B106" s="100" t="s">
        <v>0</v>
      </c>
      <c r="C106" s="100" t="s">
        <v>22</v>
      </c>
      <c r="D106" s="100">
        <v>1381.6</v>
      </c>
      <c r="E106" s="111">
        <v>29710.87</v>
      </c>
    </row>
    <row r="107" spans="1:5">
      <c r="A107" s="100" t="s">
        <v>83</v>
      </c>
      <c r="B107" s="100" t="s">
        <v>17</v>
      </c>
      <c r="C107" s="100" t="s">
        <v>16</v>
      </c>
      <c r="D107" s="100">
        <v>2000</v>
      </c>
      <c r="E107" s="111">
        <v>100</v>
      </c>
    </row>
    <row r="108" spans="1:5">
      <c r="A108" s="100" t="s">
        <v>83</v>
      </c>
      <c r="B108" s="100" t="s">
        <v>129</v>
      </c>
      <c r="C108" s="100" t="s">
        <v>19</v>
      </c>
      <c r="D108" s="100">
        <v>18230</v>
      </c>
      <c r="E108" s="111">
        <v>0</v>
      </c>
    </row>
    <row r="109" spans="1:5">
      <c r="A109" s="100" t="s">
        <v>83</v>
      </c>
      <c r="B109" s="100" t="s">
        <v>20</v>
      </c>
      <c r="C109" s="100" t="s">
        <v>16</v>
      </c>
      <c r="D109" s="100">
        <v>10300</v>
      </c>
      <c r="E109" s="111">
        <v>160</v>
      </c>
    </row>
    <row r="110" spans="1:5">
      <c r="A110" s="100" t="s">
        <v>83</v>
      </c>
      <c r="B110" s="100" t="s">
        <v>130</v>
      </c>
      <c r="C110" s="100" t="s">
        <v>131</v>
      </c>
      <c r="D110" s="100">
        <v>45</v>
      </c>
      <c r="E110" s="111">
        <v>0</v>
      </c>
    </row>
    <row r="111" spans="1:5">
      <c r="A111" s="100" t="s">
        <v>83</v>
      </c>
      <c r="B111" s="100" t="s">
        <v>120</v>
      </c>
      <c r="C111" s="100" t="s">
        <v>22</v>
      </c>
      <c r="D111" s="100">
        <v>326.25</v>
      </c>
      <c r="E111" s="111">
        <v>6296.49</v>
      </c>
    </row>
    <row r="112" spans="1:5">
      <c r="A112" s="100" t="s">
        <v>83</v>
      </c>
      <c r="B112" s="100" t="s">
        <v>1</v>
      </c>
      <c r="C112" s="100" t="s">
        <v>23</v>
      </c>
      <c r="D112" s="100">
        <v>17285.3</v>
      </c>
      <c r="E112" s="111">
        <v>34350.65</v>
      </c>
    </row>
    <row r="113" spans="1:5">
      <c r="A113" s="100" t="s">
        <v>83</v>
      </c>
      <c r="B113" s="100" t="s">
        <v>132</v>
      </c>
      <c r="C113" s="100" t="s">
        <v>16</v>
      </c>
      <c r="D113" s="100">
        <v>24000</v>
      </c>
      <c r="E113" s="111">
        <v>192</v>
      </c>
    </row>
    <row r="114" spans="1:5">
      <c r="A114" s="100" t="s">
        <v>83</v>
      </c>
      <c r="B114" s="100" t="s">
        <v>26</v>
      </c>
      <c r="C114" s="100" t="s">
        <v>27</v>
      </c>
      <c r="D114" s="100">
        <v>5639.558</v>
      </c>
      <c r="E114" s="111">
        <v>90850.717999999993</v>
      </c>
    </row>
    <row r="115" spans="1:5">
      <c r="A115" s="100" t="s">
        <v>83</v>
      </c>
      <c r="B115" s="100" t="s">
        <v>114</v>
      </c>
      <c r="C115" s="100" t="s">
        <v>16</v>
      </c>
      <c r="D115" s="100">
        <v>27540.799999999999</v>
      </c>
      <c r="E115" s="111">
        <v>4387.3599999999997</v>
      </c>
    </row>
    <row r="116" spans="1:5">
      <c r="A116" s="100" t="s">
        <v>83</v>
      </c>
      <c r="B116" s="100" t="s">
        <v>115</v>
      </c>
      <c r="C116" s="100" t="s">
        <v>16</v>
      </c>
      <c r="D116" s="100">
        <v>511545.54</v>
      </c>
      <c r="E116" s="111">
        <v>779598.20600000001</v>
      </c>
    </row>
    <row r="117" spans="1:5">
      <c r="A117" s="100" t="s">
        <v>83</v>
      </c>
      <c r="B117" s="100" t="s">
        <v>134</v>
      </c>
      <c r="C117" s="100" t="s">
        <v>16</v>
      </c>
      <c r="D117" s="100">
        <v>500</v>
      </c>
      <c r="E117" s="111">
        <v>50</v>
      </c>
    </row>
    <row r="118" spans="1:5">
      <c r="A118" s="100" t="s">
        <v>83</v>
      </c>
      <c r="B118" s="100" t="s">
        <v>30</v>
      </c>
      <c r="C118" s="100" t="s">
        <v>27</v>
      </c>
      <c r="D118" s="100">
        <v>60125</v>
      </c>
      <c r="E118" s="111">
        <v>801500</v>
      </c>
    </row>
    <row r="119" spans="1:5">
      <c r="A119" s="100" t="s">
        <v>83</v>
      </c>
      <c r="B119" s="100" t="s">
        <v>113</v>
      </c>
      <c r="C119" s="100" t="s">
        <v>16</v>
      </c>
      <c r="D119" s="100">
        <v>58790</v>
      </c>
      <c r="E119" s="111">
        <v>6305</v>
      </c>
    </row>
    <row r="120" spans="1:5">
      <c r="A120" s="100" t="s">
        <v>83</v>
      </c>
      <c r="B120" s="100" t="s">
        <v>116</v>
      </c>
      <c r="C120" s="100" t="s">
        <v>16</v>
      </c>
      <c r="D120" s="100">
        <v>406120</v>
      </c>
      <c r="E120" s="111">
        <v>2152.5</v>
      </c>
    </row>
    <row r="121" spans="1:5">
      <c r="A121" s="100" t="s">
        <v>83</v>
      </c>
      <c r="B121" s="100" t="s">
        <v>34</v>
      </c>
      <c r="C121" s="100" t="s">
        <v>16</v>
      </c>
      <c r="D121" s="100">
        <v>50</v>
      </c>
      <c r="E121" s="111">
        <v>50</v>
      </c>
    </row>
    <row r="122" spans="1:5">
      <c r="A122" s="100" t="s">
        <v>83</v>
      </c>
      <c r="B122" s="100" t="s">
        <v>37</v>
      </c>
      <c r="C122" s="100" t="s">
        <v>16</v>
      </c>
      <c r="D122" s="100">
        <v>3500</v>
      </c>
      <c r="E122" s="111">
        <v>350</v>
      </c>
    </row>
    <row r="123" spans="1:5">
      <c r="A123" s="100" t="s">
        <v>83</v>
      </c>
      <c r="B123" s="100" t="s">
        <v>35</v>
      </c>
      <c r="C123" s="100" t="s">
        <v>16</v>
      </c>
      <c r="D123" s="100">
        <v>600000</v>
      </c>
      <c r="E123" s="111">
        <v>60</v>
      </c>
    </row>
    <row r="124" spans="1:5">
      <c r="A124" s="100" t="s">
        <v>83</v>
      </c>
      <c r="B124" s="100" t="s">
        <v>0</v>
      </c>
      <c r="C124" s="100" t="s">
        <v>22</v>
      </c>
      <c r="D124" s="100">
        <v>7910.3</v>
      </c>
      <c r="E124" s="111">
        <v>47645.86</v>
      </c>
    </row>
    <row r="125" spans="1:5">
      <c r="A125" s="100" t="s">
        <v>83</v>
      </c>
      <c r="B125" s="100" t="s">
        <v>36</v>
      </c>
      <c r="C125" s="100" t="s">
        <v>22</v>
      </c>
      <c r="D125" s="100">
        <v>10.5</v>
      </c>
      <c r="E125" s="111">
        <v>25.34</v>
      </c>
    </row>
    <row r="126" spans="1:5">
      <c r="A126" s="100" t="s">
        <v>83</v>
      </c>
      <c r="B126" s="100" t="s">
        <v>117</v>
      </c>
      <c r="C126" s="100" t="s">
        <v>16</v>
      </c>
      <c r="D126" s="100">
        <v>66815</v>
      </c>
      <c r="E126" s="111">
        <v>5345.2</v>
      </c>
    </row>
    <row r="127" spans="1:5">
      <c r="A127" s="112" t="s">
        <v>83</v>
      </c>
      <c r="B127" s="112" t="s">
        <v>7</v>
      </c>
      <c r="C127" s="112" t="s">
        <v>16</v>
      </c>
      <c r="D127" s="112">
        <v>250</v>
      </c>
      <c r="E127" s="113">
        <v>25</v>
      </c>
    </row>
    <row r="130" spans="1:2">
      <c r="A130" s="107" t="s">
        <v>43</v>
      </c>
      <c r="B130" s="101" t="s">
        <v>121</v>
      </c>
    </row>
    <row r="131" spans="1:2">
      <c r="A131" s="101"/>
      <c r="B131" s="101"/>
    </row>
    <row r="132" spans="1:2">
      <c r="A132" s="101" t="s">
        <v>44</v>
      </c>
      <c r="B132" s="101"/>
    </row>
    <row r="133" spans="1:2">
      <c r="A133" s="101" t="s">
        <v>109</v>
      </c>
      <c r="B133" s="101"/>
    </row>
    <row r="134" spans="1:2">
      <c r="A134" s="101" t="s">
        <v>110</v>
      </c>
      <c r="B134" s="101"/>
    </row>
    <row r="135" spans="1:2">
      <c r="A135" s="101" t="s">
        <v>111</v>
      </c>
      <c r="B135" s="101" t="s">
        <v>122</v>
      </c>
    </row>
    <row r="136" spans="1:2">
      <c r="A136" s="101" t="s">
        <v>13</v>
      </c>
      <c r="B136" s="101" t="s">
        <v>45</v>
      </c>
    </row>
    <row r="137" spans="1:2">
      <c r="A137" s="101" t="s">
        <v>46</v>
      </c>
      <c r="B137" s="101" t="s">
        <v>47</v>
      </c>
    </row>
    <row r="138" spans="1:2">
      <c r="A138" s="104"/>
      <c r="B138" s="104"/>
    </row>
    <row r="139" spans="1:2">
      <c r="A139" s="105" t="s">
        <v>123</v>
      </c>
      <c r="B139" s="104"/>
    </row>
    <row r="140" spans="1:2">
      <c r="A140" s="68" t="s">
        <v>109</v>
      </c>
      <c r="B140" s="104"/>
    </row>
    <row r="141" spans="1:2">
      <c r="A141" s="68" t="s">
        <v>110</v>
      </c>
      <c r="B141" s="104"/>
    </row>
    <row r="142" spans="1:2">
      <c r="A142" s="68" t="s">
        <v>111</v>
      </c>
      <c r="B142" s="106" t="s">
        <v>49</v>
      </c>
    </row>
    <row r="143" spans="1:2">
      <c r="A143" s="68" t="s">
        <v>13</v>
      </c>
      <c r="B143" s="23"/>
    </row>
    <row r="144" spans="1:2">
      <c r="A144" s="104" t="s">
        <v>46</v>
      </c>
      <c r="B144" s="104"/>
    </row>
    <row r="145" spans="1:2">
      <c r="A145" s="104"/>
      <c r="B145" s="104"/>
    </row>
    <row r="146" spans="1:2">
      <c r="A146" s="105" t="s">
        <v>124</v>
      </c>
      <c r="B146" s="104"/>
    </row>
    <row r="147" spans="1:2">
      <c r="A147" s="68" t="s">
        <v>109</v>
      </c>
      <c r="B147" s="104"/>
    </row>
    <row r="148" spans="1:2">
      <c r="A148" s="68" t="s">
        <v>110</v>
      </c>
      <c r="B148" s="68"/>
    </row>
    <row r="149" spans="1:2">
      <c r="A149" s="68" t="s">
        <v>111</v>
      </c>
      <c r="B149" s="23"/>
    </row>
    <row r="150" spans="1:2">
      <c r="A150" s="68" t="s">
        <v>13</v>
      </c>
      <c r="B150" s="106" t="s">
        <v>49</v>
      </c>
    </row>
    <row r="151" spans="1:2">
      <c r="A151" s="104" t="s">
        <v>46</v>
      </c>
      <c r="B151" s="104"/>
    </row>
    <row r="152" spans="1:2">
      <c r="A152" s="104"/>
      <c r="B152" s="104"/>
    </row>
    <row r="153" spans="1:2">
      <c r="A153" s="107" t="s">
        <v>125</v>
      </c>
      <c r="B153" s="108" t="s">
        <v>135</v>
      </c>
    </row>
    <row r="155" spans="1:2">
      <c r="A155" s="107" t="s">
        <v>127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Indicador</vt:lpstr>
      <vt:lpstr>Datos %</vt:lpstr>
      <vt:lpstr>Aprovechamiento_Euros</vt:lpstr>
      <vt:lpstr>Provincia_2014</vt:lpstr>
      <vt:lpstr>Provincia_2013</vt:lpstr>
      <vt:lpstr>Provincia_2012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LiPe</dc:creator>
  <cp:lastModifiedBy>mmmartinez</cp:lastModifiedBy>
  <dcterms:created xsi:type="dcterms:W3CDTF">2012-08-14T08:11:40Z</dcterms:created>
  <dcterms:modified xsi:type="dcterms:W3CDTF">2016-03-07T12:44:56Z</dcterms:modified>
</cp:coreProperties>
</file>