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570" windowHeight="8190" tabRatio="869"/>
  </bookViews>
  <sheets>
    <sheet name="Produc_graf_SV_CALIDAD" sheetId="1" r:id="rId1"/>
    <sheet name="Datos_provincia" sheetId="3" r:id="rId2"/>
  </sheets>
  <calcPr calcId="125725"/>
</workbook>
</file>

<file path=xl/calcChain.xml><?xml version="1.0" encoding="utf-8"?>
<calcChain xmlns="http://schemas.openxmlformats.org/spreadsheetml/2006/main">
  <c r="C7" i="1"/>
  <c r="D7"/>
  <c r="E7"/>
  <c r="F7"/>
  <c r="G7"/>
  <c r="H7"/>
  <c r="I7"/>
  <c r="J7"/>
  <c r="K7"/>
  <c r="L7"/>
  <c r="M7"/>
  <c r="N7"/>
  <c r="O7"/>
  <c r="B8"/>
  <c r="B7"/>
  <c r="N8"/>
  <c r="M8"/>
  <c r="L8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<sst xmlns="http://schemas.openxmlformats.org/spreadsheetml/2006/main" count="196" uniqueCount="43">
  <si>
    <t>kg/hab/año</t>
  </si>
  <si>
    <t>Producción (miles de t)</t>
  </si>
  <si>
    <t>Observaciones de la tabla:</t>
  </si>
  <si>
    <t>Para el cálculo del indicador se considera la población del Padrón municipal a 1 de enero del año del dato.</t>
  </si>
  <si>
    <t>Fuente:</t>
  </si>
  <si>
    <t>Evolución de la producción de residuos municipales en Andalucía, 2000-2013.</t>
  </si>
  <si>
    <t>Medio Ambiente y Ordenación del Territorio. Red de Información Ambiental de Andalucía, 2015.</t>
  </si>
  <si>
    <t xml:space="preserve">A lo largo de la serie histórica la información sobre recogida y tratamiento de residuos urbanos (municipales) se ha obtenido mediante estimaciones realizadas por la Consejería de Medio Ambiente a partir de datos aportados por los gestores autorizados para la valorización y/o eliminación de residuos urbanos y las mancomunidades y consorcios que gestionan dichos residuos. A partir de 2004 la información recibida de las plantas de tratamiento y los Sistemas Integrados de Gestión han permitido conocer la cantidad real de residuos recogidos en Andalucía.  Los residuos recogidos se han considerado generados o producidos, en la Comunidad Autónoma. </t>
  </si>
  <si>
    <t>kg/hab/dia</t>
  </si>
  <si>
    <t>Generación y tratamiento de residuos municipales en Andalucía, 2005-2012.</t>
  </si>
  <si>
    <t>Provincia</t>
  </si>
  <si>
    <t>Almería</t>
  </si>
  <si>
    <t>-</t>
  </si>
  <si>
    <t>Cádiz</t>
  </si>
  <si>
    <t>Córdoba</t>
  </si>
  <si>
    <t>Granada</t>
  </si>
  <si>
    <t>Huelva</t>
  </si>
  <si>
    <t>Jaén</t>
  </si>
  <si>
    <t>Málaga</t>
  </si>
  <si>
    <t>Sevilla</t>
  </si>
  <si>
    <t>Total Andalucía</t>
  </si>
  <si>
    <t>Total Andalucía con recogida selectiva</t>
  </si>
  <si>
    <t>· Los residuos municipales son aquellos cuya recogida, transporte y tratamiento es competencia de las Entidades locales. Hasta el año 2011 estos residuos se denominaban residuos urbanos.
· La información de recogida y tratamiento de residuos municipales procede en su totalidad de datos aportados por los gestores autorizados para la valorización y/o eliminación de residuos municipales y las mancomunidades y consorcios que gestionan residuos municipales. No se han contabilizado los lodos procedentes de EDAR ni los residuos de aparatos eléctricos y electrónicos (RAEE).
· Las celdas sin datos se marcan con "-".
· No hay datos disponibles para 2010.</t>
  </si>
  <si>
    <t>Descripciones de los campos:</t>
  </si>
  <si>
    <t>Residuos recogidos</t>
  </si>
  <si>
    <t>Recogida total de residuos municipales por provincias. Los residuos municipales son aquellos cuya recogida, transporte y tratamiento es competencia de las Entidades locales. Hasta el año 2011 estos residuos se denominaban residuos urbanos.</t>
  </si>
  <si>
    <t>Plantas de Recuperación y Compostaje</t>
  </si>
  <si>
    <t>Tratamiento (destino) de residuos municipales a través de recuperación y compostaje. Los residuos municipales son aquellos cuya recogida, transporte y tratamiento es competencia de las Entidades locales. Hasta el año 2011 estos residuos se denominaban residuos urbanos.</t>
  </si>
  <si>
    <t>Vertido controlado directo</t>
  </si>
  <si>
    <t>Tratamiento (destino) de residuos municipales a través de vertedero controlado. Los residuos municipales son aquellos cuya recogida, transporte y tratamiento es competencia de las Entidades locales. Hasta el año 2011 estos residuos se denominaban residuos urbanos.</t>
  </si>
  <si>
    <t>Vertido incontrolado</t>
  </si>
  <si>
    <t>Residuos vertidos de manera incontrolada. Los residuos municipales son aquellos cuya recogida, transporte y tratamiento es competencia de las Entidades locales. Hasta el año 2011 estos residuos se denominaban residuos urbanos.</t>
  </si>
  <si>
    <t>Reciclaje</t>
  </si>
  <si>
    <t>Tratamiento (destino) de residuos municipales a través de reciclado. Los residuos municipales son aquellos cuya recogida, transporte y tratamiento es competencia de las Entidades locales. Hasta el año 2011 estos residuos se denominaban residuos urbanos.</t>
  </si>
  <si>
    <t>Compostaje</t>
  </si>
  <si>
    <t>Vertedero controlado</t>
  </si>
  <si>
    <t>Vertedero incontrolado</t>
  </si>
  <si>
    <t>Unidades de los campos:</t>
  </si>
  <si>
    <t>Toneladas (t).</t>
  </si>
  <si>
    <t>Porcentaje (%).</t>
  </si>
  <si>
    <t>Consejería de Medio Ambiente y Ordenación del Territorio. Red de Información Ambiental de Andalucía, 2014.</t>
  </si>
  <si>
    <t>SECA (Sistema Estadístico y Cartográfico de Andalucía)</t>
  </si>
  <si>
    <t>Recuperación y Compostaje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</si>
</sst>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1">
    <xf numFmtId="0" fontId="0" fillId="0" borderId="0" xfId="0"/>
    <xf numFmtId="3" fontId="0" fillId="0" borderId="0" xfId="0" applyNumberFormat="1"/>
    <xf numFmtId="1" fontId="0" fillId="0" borderId="0" xfId="0" applyNumberFormat="1"/>
    <xf numFmtId="3" fontId="0" fillId="0" borderId="0" xfId="0" applyNumberFormat="1" applyFont="1" applyBorder="1"/>
    <xf numFmtId="0" fontId="1" fillId="0" borderId="0" xfId="1" applyFont="1"/>
    <xf numFmtId="0" fontId="0" fillId="0" borderId="0" xfId="1" applyFont="1"/>
    <xf numFmtId="0" fontId="1" fillId="0" borderId="0" xfId="1" applyFont="1" applyFill="1" applyBorder="1"/>
    <xf numFmtId="1" fontId="1" fillId="0" borderId="3" xfId="0" applyNumberFormat="1" applyFont="1" applyBorder="1" applyAlignment="1">
      <alignment horizontal="center" vertical="center"/>
    </xf>
    <xf numFmtId="1" fontId="0" fillId="0" borderId="2" xfId="0" applyNumberFormat="1" applyFont="1" applyBorder="1"/>
    <xf numFmtId="1" fontId="1" fillId="0" borderId="1" xfId="0" applyNumberFormat="1" applyFont="1" applyBorder="1" applyAlignment="1">
      <alignment horizontal="center" vertical="center"/>
    </xf>
    <xf numFmtId="1" fontId="0" fillId="0" borderId="4" xfId="0" applyNumberFormat="1" applyFont="1" applyBorder="1"/>
    <xf numFmtId="3" fontId="0" fillId="0" borderId="1" xfId="0" applyNumberFormat="1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164" fontId="0" fillId="0" borderId="0" xfId="1" applyNumberFormat="1" applyFont="1" applyFill="1" applyBorder="1"/>
    <xf numFmtId="3" fontId="0" fillId="0" borderId="1" xfId="0" applyNumberFormat="1" applyFont="1" applyFill="1" applyBorder="1"/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 applyBorder="1"/>
    <xf numFmtId="0" fontId="1" fillId="0" borderId="0" xfId="0" applyFont="1" applyBorder="1" applyAlignment="1">
      <alignment horizontal="right"/>
    </xf>
    <xf numFmtId="3" fontId="0" fillId="0" borderId="0" xfId="0" applyNumberFormat="1" applyFont="1" applyFill="1" applyBorder="1"/>
    <xf numFmtId="2" fontId="0" fillId="0" borderId="4" xfId="0" applyNumberFormat="1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5" fillId="0" borderId="0" xfId="2" applyFont="1"/>
    <xf numFmtId="0" fontId="1" fillId="0" borderId="0" xfId="2" applyFont="1"/>
    <xf numFmtId="0" fontId="5" fillId="0" borderId="0" xfId="2" applyFont="1" applyAlignment="1">
      <alignment wrapText="1"/>
    </xf>
    <xf numFmtId="0" fontId="5" fillId="0" borderId="6" xfId="2" applyFont="1" applyBorder="1"/>
    <xf numFmtId="0" fontId="5" fillId="0" borderId="4" xfId="2" applyFont="1" applyBorder="1"/>
    <xf numFmtId="0" fontId="5" fillId="0" borderId="4" xfId="2" applyFont="1" applyBorder="1" applyAlignment="1">
      <alignment wrapText="1"/>
    </xf>
    <xf numFmtId="4" fontId="5" fillId="0" borderId="5" xfId="2" applyNumberFormat="1" applyFont="1" applyBorder="1"/>
    <xf numFmtId="4" fontId="5" fillId="0" borderId="2" xfId="2" applyNumberFormat="1" applyFont="1" applyBorder="1"/>
    <xf numFmtId="4" fontId="5" fillId="0" borderId="6" xfId="2" applyNumberFormat="1" applyFont="1" applyBorder="1"/>
    <xf numFmtId="4" fontId="5" fillId="0" borderId="4" xfId="2" applyNumberFormat="1" applyFont="1" applyBorder="1"/>
    <xf numFmtId="4" fontId="5" fillId="0" borderId="1" xfId="2" applyNumberFormat="1" applyFont="1" applyBorder="1"/>
    <xf numFmtId="4" fontId="5" fillId="0" borderId="3" xfId="2" applyNumberFormat="1" applyFont="1" applyBorder="1"/>
    <xf numFmtId="0" fontId="1" fillId="0" borderId="1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0" fontId="1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331BC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4BD97"/>
      <rgbColor rgb="00000080"/>
      <rgbColor rgb="00FF00FF"/>
      <rgbColor rgb="00FFD320"/>
      <rgbColor rgb="0000FFFF"/>
      <rgbColor rgb="00800080"/>
      <rgbColor rgb="00800000"/>
      <rgbColor rgb="0000B050"/>
      <rgbColor rgb="000000FF"/>
      <rgbColor rgb="0000B0F0"/>
      <rgbColor rgb="00CCFFFF"/>
      <rgbColor rgb="00CCFFCC"/>
      <rgbColor rgb="00FFC000"/>
      <rgbColor rgb="0099CCFF"/>
      <rgbColor rgb="00E6B9B8"/>
      <rgbColor rgb="00CC99FF"/>
      <rgbColor rgb="00FFCC99"/>
      <rgbColor rgb="003366FF"/>
      <rgbColor rgb="0092D050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463447232740172"/>
          <c:y val="0.1172261362066587"/>
          <c:w val="0.81376801855640513"/>
          <c:h val="0.69775478688864512"/>
        </c:manualLayout>
      </c:layout>
      <c:barChart>
        <c:barDir val="col"/>
        <c:grouping val="clustered"/>
        <c:ser>
          <c:idx val="1"/>
          <c:order val="1"/>
          <c:tx>
            <c:strRef>
              <c:f>Produc_graf_SV_CALIDAD!$A$8</c:f>
              <c:strCache>
                <c:ptCount val="1"/>
                <c:pt idx="0">
                  <c:v>Producción (miles de t)</c:v>
                </c:pt>
              </c:strCache>
            </c:strRef>
          </c:tx>
          <c:cat>
            <c:numRef>
              <c:f>Produc_graf_SV_CALIDAD!$B$5:$O$5</c:f>
              <c:numCache>
                <c:formatCode>0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Produc_graf_SV_CALIDAD!$B$8:$O$8</c:f>
              <c:numCache>
                <c:formatCode>#,##0</c:formatCode>
                <c:ptCount val="14"/>
                <c:pt idx="0">
                  <c:v>3252.9690000000001</c:v>
                </c:pt>
                <c:pt idx="1">
                  <c:v>4852.1549999999997</c:v>
                </c:pt>
                <c:pt idx="2">
                  <c:v>3605.8380000000002</c:v>
                </c:pt>
                <c:pt idx="3">
                  <c:v>3789.922</c:v>
                </c:pt>
                <c:pt idx="4">
                  <c:v>4175.2449999999999</c:v>
                </c:pt>
                <c:pt idx="5">
                  <c:v>3966.52</c:v>
                </c:pt>
                <c:pt idx="6">
                  <c:v>4387.3440000000001</c:v>
                </c:pt>
                <c:pt idx="7">
                  <c:v>4155.1997999999994</c:v>
                </c:pt>
                <c:pt idx="8">
                  <c:v>4972.2474000000002</c:v>
                </c:pt>
                <c:pt idx="9">
                  <c:v>4860.8023200000007</c:v>
                </c:pt>
                <c:pt idx="10">
                  <c:v>4797.4139999999998</c:v>
                </c:pt>
                <c:pt idx="11">
                  <c:v>4644.25839</c:v>
                </c:pt>
                <c:pt idx="12">
                  <c:v>4819.4805700000006</c:v>
                </c:pt>
                <c:pt idx="13">
                  <c:v>4137.2998309999994</c:v>
                </c:pt>
              </c:numCache>
            </c:numRef>
          </c:val>
        </c:ser>
        <c:axId val="79301632"/>
        <c:axId val="79336192"/>
      </c:barChart>
      <c:lineChart>
        <c:grouping val="standard"/>
        <c:ser>
          <c:idx val="0"/>
          <c:order val="0"/>
          <c:tx>
            <c:strRef>
              <c:f>Produc_graf_SV_CALIDAD!$A$6</c:f>
              <c:strCache>
                <c:ptCount val="1"/>
                <c:pt idx="0">
                  <c:v>kg/hab/año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0"/>
              <c:layout>
                <c:manualLayout>
                  <c:x val="-2.134722216321296E-2"/>
                  <c:y val="-4.7852385286010039E-2"/>
                </c:manualLayout>
              </c:layout>
              <c:showVal val="1"/>
            </c:dLbl>
            <c:dLbl>
              <c:idx val="1"/>
              <c:layout>
                <c:manualLayout>
                  <c:x val="-2.3912748404680072E-2"/>
                  <c:y val="-4.1917461322359829E-2"/>
                </c:manualLayout>
              </c:layout>
              <c:showVal val="1"/>
            </c:dLbl>
            <c:dLbl>
              <c:idx val="2"/>
              <c:layout>
                <c:manualLayout>
                  <c:x val="-2.2767172623712993E-2"/>
                  <c:y val="-4.5267545074453616E-2"/>
                </c:manualLayout>
              </c:layout>
              <c:showVal val="1"/>
            </c:dLbl>
            <c:dLbl>
              <c:idx val="3"/>
              <c:layout>
                <c:manualLayout>
                  <c:x val="-2.7027024005212893E-2"/>
                  <c:y val="-3.4452050277634885E-2"/>
                </c:manualLayout>
              </c:layout>
              <c:showVal val="1"/>
            </c:dLbl>
            <c:dLbl>
              <c:idx val="4"/>
              <c:layout>
                <c:manualLayout>
                  <c:x val="-2.2110976619565393E-2"/>
                  <c:y val="-2.7751882773447291E-2"/>
                </c:manualLayout>
              </c:layout>
              <c:showVal val="1"/>
            </c:dLbl>
            <c:dLbl>
              <c:idx val="5"/>
              <c:layout>
                <c:manualLayout>
                  <c:x val="-2.3148993948327607E-2"/>
                  <c:y val="-4.9382608580962564E-2"/>
                </c:manualLayout>
              </c:layout>
              <c:showVal val="1"/>
            </c:dLbl>
            <c:dLbl>
              <c:idx val="6"/>
              <c:layout>
                <c:manualLayout>
                  <c:x val="-2.2767172623712993E-2"/>
                  <c:y val="-4.708766931771733E-2"/>
                </c:manualLayout>
              </c:layout>
              <c:showVal val="1"/>
            </c:dLbl>
            <c:dLbl>
              <c:idx val="7"/>
              <c:layout>
                <c:manualLayout>
                  <c:x val="-2.5020086149624341E-2"/>
                  <c:y val="-4.9093235204895995E-2"/>
                </c:manualLayout>
              </c:layout>
              <c:showVal val="1"/>
            </c:dLbl>
            <c:dLbl>
              <c:idx val="8"/>
              <c:layout>
                <c:manualLayout>
                  <c:x val="-2.2288973559180809E-2"/>
                  <c:y val="-4.4977907912264734E-2"/>
                </c:manualLayout>
              </c:layout>
              <c:showVal val="1"/>
            </c:dLbl>
            <c:dLbl>
              <c:idx val="9"/>
              <c:layout>
                <c:manualLayout>
                  <c:x val="-2.413915782850001E-2"/>
                  <c:y val="-3.6850921273031828E-2"/>
                </c:manualLayout>
              </c:layout>
              <c:showVal val="1"/>
            </c:dLbl>
            <c:dLbl>
              <c:idx val="10"/>
              <c:layout>
                <c:manualLayout>
                  <c:x val="-2.2719207368000014E-2"/>
                  <c:y val="-4.3551088777219318E-2"/>
                </c:manualLayout>
              </c:layout>
              <c:showVal val="1"/>
            </c:dLbl>
            <c:dLbl>
              <c:idx val="11"/>
              <c:layout>
                <c:manualLayout>
                  <c:x val="-2.413915782850001E-2"/>
                  <c:y val="-4.3551088777219318E-2"/>
                </c:manualLayout>
              </c:layout>
              <c:showVal val="1"/>
            </c:dLbl>
            <c:dLbl>
              <c:idx val="12"/>
              <c:layout>
                <c:manualLayout>
                  <c:x val="-2.4139157828499895E-2"/>
                  <c:y val="-3.015075376884423E-2"/>
                </c:manualLayout>
              </c:layout>
              <c:showVal val="1"/>
            </c:dLbl>
            <c:dLbl>
              <c:idx val="13"/>
              <c:layout>
                <c:manualLayout>
                  <c:x val="-2.413915782850001E-2"/>
                  <c:y val="-5.0251256281407065E-2"/>
                </c:manualLayout>
              </c:layout>
              <c:showVal val="1"/>
            </c:dLbl>
            <c:spPr>
              <a:solidFill>
                <a:schemeClr val="accent2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1000" b="1">
                    <a:solidFill>
                      <a:schemeClr val="tx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numRef>
              <c:f>Produc_graf_SV_CALIDAD!$B$5:$O$5</c:f>
              <c:numCache>
                <c:formatCode>0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Produc_graf_SV_CALIDAD!$B$6:$O$6</c:f>
              <c:numCache>
                <c:formatCode>0</c:formatCode>
                <c:ptCount val="14"/>
                <c:pt idx="0">
                  <c:v>445.33693695075044</c:v>
                </c:pt>
                <c:pt idx="1">
                  <c:v>659.50965691370209</c:v>
                </c:pt>
                <c:pt idx="2">
                  <c:v>484.58207856750778</c:v>
                </c:pt>
                <c:pt idx="3">
                  <c:v>524</c:v>
                </c:pt>
                <c:pt idx="4">
                  <c:v>533</c:v>
                </c:pt>
                <c:pt idx="5">
                  <c:v>508.64297585096125</c:v>
                </c:pt>
                <c:pt idx="6">
                  <c:v>550</c:v>
                </c:pt>
                <c:pt idx="7">
                  <c:v>516.00812459500582</c:v>
                </c:pt>
                <c:pt idx="8">
                  <c:v>606</c:v>
                </c:pt>
                <c:pt idx="9">
                  <c:v>585</c:v>
                </c:pt>
                <c:pt idx="10">
                  <c:v>577.719648191028</c:v>
                </c:pt>
                <c:pt idx="11">
                  <c:v>551</c:v>
                </c:pt>
                <c:pt idx="12">
                  <c:v>570</c:v>
                </c:pt>
                <c:pt idx="13">
                  <c:v>490</c:v>
                </c:pt>
              </c:numCache>
            </c:numRef>
          </c:val>
        </c:ser>
        <c:marker val="1"/>
        <c:axId val="79338112"/>
        <c:axId val="79360384"/>
      </c:lineChart>
      <c:catAx>
        <c:axId val="79301632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79336192"/>
        <c:crosses val="autoZero"/>
        <c:auto val="1"/>
        <c:lblAlgn val="ctr"/>
        <c:lblOffset val="100"/>
      </c:catAx>
      <c:valAx>
        <c:axId val="79336192"/>
        <c:scaling>
          <c:orientation val="minMax"/>
          <c:max val="5500"/>
          <c:min val="0"/>
        </c:scaling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Miles de toneladas</a:t>
                </a:r>
              </a:p>
            </c:rich>
          </c:tx>
          <c:layout>
            <c:manualLayout>
              <c:xMode val="edge"/>
              <c:yMode val="edge"/>
              <c:x val="1.5765997164792902E-2"/>
              <c:y val="0.2861192767570723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79301632"/>
        <c:crosses val="autoZero"/>
        <c:crossBetween val="between"/>
      </c:valAx>
      <c:catAx>
        <c:axId val="79338112"/>
        <c:scaling>
          <c:orientation val="minMax"/>
        </c:scaling>
        <c:delete val="1"/>
        <c:axPos val="b"/>
        <c:numFmt formatCode="0" sourceLinked="1"/>
        <c:tickLblPos val="none"/>
        <c:crossAx val="79360384"/>
        <c:crosses val="autoZero"/>
        <c:auto val="1"/>
        <c:lblAlgn val="ctr"/>
        <c:lblOffset val="100"/>
      </c:catAx>
      <c:valAx>
        <c:axId val="79360384"/>
        <c:scaling>
          <c:orientation val="minMax"/>
          <c:max val="1000"/>
          <c:min val="0"/>
        </c:scaling>
        <c:axPos val="r"/>
        <c:majorGridlines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kg/hab/año</a:t>
                </a:r>
              </a:p>
            </c:rich>
          </c:tx>
          <c:layout>
            <c:manualLayout>
              <c:xMode val="edge"/>
              <c:yMode val="edge"/>
              <c:x val="0.96738664490750959"/>
              <c:y val="0.3490774360065697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79338112"/>
        <c:crosses val="max"/>
        <c:crossBetween val="between"/>
      </c:valAx>
      <c:spPr>
        <a:solidFill>
          <a:schemeClr val="bg1">
            <a:lumMod val="95000"/>
            <a:alpha val="42000"/>
          </a:schemeClr>
        </a:solidFill>
      </c:spPr>
    </c:plotArea>
    <c:legend>
      <c:legendPos val="r"/>
      <c:layout>
        <c:manualLayout>
          <c:xMode val="edge"/>
          <c:yMode val="edge"/>
          <c:x val="0.24894113064282247"/>
          <c:y val="0.89098389728311111"/>
          <c:w val="0.42372960442091628"/>
          <c:h val="8.633093525179858E-2"/>
        </c:manualLayout>
      </c:layout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691616</xdr:colOff>
      <xdr:row>0</xdr:row>
      <xdr:rowOff>3900</xdr:rowOff>
    </xdr:from>
    <xdr:to>
      <xdr:col>9</xdr:col>
      <xdr:colOff>227328</xdr:colOff>
      <xdr:row>0</xdr:row>
      <xdr:rowOff>3900</xdr:rowOff>
    </xdr:to>
    <xdr:sp macro="" textlink="" fLocksText="0">
      <xdr:nvSpPr>
        <xdr:cNvPr id="1026" name="Text Box 2"/>
        <xdr:cNvSpPr txBox="1">
          <a:spLocks noChangeArrowheads="1"/>
        </xdr:cNvSpPr>
      </xdr:nvSpPr>
      <xdr:spPr bwMode="auto">
        <a:xfrm>
          <a:off x="5831306" y="2958555"/>
          <a:ext cx="5142139" cy="1065366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27360" tIns="22680" rIns="27360" bIns="0" anchor="t" upright="1"/>
        <a:lstStyle/>
        <a:p>
          <a:pPr algn="just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(*) A partir de 2004, la información de generación de residuos urbanos procede, casi en su totalidad, de datos aportados por los gestores autorizados para la valorización y/o eliminación de residuos urbanos y las mancomunidades y consorcios que gestionan residuos urbanos. Para años anteriores la información procede de estimaciones realizadas por la Consejería de Medio Ambiente.</a:t>
          </a:r>
        </a:p>
      </xdr:txBody>
    </xdr:sp>
    <xdr:clientData/>
  </xdr:twoCellAnchor>
  <xdr:twoCellAnchor>
    <xdr:from>
      <xdr:col>0</xdr:col>
      <xdr:colOff>1495426</xdr:colOff>
      <xdr:row>15</xdr:row>
      <xdr:rowOff>66675</xdr:rowOff>
    </xdr:from>
    <xdr:to>
      <xdr:col>10</xdr:col>
      <xdr:colOff>552450</xdr:colOff>
      <xdr:row>43</xdr:row>
      <xdr:rowOff>114300</xdr:rowOff>
    </xdr:to>
    <xdr:graphicFrame macro="">
      <xdr:nvGraphicFramePr>
        <xdr:cNvPr id="109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38100</xdr:rowOff>
    </xdr:from>
    <xdr:to>
      <xdr:col>2</xdr:col>
      <xdr:colOff>19050</xdr:colOff>
      <xdr:row>0</xdr:row>
      <xdr:rowOff>990600</xdr:rowOff>
    </xdr:to>
    <xdr:pic>
      <xdr:nvPicPr>
        <xdr:cNvPr id="109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3810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0.13425</cdr:x>
      <cdr:y>0.01719</cdr:y>
    </cdr:from>
    <cdr:to>
      <cdr:x>0.7838</cdr:x>
      <cdr:y>0.09219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00691" y="65185"/>
          <a:ext cx="5809558" cy="284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Evolución de la producción de residuos municipales en</a:t>
          </a:r>
          <a:r>
            <a:rPr lang="es-ES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Andalucía, 2000-2013.</a:t>
          </a:r>
          <a:endParaRPr lang="es-ES" sz="14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3</xdr:col>
      <xdr:colOff>76200</xdr:colOff>
      <xdr:row>1</xdr:row>
      <xdr:rowOff>95250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38100"/>
          <a:ext cx="31337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P39"/>
  <sheetViews>
    <sheetView tabSelected="1" zoomScaleNormal="100" workbookViewId="0">
      <selection activeCell="A26" sqref="A26"/>
    </sheetView>
  </sheetViews>
  <sheetFormatPr baseColWidth="10" defaultRowHeight="12.75"/>
  <cols>
    <col min="1" max="1" width="30.5703125" customWidth="1"/>
    <col min="2" max="2" width="17.140625" customWidth="1"/>
    <col min="3" max="3" width="14" customWidth="1"/>
    <col min="4" max="4" width="13.7109375" customWidth="1"/>
    <col min="5" max="5" width="14.5703125" customWidth="1"/>
    <col min="7" max="7" width="12.5703125" bestFit="1" customWidth="1"/>
  </cols>
  <sheetData>
    <row r="1" spans="1:16" ht="80.099999999999994" customHeight="1"/>
    <row r="2" spans="1:16">
      <c r="B2" s="1"/>
      <c r="C2" s="1"/>
      <c r="D2" s="1"/>
      <c r="E2" s="1"/>
      <c r="F2" s="2"/>
      <c r="G2" s="2"/>
      <c r="H2" s="2"/>
    </row>
    <row r="3" spans="1:16" ht="20.25" customHeight="1">
      <c r="A3" s="22" t="s">
        <v>5</v>
      </c>
      <c r="B3" s="22"/>
      <c r="C3" s="22"/>
      <c r="D3" s="22"/>
    </row>
    <row r="5" spans="1:16">
      <c r="A5" s="12"/>
      <c r="B5" s="9">
        <v>2000</v>
      </c>
      <c r="C5" s="9">
        <v>2001</v>
      </c>
      <c r="D5" s="9">
        <v>2002</v>
      </c>
      <c r="E5" s="9">
        <v>2003</v>
      </c>
      <c r="F5" s="9">
        <v>2004</v>
      </c>
      <c r="G5" s="9">
        <v>2005</v>
      </c>
      <c r="H5" s="9">
        <v>2006</v>
      </c>
      <c r="I5" s="9">
        <v>2007</v>
      </c>
      <c r="J5" s="9">
        <v>2008</v>
      </c>
      <c r="K5" s="9">
        <v>2009</v>
      </c>
      <c r="L5" s="9">
        <v>2010</v>
      </c>
      <c r="M5" s="9">
        <v>2011</v>
      </c>
      <c r="N5" s="9">
        <v>2012</v>
      </c>
      <c r="O5" s="7">
        <v>2013</v>
      </c>
    </row>
    <row r="6" spans="1:16">
      <c r="A6" s="13" t="s">
        <v>0</v>
      </c>
      <c r="B6" s="10">
        <v>445.33693695075044</v>
      </c>
      <c r="C6" s="10">
        <v>659.50965691370209</v>
      </c>
      <c r="D6" s="10">
        <v>484.58207856750778</v>
      </c>
      <c r="E6" s="10">
        <v>524</v>
      </c>
      <c r="F6" s="10">
        <v>533</v>
      </c>
      <c r="G6" s="10">
        <v>508.64297585096125</v>
      </c>
      <c r="H6" s="10">
        <v>550</v>
      </c>
      <c r="I6" s="10">
        <v>516.00812459500582</v>
      </c>
      <c r="J6" s="10">
        <v>606</v>
      </c>
      <c r="K6" s="10">
        <v>585</v>
      </c>
      <c r="L6" s="10">
        <v>577.719648191028</v>
      </c>
      <c r="M6" s="10">
        <v>551</v>
      </c>
      <c r="N6" s="10">
        <v>570</v>
      </c>
      <c r="O6" s="8">
        <v>490</v>
      </c>
      <c r="P6" s="1"/>
    </row>
    <row r="7" spans="1:16">
      <c r="A7" s="13" t="s">
        <v>8</v>
      </c>
      <c r="B7" s="21">
        <f>B$6/365</f>
        <v>1.2201011971253437</v>
      </c>
      <c r="C7" s="21">
        <f t="shared" ref="C7:O7" si="0">C$6/365</f>
        <v>1.8068757723663071</v>
      </c>
      <c r="D7" s="21">
        <f t="shared" si="0"/>
        <v>1.3276221330616651</v>
      </c>
      <c r="E7" s="21">
        <f t="shared" si="0"/>
        <v>1.4356164383561645</v>
      </c>
      <c r="F7" s="21">
        <f t="shared" si="0"/>
        <v>1.4602739726027398</v>
      </c>
      <c r="G7" s="21">
        <f t="shared" si="0"/>
        <v>1.3935423995916747</v>
      </c>
      <c r="H7" s="21">
        <f t="shared" si="0"/>
        <v>1.5068493150684932</v>
      </c>
      <c r="I7" s="21">
        <f t="shared" si="0"/>
        <v>1.4137208893013857</v>
      </c>
      <c r="J7" s="21">
        <f t="shared" si="0"/>
        <v>1.6602739726027398</v>
      </c>
      <c r="K7" s="21">
        <f t="shared" si="0"/>
        <v>1.6027397260273972</v>
      </c>
      <c r="L7" s="21">
        <f t="shared" si="0"/>
        <v>1.582793556687748</v>
      </c>
      <c r="M7" s="21">
        <f t="shared" si="0"/>
        <v>1.5095890410958903</v>
      </c>
      <c r="N7" s="21">
        <f t="shared" si="0"/>
        <v>1.5616438356164384</v>
      </c>
      <c r="O7" s="21">
        <f t="shared" si="0"/>
        <v>1.3424657534246576</v>
      </c>
      <c r="P7" s="1"/>
    </row>
    <row r="8" spans="1:16">
      <c r="A8" s="13" t="s">
        <v>1</v>
      </c>
      <c r="B8" s="11">
        <f>3252969/1000</f>
        <v>3252.9690000000001</v>
      </c>
      <c r="C8" s="11">
        <f>4852155/1000</f>
        <v>4852.1549999999997</v>
      </c>
      <c r="D8" s="11">
        <f>3605838/1000</f>
        <v>3605.8380000000002</v>
      </c>
      <c r="E8" s="11">
        <f>3789922/1000</f>
        <v>3789.922</v>
      </c>
      <c r="F8" s="11">
        <f>4175245/1000</f>
        <v>4175.2449999999999</v>
      </c>
      <c r="G8" s="11">
        <f>3966520/1000</f>
        <v>3966.52</v>
      </c>
      <c r="H8" s="11">
        <f>4387344/1000</f>
        <v>4387.3440000000001</v>
      </c>
      <c r="I8" s="11">
        <f>4155199.8/1000</f>
        <v>4155.1997999999994</v>
      </c>
      <c r="J8" s="11">
        <f>4972247.4/1000</f>
        <v>4972.2474000000002</v>
      </c>
      <c r="K8" s="11">
        <f>4860802.32/1000</f>
        <v>4860.8023200000007</v>
      </c>
      <c r="L8" s="11">
        <f>4797414/1000</f>
        <v>4797.4139999999998</v>
      </c>
      <c r="M8" s="11">
        <f>4644258.39/1000</f>
        <v>4644.25839</v>
      </c>
      <c r="N8" s="11">
        <f>4819480.57/1000</f>
        <v>4819.4805700000006</v>
      </c>
      <c r="O8" s="15">
        <v>4137.2998309999994</v>
      </c>
      <c r="P8" s="1"/>
    </row>
    <row r="9" spans="1:16">
      <c r="A9" s="19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20"/>
    </row>
    <row r="10" spans="1:16">
      <c r="B10" s="2"/>
      <c r="C10" s="16"/>
      <c r="D10" s="17"/>
      <c r="E10" s="17"/>
      <c r="F10" s="17"/>
      <c r="G10" s="18"/>
      <c r="H10" s="17"/>
      <c r="I10" s="2"/>
      <c r="J10" s="2"/>
      <c r="K10" s="2"/>
    </row>
    <row r="11" spans="1:16">
      <c r="A11" s="6" t="s">
        <v>2</v>
      </c>
      <c r="B11" s="5" t="s">
        <v>3</v>
      </c>
    </row>
    <row r="12" spans="1:16" ht="58.5" customHeight="1">
      <c r="A12" s="6"/>
      <c r="B12" s="23" t="s">
        <v>7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6">
      <c r="A13" s="4" t="s">
        <v>4</v>
      </c>
      <c r="B13" s="14" t="s">
        <v>6</v>
      </c>
    </row>
    <row r="39" spans="1:1">
      <c r="A39" s="5"/>
    </row>
  </sheetData>
  <sheetProtection selectLockedCells="1" selectUnlockedCells="1"/>
  <mergeCells count="2">
    <mergeCell ref="A3:D3"/>
    <mergeCell ref="B12:O12"/>
  </mergeCells>
  <phoneticPr fontId="2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8"/>
  <sheetViews>
    <sheetView zoomScaleNormal="100" workbookViewId="0">
      <selection activeCell="G20" sqref="G20"/>
    </sheetView>
  </sheetViews>
  <sheetFormatPr baseColWidth="10" defaultColWidth="9.140625" defaultRowHeight="12.75"/>
  <cols>
    <col min="1" max="1" width="16.140625" style="24" customWidth="1"/>
    <col min="2" max="36" width="15.7109375" style="24" customWidth="1"/>
    <col min="37" max="16384" width="9.140625" style="24"/>
  </cols>
  <sheetData>
    <row r="1" spans="1:36" ht="70.5" customHeight="1"/>
    <row r="4" spans="1:36">
      <c r="A4" s="25" t="s">
        <v>9</v>
      </c>
    </row>
    <row r="5" spans="1:36" s="40" customFormat="1">
      <c r="A5" s="38"/>
      <c r="B5" s="39">
        <v>2005</v>
      </c>
      <c r="C5" s="39">
        <v>2005</v>
      </c>
      <c r="D5" s="39">
        <v>2005</v>
      </c>
      <c r="E5" s="39">
        <v>2005</v>
      </c>
      <c r="F5" s="39">
        <v>2005</v>
      </c>
      <c r="G5" s="39">
        <v>2006</v>
      </c>
      <c r="H5" s="39">
        <v>2006</v>
      </c>
      <c r="I5" s="39">
        <v>2006</v>
      </c>
      <c r="J5" s="39">
        <v>2006</v>
      </c>
      <c r="K5" s="39">
        <v>2006</v>
      </c>
      <c r="L5" s="39">
        <v>2007</v>
      </c>
      <c r="M5" s="39">
        <v>2007</v>
      </c>
      <c r="N5" s="39">
        <v>2007</v>
      </c>
      <c r="O5" s="39">
        <v>2007</v>
      </c>
      <c r="P5" s="39">
        <v>2007</v>
      </c>
      <c r="Q5" s="39">
        <v>2008</v>
      </c>
      <c r="R5" s="39">
        <v>2008</v>
      </c>
      <c r="S5" s="39">
        <v>2008</v>
      </c>
      <c r="T5" s="39">
        <v>2008</v>
      </c>
      <c r="U5" s="39">
        <v>2008</v>
      </c>
      <c r="V5" s="39">
        <v>2009</v>
      </c>
      <c r="W5" s="39">
        <v>2009</v>
      </c>
      <c r="X5" s="39">
        <v>2009</v>
      </c>
      <c r="Y5" s="39">
        <v>2009</v>
      </c>
      <c r="Z5" s="39">
        <v>2009</v>
      </c>
      <c r="AA5" s="39">
        <v>2011</v>
      </c>
      <c r="AB5" s="39">
        <v>2011</v>
      </c>
      <c r="AC5" s="39">
        <v>2011</v>
      </c>
      <c r="AD5" s="39">
        <v>2011</v>
      </c>
      <c r="AE5" s="39">
        <v>2011</v>
      </c>
      <c r="AF5" s="39">
        <v>2012</v>
      </c>
      <c r="AG5" s="39">
        <v>2012</v>
      </c>
      <c r="AH5" s="39">
        <v>2012</v>
      </c>
      <c r="AI5" s="39">
        <v>2012</v>
      </c>
      <c r="AJ5" s="39">
        <v>2012</v>
      </c>
    </row>
    <row r="6" spans="1:36" s="37" customFormat="1" ht="38.25">
      <c r="A6" s="36" t="s">
        <v>10</v>
      </c>
      <c r="B6" s="36" t="s">
        <v>24</v>
      </c>
      <c r="C6" s="36" t="s">
        <v>42</v>
      </c>
      <c r="D6" s="36" t="s">
        <v>28</v>
      </c>
      <c r="E6" s="36" t="s">
        <v>30</v>
      </c>
      <c r="F6" s="36" t="s">
        <v>32</v>
      </c>
      <c r="G6" s="36" t="s">
        <v>24</v>
      </c>
      <c r="H6" s="36" t="s">
        <v>42</v>
      </c>
      <c r="I6" s="36" t="s">
        <v>28</v>
      </c>
      <c r="J6" s="36" t="s">
        <v>30</v>
      </c>
      <c r="K6" s="36" t="s">
        <v>32</v>
      </c>
      <c r="L6" s="36" t="s">
        <v>24</v>
      </c>
      <c r="M6" s="36" t="s">
        <v>42</v>
      </c>
      <c r="N6" s="36" t="s">
        <v>28</v>
      </c>
      <c r="O6" s="36" t="s">
        <v>30</v>
      </c>
      <c r="P6" s="36" t="s">
        <v>32</v>
      </c>
      <c r="Q6" s="36" t="s">
        <v>24</v>
      </c>
      <c r="R6" s="36" t="s">
        <v>42</v>
      </c>
      <c r="S6" s="36" t="s">
        <v>28</v>
      </c>
      <c r="T6" s="36" t="s">
        <v>30</v>
      </c>
      <c r="U6" s="36" t="s">
        <v>32</v>
      </c>
      <c r="V6" s="36" t="s">
        <v>24</v>
      </c>
      <c r="W6" s="36" t="s">
        <v>42</v>
      </c>
      <c r="X6" s="36" t="s">
        <v>28</v>
      </c>
      <c r="Y6" s="36" t="s">
        <v>30</v>
      </c>
      <c r="Z6" s="36" t="s">
        <v>32</v>
      </c>
      <c r="AA6" s="36" t="s">
        <v>24</v>
      </c>
      <c r="AB6" s="36" t="s">
        <v>26</v>
      </c>
      <c r="AC6" s="36" t="s">
        <v>28</v>
      </c>
      <c r="AD6" s="36" t="s">
        <v>30</v>
      </c>
      <c r="AE6" s="36" t="s">
        <v>32</v>
      </c>
      <c r="AF6" s="36" t="s">
        <v>24</v>
      </c>
      <c r="AG6" s="36" t="s">
        <v>34</v>
      </c>
      <c r="AH6" s="36" t="s">
        <v>35</v>
      </c>
      <c r="AI6" s="36" t="s">
        <v>36</v>
      </c>
      <c r="AJ6" s="36" t="s">
        <v>32</v>
      </c>
    </row>
    <row r="7" spans="1:36">
      <c r="A7" s="27" t="s">
        <v>11</v>
      </c>
      <c r="B7" s="32">
        <v>300300</v>
      </c>
      <c r="C7" s="32">
        <v>95.7</v>
      </c>
      <c r="D7" s="32">
        <v>1</v>
      </c>
      <c r="E7" s="32">
        <v>0.6</v>
      </c>
      <c r="F7" s="32" t="s">
        <v>12</v>
      </c>
      <c r="G7" s="32">
        <v>321958</v>
      </c>
      <c r="H7" s="32">
        <v>98.5</v>
      </c>
      <c r="I7" s="32">
        <v>0</v>
      </c>
      <c r="J7" s="30">
        <v>1.5</v>
      </c>
      <c r="K7" s="30" t="s">
        <v>12</v>
      </c>
      <c r="L7" s="30">
        <v>334417</v>
      </c>
      <c r="M7" s="30">
        <v>98.564666269956405</v>
      </c>
      <c r="N7" s="30" t="s">
        <v>12</v>
      </c>
      <c r="O7" s="30">
        <v>1.43533373004363</v>
      </c>
      <c r="P7" s="30" t="s">
        <v>12</v>
      </c>
      <c r="Q7" s="30">
        <v>367478</v>
      </c>
      <c r="R7" s="30">
        <v>84.1</v>
      </c>
      <c r="S7" s="30">
        <v>14.6</v>
      </c>
      <c r="T7" s="30">
        <v>1.3</v>
      </c>
      <c r="U7" s="30" t="s">
        <v>12</v>
      </c>
      <c r="V7" s="30">
        <v>345790</v>
      </c>
      <c r="W7" s="30">
        <v>88.879368008937206</v>
      </c>
      <c r="X7" s="30">
        <v>11.120631991062799</v>
      </c>
      <c r="Y7" s="30" t="s">
        <v>12</v>
      </c>
      <c r="Z7" s="30" t="s">
        <v>12</v>
      </c>
      <c r="AA7" s="30">
        <v>316374.36</v>
      </c>
      <c r="AB7" s="30">
        <v>92.905743057054295</v>
      </c>
      <c r="AC7" s="30">
        <v>7.0942569429456999</v>
      </c>
      <c r="AD7" s="30" t="s">
        <v>12</v>
      </c>
      <c r="AE7" s="30" t="s">
        <v>12</v>
      </c>
      <c r="AF7" s="30">
        <v>351397.21</v>
      </c>
      <c r="AG7" s="30">
        <v>81.368343818096903</v>
      </c>
      <c r="AH7" s="30">
        <v>18.6316561819031</v>
      </c>
      <c r="AI7" s="30" t="s">
        <v>12</v>
      </c>
      <c r="AJ7" s="30" t="s">
        <v>12</v>
      </c>
    </row>
    <row r="8" spans="1:36">
      <c r="A8" s="27" t="s">
        <v>13</v>
      </c>
      <c r="B8" s="32">
        <v>802084</v>
      </c>
      <c r="C8" s="32">
        <v>88.6</v>
      </c>
      <c r="D8" s="32">
        <v>7</v>
      </c>
      <c r="E8" s="32">
        <v>0</v>
      </c>
      <c r="F8" s="32" t="s">
        <v>12</v>
      </c>
      <c r="G8" s="32">
        <v>727591</v>
      </c>
      <c r="H8" s="32">
        <v>54.2</v>
      </c>
      <c r="I8" s="32">
        <v>45.9</v>
      </c>
      <c r="J8" s="30">
        <v>0</v>
      </c>
      <c r="K8" s="30" t="s">
        <v>12</v>
      </c>
      <c r="L8" s="30">
        <v>629536</v>
      </c>
      <c r="M8" s="30">
        <v>100</v>
      </c>
      <c r="N8" s="30" t="s">
        <v>12</v>
      </c>
      <c r="O8" s="30" t="s">
        <v>12</v>
      </c>
      <c r="P8" s="30" t="s">
        <v>12</v>
      </c>
      <c r="Q8" s="30">
        <v>769276</v>
      </c>
      <c r="R8" s="30">
        <v>63.8</v>
      </c>
      <c r="S8" s="30">
        <v>36.200000000000003</v>
      </c>
      <c r="T8" s="30" t="s">
        <v>12</v>
      </c>
      <c r="U8" s="30" t="s">
        <v>12</v>
      </c>
      <c r="V8" s="30">
        <v>712018</v>
      </c>
      <c r="W8" s="30">
        <v>83.288419901921301</v>
      </c>
      <c r="X8" s="30">
        <v>16.711580098078699</v>
      </c>
      <c r="Y8" s="30" t="s">
        <v>12</v>
      </c>
      <c r="Z8" s="30" t="s">
        <v>12</v>
      </c>
      <c r="AA8" s="30">
        <v>664401.16</v>
      </c>
      <c r="AB8" s="30">
        <v>73.594639720376193</v>
      </c>
      <c r="AC8" s="30">
        <v>26.4053602796238</v>
      </c>
      <c r="AD8" s="30" t="s">
        <v>12</v>
      </c>
      <c r="AE8" s="30" t="s">
        <v>12</v>
      </c>
      <c r="AF8" s="30">
        <v>714860.08</v>
      </c>
      <c r="AG8" s="30">
        <v>74.216850939557304</v>
      </c>
      <c r="AH8" s="30">
        <v>25.7831490604427</v>
      </c>
      <c r="AI8" s="30" t="s">
        <v>12</v>
      </c>
      <c r="AJ8" s="30" t="s">
        <v>12</v>
      </c>
    </row>
    <row r="9" spans="1:36">
      <c r="A9" s="27" t="s">
        <v>14</v>
      </c>
      <c r="B9" s="32">
        <v>466013</v>
      </c>
      <c r="C9" s="32">
        <v>86.7</v>
      </c>
      <c r="D9" s="32">
        <v>5</v>
      </c>
      <c r="E9" s="32">
        <v>0</v>
      </c>
      <c r="F9" s="32" t="s">
        <v>12</v>
      </c>
      <c r="G9" s="32">
        <v>297510</v>
      </c>
      <c r="H9" s="32">
        <v>53.4</v>
      </c>
      <c r="I9" s="32">
        <v>46.6</v>
      </c>
      <c r="J9" s="30">
        <v>0</v>
      </c>
      <c r="K9" s="30" t="s">
        <v>12</v>
      </c>
      <c r="L9" s="30">
        <v>328444</v>
      </c>
      <c r="M9" s="30">
        <v>100</v>
      </c>
      <c r="N9" s="30" t="s">
        <v>12</v>
      </c>
      <c r="O9" s="30" t="s">
        <v>12</v>
      </c>
      <c r="P9" s="30" t="s">
        <v>12</v>
      </c>
      <c r="Q9" s="30">
        <v>532803</v>
      </c>
      <c r="R9" s="30">
        <v>64.3</v>
      </c>
      <c r="S9" s="30">
        <v>35.700000000000003</v>
      </c>
      <c r="T9" s="30" t="s">
        <v>12</v>
      </c>
      <c r="U9" s="30" t="s">
        <v>12</v>
      </c>
      <c r="V9" s="30">
        <v>418356</v>
      </c>
      <c r="W9" s="30">
        <v>52.435771445287202</v>
      </c>
      <c r="X9" s="30">
        <v>47.564228554712798</v>
      </c>
      <c r="Y9" s="30" t="s">
        <v>12</v>
      </c>
      <c r="Z9" s="30" t="s">
        <v>12</v>
      </c>
      <c r="AA9" s="30">
        <v>400118.96</v>
      </c>
      <c r="AB9" s="30">
        <v>69.996043176759201</v>
      </c>
      <c r="AC9" s="30">
        <v>30.003956823240799</v>
      </c>
      <c r="AD9" s="30" t="s">
        <v>12</v>
      </c>
      <c r="AE9" s="30" t="s">
        <v>12</v>
      </c>
      <c r="AF9" s="30">
        <v>284004.83</v>
      </c>
      <c r="AG9" s="30">
        <v>91.438578703045295</v>
      </c>
      <c r="AH9" s="30">
        <v>8.5614212969547001</v>
      </c>
      <c r="AI9" s="30" t="s">
        <v>12</v>
      </c>
      <c r="AJ9" s="30" t="s">
        <v>12</v>
      </c>
    </row>
    <row r="10" spans="1:36">
      <c r="A10" s="27" t="s">
        <v>15</v>
      </c>
      <c r="B10" s="32">
        <v>456075</v>
      </c>
      <c r="C10" s="32">
        <v>93.7</v>
      </c>
      <c r="D10" s="32">
        <v>0</v>
      </c>
      <c r="E10" s="32">
        <v>0</v>
      </c>
      <c r="F10" s="32" t="s">
        <v>12</v>
      </c>
      <c r="G10" s="32">
        <v>493462</v>
      </c>
      <c r="H10" s="32">
        <v>100</v>
      </c>
      <c r="I10" s="32">
        <v>0</v>
      </c>
      <c r="J10" s="30">
        <v>0</v>
      </c>
      <c r="K10" s="30" t="s">
        <v>12</v>
      </c>
      <c r="L10" s="30">
        <v>472819</v>
      </c>
      <c r="M10" s="30">
        <v>100</v>
      </c>
      <c r="N10" s="30" t="s">
        <v>12</v>
      </c>
      <c r="O10" s="30" t="s">
        <v>12</v>
      </c>
      <c r="P10" s="30" t="s">
        <v>12</v>
      </c>
      <c r="Q10" s="30">
        <v>497229</v>
      </c>
      <c r="R10" s="30">
        <v>93</v>
      </c>
      <c r="S10" s="30">
        <v>7</v>
      </c>
      <c r="T10" s="30" t="s">
        <v>12</v>
      </c>
      <c r="U10" s="30" t="s">
        <v>12</v>
      </c>
      <c r="V10" s="30">
        <v>543946</v>
      </c>
      <c r="W10" s="30">
        <v>85.214635211996196</v>
      </c>
      <c r="X10" s="30">
        <v>14.7853647880038</v>
      </c>
      <c r="Y10" s="30" t="s">
        <v>12</v>
      </c>
      <c r="Z10" s="30" t="s">
        <v>12</v>
      </c>
      <c r="AA10" s="30">
        <v>466749.76</v>
      </c>
      <c r="AB10" s="30">
        <v>92.054281934713799</v>
      </c>
      <c r="AC10" s="30">
        <v>7.9457180652861998</v>
      </c>
      <c r="AD10" s="30" t="s">
        <v>12</v>
      </c>
      <c r="AE10" s="30" t="s">
        <v>12</v>
      </c>
      <c r="AF10" s="30">
        <v>690625</v>
      </c>
      <c r="AG10" s="30">
        <v>58.386041628959298</v>
      </c>
      <c r="AH10" s="30">
        <v>41.613958371040702</v>
      </c>
      <c r="AI10" s="30" t="s">
        <v>12</v>
      </c>
      <c r="AJ10" s="30" t="s">
        <v>12</v>
      </c>
    </row>
    <row r="11" spans="1:36">
      <c r="A11" s="27" t="s">
        <v>16</v>
      </c>
      <c r="B11" s="32">
        <v>246376</v>
      </c>
      <c r="C11" s="32">
        <v>89.3</v>
      </c>
      <c r="D11" s="32">
        <v>6.9</v>
      </c>
      <c r="E11" s="32">
        <v>0</v>
      </c>
      <c r="F11" s="32" t="s">
        <v>12</v>
      </c>
      <c r="G11" s="32">
        <v>252900</v>
      </c>
      <c r="H11" s="32">
        <v>92.9</v>
      </c>
      <c r="I11" s="32">
        <v>7.1</v>
      </c>
      <c r="J11" s="30">
        <v>0</v>
      </c>
      <c r="K11" s="30" t="s">
        <v>12</v>
      </c>
      <c r="L11" s="30">
        <v>286223</v>
      </c>
      <c r="M11" s="30">
        <v>100</v>
      </c>
      <c r="N11" s="30" t="s">
        <v>12</v>
      </c>
      <c r="O11" s="30" t="s">
        <v>12</v>
      </c>
      <c r="P11" s="30" t="s">
        <v>12</v>
      </c>
      <c r="Q11" s="30">
        <v>285285</v>
      </c>
      <c r="R11" s="30">
        <v>100</v>
      </c>
      <c r="S11" s="30" t="s">
        <v>12</v>
      </c>
      <c r="T11" s="30" t="s">
        <v>12</v>
      </c>
      <c r="U11" s="30" t="s">
        <v>12</v>
      </c>
      <c r="V11" s="30">
        <v>278496</v>
      </c>
      <c r="W11" s="30">
        <v>99.320378176983894</v>
      </c>
      <c r="X11" s="30">
        <v>0.67962182301609197</v>
      </c>
      <c r="Y11" s="30" t="s">
        <v>12</v>
      </c>
      <c r="Z11" s="30" t="s">
        <v>12</v>
      </c>
      <c r="AA11" s="30">
        <v>302283.34000000003</v>
      </c>
      <c r="AB11" s="30">
        <v>89.705668198584803</v>
      </c>
      <c r="AC11" s="30">
        <v>10.294331801415201</v>
      </c>
      <c r="AD11" s="30" t="s">
        <v>12</v>
      </c>
      <c r="AE11" s="30" t="s">
        <v>12</v>
      </c>
      <c r="AF11" s="30">
        <v>254309.49</v>
      </c>
      <c r="AG11" s="30">
        <v>99.206352857693204</v>
      </c>
      <c r="AH11" s="30">
        <v>0.793647142306801</v>
      </c>
      <c r="AI11" s="30" t="s">
        <v>12</v>
      </c>
      <c r="AJ11" s="30" t="s">
        <v>12</v>
      </c>
    </row>
    <row r="12" spans="1:36">
      <c r="A12" s="27" t="s">
        <v>17</v>
      </c>
      <c r="B12" s="32">
        <v>305480</v>
      </c>
      <c r="C12" s="32">
        <v>13.4</v>
      </c>
      <c r="D12" s="32">
        <v>78.5</v>
      </c>
      <c r="E12" s="32">
        <v>0</v>
      </c>
      <c r="F12" s="32" t="s">
        <v>12</v>
      </c>
      <c r="G12" s="32">
        <v>300025</v>
      </c>
      <c r="H12" s="32">
        <v>21.4</v>
      </c>
      <c r="I12" s="32">
        <v>78.599999999999994</v>
      </c>
      <c r="J12" s="30">
        <v>0</v>
      </c>
      <c r="K12" s="30" t="s">
        <v>12</v>
      </c>
      <c r="L12" s="30">
        <v>283798</v>
      </c>
      <c r="M12" s="30">
        <v>39.901267803155797</v>
      </c>
      <c r="N12" s="30">
        <v>60.098732196844203</v>
      </c>
      <c r="O12" s="30" t="s">
        <v>12</v>
      </c>
      <c r="P12" s="30" t="s">
        <v>12</v>
      </c>
      <c r="Q12" s="30">
        <v>301366</v>
      </c>
      <c r="R12" s="30">
        <v>57.1</v>
      </c>
      <c r="S12" s="30">
        <v>42.9</v>
      </c>
      <c r="T12" s="30" t="s">
        <v>12</v>
      </c>
      <c r="U12" s="30" t="s">
        <v>12</v>
      </c>
      <c r="V12" s="30">
        <v>296229</v>
      </c>
      <c r="W12" s="30">
        <v>74.3279074689776</v>
      </c>
      <c r="X12" s="30">
        <v>25.6720925310224</v>
      </c>
      <c r="Y12" s="30" t="s">
        <v>12</v>
      </c>
      <c r="Z12" s="30" t="s">
        <v>12</v>
      </c>
      <c r="AA12" s="30">
        <v>284895.37</v>
      </c>
      <c r="AB12" s="30">
        <v>89.760802360529794</v>
      </c>
      <c r="AC12" s="30">
        <v>10.2391976394702</v>
      </c>
      <c r="AD12" s="30" t="s">
        <v>12</v>
      </c>
      <c r="AE12" s="30" t="s">
        <v>12</v>
      </c>
      <c r="AF12" s="30">
        <v>268515</v>
      </c>
      <c r="AG12" s="30">
        <v>90.382287767908693</v>
      </c>
      <c r="AH12" s="30">
        <v>9.6177122320913195</v>
      </c>
      <c r="AI12" s="30" t="s">
        <v>12</v>
      </c>
      <c r="AJ12" s="30" t="s">
        <v>12</v>
      </c>
    </row>
    <row r="13" spans="1:36">
      <c r="A13" s="27" t="s">
        <v>18</v>
      </c>
      <c r="B13" s="32">
        <v>776998</v>
      </c>
      <c r="C13" s="32">
        <v>52</v>
      </c>
      <c r="D13" s="32">
        <v>42.1</v>
      </c>
      <c r="E13" s="32">
        <v>0</v>
      </c>
      <c r="F13" s="32" t="s">
        <v>12</v>
      </c>
      <c r="G13" s="32">
        <v>980156</v>
      </c>
      <c r="H13" s="32">
        <v>43.4</v>
      </c>
      <c r="I13" s="32">
        <v>50.3</v>
      </c>
      <c r="J13" s="30">
        <v>6.3</v>
      </c>
      <c r="K13" s="30" t="s">
        <v>12</v>
      </c>
      <c r="L13" s="30">
        <v>783635</v>
      </c>
      <c r="M13" s="30">
        <v>55.104481040280199</v>
      </c>
      <c r="N13" s="30">
        <v>37.032547040395102</v>
      </c>
      <c r="O13" s="30">
        <v>7.8629719193246901</v>
      </c>
      <c r="P13" s="30" t="s">
        <v>12</v>
      </c>
      <c r="Q13" s="30">
        <v>1011439</v>
      </c>
      <c r="R13" s="30">
        <v>41</v>
      </c>
      <c r="S13" s="30">
        <v>52.9</v>
      </c>
      <c r="T13" s="30">
        <v>6.1</v>
      </c>
      <c r="U13" s="30" t="s">
        <v>12</v>
      </c>
      <c r="V13" s="30">
        <v>1041659</v>
      </c>
      <c r="W13" s="30">
        <v>38.467680803980002</v>
      </c>
      <c r="X13" s="30">
        <v>61.532319196019998</v>
      </c>
      <c r="Y13" s="30" t="s">
        <v>12</v>
      </c>
      <c r="Z13" s="30" t="s">
        <v>12</v>
      </c>
      <c r="AA13" s="30">
        <v>1069285.7</v>
      </c>
      <c r="AB13" s="30">
        <v>44.4420046017636</v>
      </c>
      <c r="AC13" s="30">
        <v>55.5579953982364</v>
      </c>
      <c r="AD13" s="30" t="s">
        <v>12</v>
      </c>
      <c r="AE13" s="30" t="s">
        <v>12</v>
      </c>
      <c r="AF13" s="30">
        <v>1216811.58</v>
      </c>
      <c r="AG13" s="30">
        <v>37.103873551236298</v>
      </c>
      <c r="AH13" s="30">
        <v>62.896126448763702</v>
      </c>
      <c r="AI13" s="30" t="s">
        <v>12</v>
      </c>
      <c r="AJ13" s="30" t="s">
        <v>12</v>
      </c>
    </row>
    <row r="14" spans="1:36">
      <c r="A14" s="27" t="s">
        <v>19</v>
      </c>
      <c r="B14" s="32">
        <v>613194</v>
      </c>
      <c r="C14" s="32">
        <v>82.9</v>
      </c>
      <c r="D14" s="32">
        <v>7.4</v>
      </c>
      <c r="E14" s="32">
        <v>0.8</v>
      </c>
      <c r="F14" s="32" t="s">
        <v>12</v>
      </c>
      <c r="G14" s="32">
        <v>743620</v>
      </c>
      <c r="H14" s="32">
        <v>92.6</v>
      </c>
      <c r="I14" s="32">
        <v>6.9</v>
      </c>
      <c r="J14" s="30">
        <v>0.6</v>
      </c>
      <c r="K14" s="30" t="s">
        <v>12</v>
      </c>
      <c r="L14" s="30">
        <v>716965.8</v>
      </c>
      <c r="M14" s="30">
        <v>51.714879566082502</v>
      </c>
      <c r="N14" s="30">
        <v>48.285120433917498</v>
      </c>
      <c r="O14" s="30" t="s">
        <v>12</v>
      </c>
      <c r="P14" s="30" t="s">
        <v>12</v>
      </c>
      <c r="Q14" s="30">
        <v>870269</v>
      </c>
      <c r="R14" s="30">
        <v>40.1</v>
      </c>
      <c r="S14" s="30">
        <v>59.9</v>
      </c>
      <c r="T14" s="30" t="s">
        <v>12</v>
      </c>
      <c r="U14" s="30" t="s">
        <v>12</v>
      </c>
      <c r="V14" s="30">
        <v>880258</v>
      </c>
      <c r="W14" s="30">
        <v>53.573500449311801</v>
      </c>
      <c r="X14" s="30">
        <v>46.426499550688199</v>
      </c>
      <c r="Y14" s="30" t="s">
        <v>12</v>
      </c>
      <c r="Z14" s="30" t="s">
        <v>12</v>
      </c>
      <c r="AA14" s="30">
        <v>863727.18</v>
      </c>
      <c r="AB14" s="30">
        <v>71.656834974210298</v>
      </c>
      <c r="AC14" s="30">
        <v>28.343165025789698</v>
      </c>
      <c r="AD14" s="30" t="s">
        <v>12</v>
      </c>
      <c r="AE14" s="30" t="s">
        <v>12</v>
      </c>
      <c r="AF14" s="30">
        <v>775470.6</v>
      </c>
      <c r="AG14" s="30">
        <v>79.262152556138204</v>
      </c>
      <c r="AH14" s="30">
        <v>20.737847443861799</v>
      </c>
      <c r="AI14" s="30" t="s">
        <v>12</v>
      </c>
      <c r="AJ14" s="30" t="s">
        <v>12</v>
      </c>
    </row>
    <row r="15" spans="1:36">
      <c r="A15" s="28" t="s">
        <v>20</v>
      </c>
      <c r="B15" s="33">
        <v>3722574</v>
      </c>
      <c r="C15" s="33">
        <v>80.7</v>
      </c>
      <c r="D15" s="33">
        <v>19.100000000000001</v>
      </c>
      <c r="E15" s="33">
        <v>0.2</v>
      </c>
      <c r="F15" s="33" t="s">
        <v>12</v>
      </c>
      <c r="G15" s="33">
        <v>4117222</v>
      </c>
      <c r="H15" s="33">
        <v>66.2</v>
      </c>
      <c r="I15" s="33">
        <v>32.1</v>
      </c>
      <c r="J15" s="31">
        <v>1.7</v>
      </c>
      <c r="K15" s="31" t="s">
        <v>12</v>
      </c>
      <c r="L15" s="31">
        <v>3835837.8</v>
      </c>
      <c r="M15" s="31">
        <v>77.231472091963894</v>
      </c>
      <c r="N15" s="31">
        <v>21.0370417643833</v>
      </c>
      <c r="O15" s="31">
        <v>1.7314861436528901</v>
      </c>
      <c r="P15" s="31" t="s">
        <v>12</v>
      </c>
      <c r="Q15" s="31">
        <v>4635145</v>
      </c>
      <c r="R15" s="31">
        <v>61</v>
      </c>
      <c r="S15" s="31">
        <v>37.6</v>
      </c>
      <c r="T15" s="31">
        <v>1.4</v>
      </c>
      <c r="U15" s="31" t="s">
        <v>12</v>
      </c>
      <c r="V15" s="31">
        <v>4516752</v>
      </c>
      <c r="W15" s="31">
        <v>65.363900006808393</v>
      </c>
      <c r="X15" s="31">
        <v>34.6360999931916</v>
      </c>
      <c r="Y15" s="31" t="s">
        <v>12</v>
      </c>
      <c r="Z15" s="31" t="s">
        <v>12</v>
      </c>
      <c r="AA15" s="31">
        <v>4367835.83</v>
      </c>
      <c r="AB15" s="30">
        <v>67.042897456013407</v>
      </c>
      <c r="AC15" s="30">
        <v>27.005182198745</v>
      </c>
      <c r="AD15" s="31" t="s">
        <v>12</v>
      </c>
      <c r="AE15" s="31">
        <v>5.9519203452416001</v>
      </c>
      <c r="AF15" s="31">
        <v>4555993.79</v>
      </c>
      <c r="AG15" s="31">
        <v>66.736513264650398</v>
      </c>
      <c r="AH15" s="31">
        <v>33.263486735349602</v>
      </c>
      <c r="AI15" s="31" t="s">
        <v>12</v>
      </c>
      <c r="AJ15" s="31" t="s">
        <v>12</v>
      </c>
    </row>
    <row r="16" spans="1:36" ht="25.5">
      <c r="A16" s="29" t="s">
        <v>21</v>
      </c>
      <c r="B16" s="33">
        <v>3966520</v>
      </c>
      <c r="C16" s="33">
        <v>75.7</v>
      </c>
      <c r="D16" s="33">
        <v>17.899999999999999</v>
      </c>
      <c r="E16" s="33">
        <v>0.2</v>
      </c>
      <c r="F16" s="33">
        <v>6.2</v>
      </c>
      <c r="G16" s="33">
        <v>4387344</v>
      </c>
      <c r="H16" s="33">
        <v>62.1</v>
      </c>
      <c r="I16" s="33">
        <v>30.1</v>
      </c>
      <c r="J16" s="31">
        <v>1.6</v>
      </c>
      <c r="K16" s="31">
        <v>6.2</v>
      </c>
      <c r="L16" s="31">
        <v>4155199.8</v>
      </c>
      <c r="M16" s="31">
        <v>71.295584871755196</v>
      </c>
      <c r="N16" s="31">
        <v>19.420168435703101</v>
      </c>
      <c r="O16" s="31">
        <v>1.5984068924916699</v>
      </c>
      <c r="P16" s="31">
        <v>7.6858398000500499</v>
      </c>
      <c r="Q16" s="31">
        <v>4972247</v>
      </c>
      <c r="R16" s="31">
        <v>56.9</v>
      </c>
      <c r="S16" s="31">
        <v>35</v>
      </c>
      <c r="T16" s="31">
        <v>1.3</v>
      </c>
      <c r="U16" s="31">
        <v>6.8</v>
      </c>
      <c r="V16" s="31">
        <v>4860802</v>
      </c>
      <c r="W16" s="31">
        <v>60.737410732638097</v>
      </c>
      <c r="X16" s="31">
        <v>32.184539650236196</v>
      </c>
      <c r="Y16" s="31" t="s">
        <v>12</v>
      </c>
      <c r="Z16" s="31">
        <v>7.0780496171257603</v>
      </c>
      <c r="AA16" s="31">
        <v>4644258.3899999997</v>
      </c>
      <c r="AB16" s="34" t="s">
        <v>12</v>
      </c>
      <c r="AC16" s="35" t="s">
        <v>12</v>
      </c>
      <c r="AD16" s="31" t="s">
        <v>12</v>
      </c>
      <c r="AE16" s="31" t="s">
        <v>12</v>
      </c>
      <c r="AF16" s="31">
        <v>4819480.57</v>
      </c>
      <c r="AG16" s="31">
        <v>63.087948085658503</v>
      </c>
      <c r="AH16" s="31">
        <v>31.444932041711699</v>
      </c>
      <c r="AI16" s="31" t="s">
        <v>12</v>
      </c>
      <c r="AJ16" s="31">
        <v>5.4671198726297598</v>
      </c>
    </row>
    <row r="18" spans="1:2" ht="15.75" customHeight="1">
      <c r="A18" s="25" t="s">
        <v>2</v>
      </c>
      <c r="B18" s="26" t="s">
        <v>22</v>
      </c>
    </row>
    <row r="20" spans="1:2">
      <c r="A20" s="25" t="s">
        <v>23</v>
      </c>
    </row>
    <row r="22" spans="1:2">
      <c r="A22" s="24" t="s">
        <v>24</v>
      </c>
      <c r="B22" s="24" t="s">
        <v>25</v>
      </c>
    </row>
    <row r="23" spans="1:2">
      <c r="A23" s="24" t="s">
        <v>26</v>
      </c>
      <c r="B23" s="24" t="s">
        <v>27</v>
      </c>
    </row>
    <row r="24" spans="1:2">
      <c r="A24" s="24" t="s">
        <v>28</v>
      </c>
      <c r="B24" s="24" t="s">
        <v>29</v>
      </c>
    </row>
    <row r="25" spans="1:2">
      <c r="A25" s="24" t="s">
        <v>30</v>
      </c>
      <c r="B25" s="24" t="s">
        <v>31</v>
      </c>
    </row>
    <row r="26" spans="1:2">
      <c r="A26" s="24" t="s">
        <v>32</v>
      </c>
      <c r="B26" s="24" t="s">
        <v>33</v>
      </c>
    </row>
    <row r="29" spans="1:2">
      <c r="A29" s="25" t="s">
        <v>37</v>
      </c>
    </row>
    <row r="30" spans="1:2">
      <c r="A30" s="24" t="s">
        <v>24</v>
      </c>
      <c r="B30" s="24" t="s">
        <v>38</v>
      </c>
    </row>
    <row r="31" spans="1:2">
      <c r="A31" s="24" t="s">
        <v>26</v>
      </c>
      <c r="B31" s="24" t="s">
        <v>39</v>
      </c>
    </row>
    <row r="32" spans="1:2">
      <c r="A32" s="24" t="s">
        <v>28</v>
      </c>
      <c r="B32" s="24" t="s">
        <v>39</v>
      </c>
    </row>
    <row r="33" spans="1:2">
      <c r="A33" s="24" t="s">
        <v>30</v>
      </c>
      <c r="B33" s="24" t="s">
        <v>39</v>
      </c>
    </row>
    <row r="34" spans="1:2">
      <c r="A34" s="24" t="s">
        <v>32</v>
      </c>
      <c r="B34" s="24" t="s">
        <v>39</v>
      </c>
    </row>
    <row r="36" spans="1:2">
      <c r="A36" s="25" t="s">
        <v>4</v>
      </c>
      <c r="B36" s="24" t="s">
        <v>40</v>
      </c>
    </row>
    <row r="38" spans="1:2">
      <c r="A38" s="24" t="s">
        <v>41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Produc_graf_SV_CALIDAD</vt:lpstr>
      <vt:lpstr>Datos_provincia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</dc:creator>
  <cp:lastModifiedBy>mmmartinez</cp:lastModifiedBy>
  <dcterms:created xsi:type="dcterms:W3CDTF">2012-10-19T07:30:28Z</dcterms:created>
  <dcterms:modified xsi:type="dcterms:W3CDTF">2016-04-04T10:30:41Z</dcterms:modified>
</cp:coreProperties>
</file>