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media/image4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ida" sheetId="1" state="visible" r:id="rId2"/>
    <sheet name="Entrada_datos" sheetId="2" state="visible" r:id="rId3"/>
    <sheet name="Hoja1" sheetId="3" state="hidden" r:id="rId4"/>
  </sheets>
  <definedNames>
    <definedName function="false" hidden="false" localSheetId="1" name="_xlnm.Print_Area" vbProcedure="false">Entrada_datos!$A$2:$F$50</definedName>
    <definedName function="false" hidden="false" localSheetId="1" name="_xlnm.Print_Titles" vbProcedure="false">Entrada_datos!$2:$9</definedName>
    <definedName function="false" hidden="false" localSheetId="0" name="_xlnm.Print_Area" vbProcedure="false">Salida!$A$2:$I$47</definedName>
    <definedName function="false" hidden="false" localSheetId="1" name="_xlnm.Print_Area" vbProcedure="false">Entrada_datos!$A:$F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<sst xmlns="http://schemas.openxmlformats.org/spreadsheetml/2006/main" count="74" uniqueCount="70">
  <si>
    <r>
      <rPr>
        <sz val="9"/>
        <rFont val="Source Sans Pro Semibold"/>
        <family val="2"/>
        <charset val="1"/>
      </rPr>
      <t xml:space="preserve">Consejería de Sostenibilidad y Medio Ambiente 
</t>
    </r>
    <r>
      <rPr>
        <sz val="9"/>
        <rFont val="Source Sans Pro"/>
        <family val="2"/>
        <charset val="1"/>
      </rPr>
      <t xml:space="preserve">Dirección General de Sostenibilidad Ambiental y Economía Circular</t>
    </r>
  </si>
  <si>
    <t xml:space="preserve">HERRAMIENTA PARA EL CÁLCULO DEL ÍNDICE ESPECTRAL G DE UNA FUENTE DE LUZ</t>
  </si>
  <si>
    <t xml:space="preserve">NOTA: esta hoja es exclusivamente de salida de datos. Ha de introducir sus datos en la hoja “Entrada_datos” de este archivo.</t>
  </si>
  <si>
    <t xml:space="preserve">  IDENTIFICACIÓN DE LA FUENTE DE LUZ</t>
  </si>
  <si>
    <t xml:space="preserve">  REPRESENTACIÓN DEL ESPECTRO ANALIZADO</t>
  </si>
  <si>
    <t xml:space="preserve">  DATOS DE ENTRADA</t>
  </si>
  <si>
    <t xml:space="preserve">Rango del espectro (nm)</t>
  </si>
  <si>
    <t xml:space="preserve">Intervalo de longitudes de onda cubierto por los datos de entrada.</t>
  </si>
  <si>
    <t xml:space="preserve">Espectro</t>
  </si>
  <si>
    <t xml:space="preserve">Número de datos de entrada.</t>
  </si>
  <si>
    <t xml:space="preserve">Paso de los datos del espectro (nm)</t>
  </si>
  <si>
    <t xml:space="preserve">Diferencia de longitud de onda entre datos de entrada consecutivos.</t>
  </si>
  <si>
    <t xml:space="preserve">  CARACTERIZACIÓN ORIENTATIVA DEL ESPECTRO</t>
  </si>
  <si>
    <t xml:space="preserve">G</t>
  </si>
  <si>
    <r>
      <rPr>
        <sz val="11"/>
        <rFont val="Source Sans Pro"/>
        <family val="2"/>
        <charset val="1"/>
      </rPr>
      <t xml:space="preserve">Índice espectral </t>
    </r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 estimado.</t>
    </r>
  </si>
  <si>
    <t xml:space="preserve">A</t>
  </si>
  <si>
    <t xml:space="preserve">Cantidad de luz azul emitida en el intervalo de 380 a 500 nm por cada unidad de luz útil producida.</t>
  </si>
  <si>
    <t xml:space="preserve">mW/lm</t>
  </si>
  <si>
    <t xml:space="preserve">  POSIBILIDAD DE USOS DE LA FUENTE DE LUZ ANALIZADA</t>
  </si>
  <si>
    <r>
      <rPr>
        <sz val="11"/>
        <rFont val="Source Sans Pro"/>
        <family val="2"/>
        <charset val="1"/>
      </rPr>
      <t xml:space="preserve">En función del índice espectral </t>
    </r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 estimado, el uso de esta fuente de luz estaría permitido en las siguientes zonas lumínicas, según lo estipulado en el Decreto 37/2025, de 11 de febrero, por el que se aprueba el </t>
    </r>
    <r>
      <rPr>
        <sz val="11"/>
        <color rgb="FF000000"/>
        <rFont val="Source Sans Pro"/>
        <family val="2"/>
        <charset val="1"/>
      </rPr>
      <t xml:space="preserve">Reglamento de protección frente a la contaminación lumínica.</t>
    </r>
  </si>
  <si>
    <t xml:space="preserve">Zona lumínica</t>
  </si>
  <si>
    <t xml:space="preserve">Límites aplicables</t>
  </si>
  <si>
    <t xml:space="preserve">Permitida*</t>
  </si>
  <si>
    <t xml:space="preserve">Permitida</t>
  </si>
  <si>
    <t xml:space="preserve">E1 y E2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</si>
  <si>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≥2</t>
    </r>
  </si>
  <si>
    <t xml:space="preserve">E3 y E4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</si>
  <si>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≥1,5</t>
    </r>
  </si>
  <si>
    <t xml:space="preserve">Excepciones E4</t>
  </si>
  <si>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≥1</t>
    </r>
  </si>
  <si>
    <r>
      <rPr>
        <sz val="11"/>
        <rFont val="Source Sans Pro"/>
        <family val="2"/>
        <charset val="1"/>
      </rPr>
      <t xml:space="preserve">*El índice espectral </t>
    </r>
    <r>
      <rPr>
        <i val="true"/>
        <sz val="11"/>
        <rFont val="Source Sans Pro"/>
        <family val="2"/>
        <charset val="1"/>
      </rPr>
      <t xml:space="preserve">G</t>
    </r>
    <r>
      <rPr>
        <sz val="11"/>
        <rFont val="Source Sans Pro"/>
        <family val="2"/>
        <charset val="1"/>
      </rPr>
      <t xml:space="preserve"> estimado solo podrá servir de orientación en caso de que el espectro utilizado cumpla los siguientes parámetros de calidad: rango entre 380 y 780, paso de 1 nm. 
</t>
    </r>
    <r>
      <rPr>
        <b val="true"/>
        <u val="single"/>
        <sz val="11"/>
        <color rgb="FFFF0000"/>
        <rFont val="Source Sans Pro"/>
        <family val="2"/>
        <charset val="1"/>
      </rPr>
      <t xml:space="preserve">AVISO</t>
    </r>
    <r>
      <rPr>
        <sz val="11"/>
        <rFont val="Source Sans Pro"/>
        <family val="2"/>
        <charset val="1"/>
      </rPr>
      <t xml:space="preserve">: este documento tiene carácter meramente informativo, no se trata de una certificación de cumplimiento. El resultado obtenido se corresponde a los datos de entrada utilizados por la persona usuaria.</t>
    </r>
  </si>
  <si>
    <r>
      <rPr>
        <sz val="9"/>
        <rFont val="Source Sans Pro Semibold"/>
        <family val="2"/>
        <charset val="1"/>
      </rPr>
      <t xml:space="preserve">Consejería de Sostenibilidad y Medio Ambiente
</t>
    </r>
    <r>
      <rPr>
        <sz val="9"/>
        <rFont val="Source Sans Pro"/>
        <family val="2"/>
        <charset val="1"/>
      </rPr>
      <t xml:space="preserve">Dirección General de Sostenibilidad Ambiental y Economía Circular</t>
    </r>
  </si>
  <si>
    <t xml:space="preserve">Dirección General de Sostenibilidad Ambiental y Economía Circular</t>
  </si>
  <si>
    <t xml:space="preserve">Nombre de la fuente de luz:</t>
  </si>
  <si>
    <t xml:space="preserve">(Introduzca un nombre representativo de la fuente de luz a evaluar)</t>
  </si>
  <si>
    <t xml:space="preserve">Fecha actual:</t>
  </si>
  <si>
    <t xml:space="preserve">00/00/2025</t>
  </si>
  <si>
    <t xml:space="preserve">Introduzca los datos del espectro que se desea evaluar desde la fila 11 en adelante:
- Longitud de onda (nanómetros)
- Intensidad (unidades arbitrarias)
Debe cubrir el rango de longitudes de onda 380-780 nm, con paso de 1 nm.</t>
  </si>
  <si>
    <t xml:space="preserve">ESPECTRO</t>
  </si>
  <si>
    <t xml:space="preserve">Longitud de onda</t>
  </si>
  <si>
    <t xml:space="preserve">Intensidad</t>
  </si>
  <si>
    <t xml:space="preserve">λ (nm)</t>
  </si>
  <si>
    <r>
      <rPr>
        <b val="true"/>
        <sz val="10"/>
        <rFont val="NewsGotT"/>
        <family val="0"/>
        <charset val="1"/>
      </rPr>
      <t xml:space="preserve">L</t>
    </r>
    <r>
      <rPr>
        <b val="true"/>
        <vertAlign val="subscript"/>
        <sz val="10"/>
        <rFont val="NewsGotT"/>
        <family val="0"/>
        <charset val="1"/>
      </rPr>
      <t xml:space="preserve">500</t>
    </r>
  </si>
  <si>
    <t xml:space="preserve">V</t>
  </si>
  <si>
    <t xml:space="preserve">E_intro</t>
  </si>
  <si>
    <t xml:space="preserve">E_intro.dep</t>
  </si>
  <si>
    <t xml:space="preserve">Eparadeltalanda</t>
  </si>
  <si>
    <r>
      <rPr>
        <b val="true"/>
        <sz val="10"/>
        <rFont val="NewsGotT"/>
        <family val="0"/>
        <charset val="1"/>
      </rPr>
      <t xml:space="preserve">E x L</t>
    </r>
    <r>
      <rPr>
        <b val="true"/>
        <vertAlign val="subscript"/>
        <sz val="10"/>
        <rFont val="NewsGotT"/>
        <family val="0"/>
        <charset val="1"/>
      </rPr>
      <t xml:space="preserve">500</t>
    </r>
  </si>
  <si>
    <t xml:space="preserve">E x V</t>
  </si>
  <si>
    <t xml:space="preserve">λ x E</t>
  </si>
  <si>
    <t xml:space="preserve">λ info (nm)</t>
  </si>
  <si>
    <r>
      <rPr>
        <i val="true"/>
        <sz val="10"/>
        <rFont val="NewsGotT"/>
        <family val="0"/>
        <charset val="1"/>
      </rPr>
      <t xml:space="preserve">λ</t>
    </r>
    <r>
      <rPr>
        <vertAlign val="subscript"/>
        <sz val="10"/>
        <rFont val="NewsGotT"/>
        <family val="0"/>
        <charset val="1"/>
      </rPr>
      <t xml:space="preserve">eff</t>
    </r>
    <r>
      <rPr>
        <sz val="10"/>
        <rFont val="NewsGotT"/>
        <family val="0"/>
        <charset val="1"/>
      </rPr>
      <t xml:space="preserve"> (nm):</t>
    </r>
  </si>
  <si>
    <r>
      <rPr>
        <sz val="10"/>
        <rFont val="NewsGotT"/>
        <family val="0"/>
        <charset val="1"/>
      </rPr>
      <t xml:space="preserve">Δ</t>
    </r>
    <r>
      <rPr>
        <i val="true"/>
        <sz val="10"/>
        <rFont val="Arial"/>
        <family val="2"/>
        <charset val="1"/>
      </rPr>
      <t xml:space="preserve">λ</t>
    </r>
    <r>
      <rPr>
        <sz val="10"/>
        <rFont val="Arial"/>
        <family val="2"/>
        <charset val="1"/>
      </rPr>
      <t xml:space="preserve"> (nm):</t>
    </r>
  </si>
  <si>
    <r>
      <rPr>
        <sz val="10"/>
        <rFont val="NewsGotT"/>
        <family val="0"/>
        <charset val="1"/>
      </rPr>
      <t xml:space="preserve">Δ</t>
    </r>
    <r>
      <rPr>
        <i val="true"/>
        <sz val="10"/>
        <rFont val="Arial"/>
        <family val="2"/>
        <charset val="1"/>
      </rPr>
      <t xml:space="preserve">λ</t>
    </r>
    <r>
      <rPr>
        <sz val="10"/>
        <rFont val="Arial"/>
        <family val="2"/>
        <charset val="1"/>
      </rPr>
      <t xml:space="preserve"> (nm)ret</t>
    </r>
  </si>
  <si>
    <t xml:space="preserve">Flujos</t>
  </si>
  <si>
    <t xml:space="preserve">Flujo bolométrico:</t>
  </si>
  <si>
    <r>
      <rPr>
        <sz val="10"/>
        <rFont val="NewsGotT"/>
        <family val="0"/>
        <charset val="1"/>
      </rPr>
      <t xml:space="preserve">Flujo </t>
    </r>
    <r>
      <rPr>
        <i val="true"/>
        <sz val="10"/>
        <rFont val="NewsGotT"/>
        <family val="0"/>
        <charset val="1"/>
      </rPr>
      <t xml:space="preserve">E</t>
    </r>
    <r>
      <rPr>
        <sz val="10"/>
        <rFont val="NewsGotT"/>
        <family val="0"/>
        <charset val="1"/>
      </rPr>
      <t xml:space="preserve"> x</t>
    </r>
    <r>
      <rPr>
        <i val="true"/>
        <sz val="10"/>
        <rFont val="NewsGotT"/>
        <family val="0"/>
        <charset val="1"/>
      </rPr>
      <t xml:space="preserve"> 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:</t>
    </r>
  </si>
  <si>
    <r>
      <rPr>
        <sz val="10"/>
        <rFont val="NewsGotT"/>
        <family val="0"/>
        <charset val="1"/>
      </rPr>
      <t xml:space="preserve">Flujo </t>
    </r>
    <r>
      <rPr>
        <i val="true"/>
        <sz val="10"/>
        <rFont val="NewsGotT"/>
        <family val="0"/>
        <charset val="1"/>
      </rPr>
      <t xml:space="preserve">E</t>
    </r>
    <r>
      <rPr>
        <sz val="10"/>
        <rFont val="NewsGotT"/>
        <family val="0"/>
        <charset val="1"/>
      </rPr>
      <t xml:space="preserve"> x 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:</t>
    </r>
  </si>
  <si>
    <t xml:space="preserve">Magnitudes instrumentales</t>
  </si>
  <si>
    <t xml:space="preserve">Bolométrica:</t>
  </si>
  <si>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:</t>
    </r>
  </si>
  <si>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:</t>
    </r>
  </si>
  <si>
    <t xml:space="preserve">Índices espectrales</t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</si>
  <si>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</si>
  <si>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</si>
  <si>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</si>
  <si>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,bol):</t>
    </r>
  </si>
  <si>
    <r>
      <rPr>
        <i val="true"/>
        <sz val="10"/>
        <rFont val="NewsGotT"/>
        <family val="0"/>
        <charset val="1"/>
      </rPr>
      <t xml:space="preserve">Q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):</t>
    </r>
  </si>
  <si>
    <r>
      <rPr>
        <i val="true"/>
        <sz val="10"/>
        <rFont val="NewsGotT"/>
        <family val="0"/>
        <charset val="1"/>
      </rPr>
      <t xml:space="preserve">C</t>
    </r>
    <r>
      <rPr>
        <sz val="10"/>
        <rFont val="NewsGotT"/>
        <family val="0"/>
        <charset val="1"/>
      </rPr>
      <t xml:space="preserve">(</t>
    </r>
    <r>
      <rPr>
        <i val="true"/>
        <sz val="10"/>
        <rFont val="NewsGotT"/>
        <family val="0"/>
        <charset val="1"/>
      </rPr>
      <t xml:space="preserve">L</t>
    </r>
    <r>
      <rPr>
        <vertAlign val="subscript"/>
        <sz val="10"/>
        <rFont val="NewsGotT"/>
        <family val="0"/>
        <charset val="1"/>
      </rPr>
      <t xml:space="preserve">500</t>
    </r>
    <r>
      <rPr>
        <sz val="10"/>
        <rFont val="NewsGotT"/>
        <family val="0"/>
        <charset val="1"/>
      </rPr>
      <t xml:space="preserve">,</t>
    </r>
    <r>
      <rPr>
        <i val="true"/>
        <sz val="10"/>
        <rFont val="NewsGotT"/>
        <family val="0"/>
        <charset val="1"/>
      </rPr>
      <t xml:space="preserve">V</t>
    </r>
    <r>
      <rPr>
        <sz val="10"/>
        <rFont val="NewsGotT"/>
        <family val="0"/>
        <charset val="1"/>
      </rPr>
      <t xml:space="preserve">):</t>
    </r>
  </si>
  <si>
    <t xml:space="preserve">Para zona de influencia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</si>
</sst>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\ [$€-C0A];[RED]\-#,##0.00\ [$€-C0A]"/>
    <numFmt numFmtId="166" formatCode="dd/mm/yy"/>
    <numFmt numFmtId="167" formatCode="d/mm/yy"/>
    <numFmt numFmtId="168" formatCode="General"/>
    <numFmt numFmtId="169" formatCode="0.00"/>
    <numFmt numFmtId="170" formatCode="0.000"/>
    <numFmt numFmtId="171" formatCode="0.0000"/>
    <numFmt numFmtId="172" formatCode="0.00\ %"/>
    <numFmt numFmtId="173" formatCode="0.00E+00"/>
    <numFmt numFmtId="174" formatCode="0.000%"/>
  </numFmts>
  <fonts count="3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color rgb="FF006600"/>
      <name val="Mangal"/>
      <family val="2"/>
      <charset val="1"/>
    </font>
    <font>
      <sz val="10"/>
      <color rgb="FF990000"/>
      <name val="Mangal"/>
      <family val="2"/>
      <charset val="1"/>
    </font>
    <font>
      <sz val="11"/>
      <name val="NewsGotT"/>
      <family val="0"/>
      <charset val="1"/>
    </font>
    <font>
      <sz val="9"/>
      <name val="Source Sans Pro Semibold"/>
      <family val="2"/>
      <charset val="1"/>
    </font>
    <font>
      <sz val="9"/>
      <name val="Source Sans Pro"/>
      <family val="2"/>
      <charset val="1"/>
    </font>
    <font>
      <b val="true"/>
      <sz val="13"/>
      <color rgb="FFFFFFFF"/>
      <name val="Source Sans Pro"/>
      <family val="2"/>
      <charset val="1"/>
    </font>
    <font>
      <sz val="11"/>
      <color rgb="FF666666"/>
      <name val="NewsGotT"/>
      <family val="0"/>
      <charset val="1"/>
    </font>
    <font>
      <sz val="11"/>
      <color rgb="FF000000"/>
      <name val="Source Sans Pro"/>
      <family val="2"/>
      <charset val="1"/>
    </font>
    <font>
      <b val="true"/>
      <sz val="11"/>
      <color rgb="FFFFFFFF"/>
      <name val="Source Sans Pro"/>
      <family val="2"/>
      <charset val="1"/>
    </font>
    <font>
      <b val="true"/>
      <sz val="11"/>
      <name val="Source Sans Pro"/>
      <family val="2"/>
      <charset val="1"/>
    </font>
    <font>
      <sz val="11"/>
      <name val="Source Sans Pro"/>
      <family val="2"/>
      <charset val="1"/>
    </font>
    <font>
      <b val="true"/>
      <i val="true"/>
      <sz val="11"/>
      <name val="Source Sans Pro"/>
      <family val="2"/>
      <charset val="1"/>
    </font>
    <font>
      <i val="true"/>
      <sz val="11"/>
      <name val="Source Sans Pro"/>
      <family val="2"/>
      <charset val="1"/>
    </font>
    <font>
      <sz val="10"/>
      <name val="Source Sans Pro"/>
      <family val="2"/>
      <charset val="1"/>
    </font>
    <font>
      <b val="true"/>
      <sz val="11"/>
      <name val="NewsGotT"/>
      <family val="0"/>
      <charset val="1"/>
    </font>
    <font>
      <b val="true"/>
      <u val="single"/>
      <sz val="11"/>
      <color rgb="FFFF0000"/>
      <name val="Source Sans Pro"/>
      <family val="2"/>
      <charset val="1"/>
    </font>
    <font>
      <b val="true"/>
      <sz val="11"/>
      <color rgb="FF006600"/>
      <name val="Source Sans Pro"/>
      <family val="2"/>
      <charset val="1"/>
    </font>
    <font>
      <b val="true"/>
      <sz val="11"/>
      <color rgb="FF006600"/>
      <name val="NewsGotT"/>
      <family val="0"/>
      <charset val="1"/>
    </font>
    <font>
      <sz val="10"/>
      <color rgb="FF000000"/>
      <name val="NewsGotT"/>
      <family val="2"/>
    </font>
    <font>
      <sz val="9"/>
      <color rgb="FF000000"/>
      <name val="Arial"/>
      <family val="2"/>
    </font>
    <font>
      <b val="true"/>
      <sz val="10"/>
      <name val="NewsGotT"/>
      <family val="0"/>
      <charset val="1"/>
    </font>
    <font>
      <b val="true"/>
      <sz val="10"/>
      <color rgb="FF660033"/>
      <name val="Source Sans Pro"/>
      <family val="2"/>
      <charset val="1"/>
    </font>
    <font>
      <sz val="10"/>
      <color rgb="FF808080"/>
      <name val="Source Sans Pro"/>
      <family val="2"/>
      <charset val="1"/>
    </font>
    <font>
      <b val="true"/>
      <sz val="8"/>
      <color rgb="FF808080"/>
      <name val="Source Sans Pro"/>
      <family val="2"/>
      <charset val="1"/>
    </font>
    <font>
      <b val="true"/>
      <sz val="10"/>
      <color rgb="FF808080"/>
      <name val="Source Sans Pro"/>
      <family val="2"/>
      <charset val="1"/>
    </font>
    <font>
      <b val="true"/>
      <sz val="10"/>
      <name val="Source Sans Pro"/>
      <family val="2"/>
      <charset val="1"/>
    </font>
    <font>
      <b val="true"/>
      <sz val="12"/>
      <color rgb="FF660033"/>
      <name val="Source Sans Pro"/>
      <family val="2"/>
      <charset val="1"/>
    </font>
    <font>
      <b val="true"/>
      <sz val="12"/>
      <name val="NewsGotT"/>
      <family val="0"/>
      <charset val="1"/>
    </font>
    <font>
      <sz val="10"/>
      <name val="NewsGotT"/>
      <family val="0"/>
      <charset val="1"/>
    </font>
    <font>
      <b val="true"/>
      <vertAlign val="subscript"/>
      <sz val="10"/>
      <name val="NewsGotT"/>
      <family val="0"/>
      <charset val="1"/>
    </font>
    <font>
      <i val="true"/>
      <sz val="10"/>
      <name val="NewsGotT"/>
      <family val="0"/>
      <charset val="1"/>
    </font>
    <font>
      <vertAlign val="subscript"/>
      <sz val="10"/>
      <name val="NewsGotT"/>
      <family val="0"/>
      <charset val="1"/>
    </font>
    <font>
      <i val="true"/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127622"/>
        <bgColor rgb="FF006600"/>
      </patternFill>
    </fill>
    <fill>
      <patternFill patternType="solid">
        <fgColor rgb="FFFFFFEE"/>
        <bgColor rgb="FFFFFFFF"/>
      </patternFill>
    </fill>
    <fill>
      <patternFill patternType="solid">
        <fgColor rgb="FFDFDFC4"/>
        <bgColor rgb="FFDDE8CB"/>
      </patternFill>
    </fill>
    <fill>
      <patternFill patternType="solid">
        <fgColor rgb="FFCCCC99"/>
        <bgColor rgb="FFDFDFC4"/>
      </patternFill>
    </fill>
    <fill>
      <patternFill patternType="solid">
        <fgColor rgb="FFDDE8CB"/>
        <bgColor rgb="FFDFDFC4"/>
      </patternFill>
    </fill>
    <fill>
      <patternFill patternType="solid">
        <fgColor rgb="FFABAB98"/>
        <bgColor rgb="FFB3B3B3"/>
      </patternFill>
    </fill>
    <fill>
      <patternFill patternType="solid">
        <fgColor rgb="FFFFFFFF"/>
        <bgColor rgb="FFFFFFEE"/>
      </patternFill>
    </fill>
    <fill>
      <patternFill patternType="solid">
        <fgColor rgb="FFFCE7E1"/>
        <bgColor rgb="FFDDE8CB"/>
      </patternFill>
    </fill>
    <fill>
      <patternFill patternType="solid">
        <fgColor rgb="FFFFFFD7"/>
        <bgColor rgb="FFFFFFEE"/>
      </patternFill>
    </fill>
    <fill>
      <patternFill patternType="solid">
        <fgColor rgb="FFDDDDDD"/>
        <bgColor rgb="FFDFDFC4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1" fillId="3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12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6" fontId="7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8" fontId="12" fillId="3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3" borderId="3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8" fontId="7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5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8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8" fontId="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3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4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70" fontId="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fill" vertical="center" textRotation="0" wrapText="true" indent="0" shrinkToFit="false"/>
      <protection locked="true" hidden="true"/>
    </xf>
    <xf numFmtId="171" fontId="1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2" fontId="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21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2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9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9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8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1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3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3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1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1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3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9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3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  <cellStyle name="Sin título1" xfId="21"/>
    <cellStyle name="Sin título2" xfId="22"/>
    <cellStyle name="Sin título3" xfId="23"/>
    <cellStyle name="Sin título4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0000"/>
      <rgbColor rgb="FF127622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D7"/>
      <rgbColor rgb="FFFCE7E1"/>
      <rgbColor rgb="FF660033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EE"/>
      <rgbColor rgb="FFCCCC99"/>
      <rgbColor rgb="FFFF99CC"/>
      <rgbColor rgb="FFCC99FF"/>
      <rgbColor rgb="FFDFDFC4"/>
      <rgbColor rgb="FF3366FF"/>
      <rgbColor rgb="FF33CCCC"/>
      <rgbColor rgb="FF99CC00"/>
      <rgbColor rgb="FFFFCC00"/>
      <rgbColor rgb="FFFF9900"/>
      <rgbColor rgb="FFFF6600"/>
      <rgbColor rgb="FF666666"/>
      <rgbColor rgb="FFABAB98"/>
      <rgbColor rgb="FF004586"/>
      <rgbColor rgb="FF339966"/>
      <rgbColor rgb="FF0066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Entrada_datos!$D$9</c:f>
              <c:strCache>
                <c:ptCount val="1"/>
                <c:pt idx="0">
                  <c:v>Intensidad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Entrada_datos!$C$11:$C$2511</c:f>
              <c:numCache>
                <c:formatCode>General</c:formatCode>
                <c:ptCount val="2501"/>
              </c:numCache>
            </c:numRef>
          </c:xVal>
          <c:yVal>
            <c:numRef>
              <c:f>Entrada_datos!$D$11:$D$2511</c:f>
              <c:numCache>
                <c:formatCode>General</c:formatCode>
                <c:ptCount val="2501"/>
              </c:numCache>
            </c:numRef>
          </c:yVal>
          <c:smooth val="0"/>
        </c:ser>
        <c:axId val="94237944"/>
        <c:axId val="33302769"/>
      </c:scatterChart>
      <c:valAx>
        <c:axId val="94237944"/>
        <c:scaling>
          <c:orientation val="minMax"/>
          <c:max val="780"/>
          <c:min val="380"/>
        </c:scaling>
        <c:delete val="0"/>
        <c:axPos val="b"/>
        <c:majorGridlines>
          <c:spPr>
            <a:ln w="0">
              <a:solidFill>
                <a:srgbClr val="cccc99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lang="es-E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s-ES" sz="900" spc="-1" strike="noStrike">
                    <a:solidFill>
                      <a:srgbClr val="000000"/>
                    </a:solidFill>
                    <a:latin typeface="Arial"/>
                  </a:rPr>
                  <a:t>Longitud de onda (nm)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pc="-1" strike="noStrike">
                <a:solidFill>
                  <a:srgbClr val="000000"/>
                </a:solidFill>
                <a:latin typeface="NewsGotT"/>
              </a:defRPr>
            </a:pPr>
          </a:p>
        </c:txPr>
        <c:crossAx val="33302769"/>
        <c:crosses val="autoZero"/>
        <c:crossBetween val="midCat"/>
        <c:majorUnit val="10"/>
      </c:valAx>
      <c:valAx>
        <c:axId val="33302769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lang="es-E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s-ES" sz="900" spc="-1" strike="noStrike">
                    <a:solidFill>
                      <a:srgbClr val="000000"/>
                    </a:solidFill>
                    <a:latin typeface="Arial"/>
                  </a:rPr>
                  <a:t>Valor espectral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NewsGotT"/>
              </a:defRPr>
            </a:pPr>
          </a:p>
        </c:txPr>
        <c:crossAx val="94237944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3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91080</xdr:colOff>
      <xdr:row>11</xdr:row>
      <xdr:rowOff>41760</xdr:rowOff>
    </xdr:from>
    <xdr:to>
      <xdr:col>8</xdr:col>
      <xdr:colOff>69840</xdr:colOff>
      <xdr:row>30</xdr:row>
      <xdr:rowOff>108360</xdr:rowOff>
    </xdr:to>
    <xdr:graphicFrame>
      <xdr:nvGraphicFramePr>
        <xdr:cNvPr id="0" name="Gráfico 1"/>
        <xdr:cNvGraphicFramePr/>
      </xdr:nvGraphicFramePr>
      <xdr:xfrm>
        <a:off x="91080" y="2098440"/>
        <a:ext cx="6826320" cy="339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36000</xdr:colOff>
      <xdr:row>1</xdr:row>
      <xdr:rowOff>31320</xdr:rowOff>
    </xdr:from>
    <xdr:to>
      <xdr:col>2</xdr:col>
      <xdr:colOff>245160</xdr:colOff>
      <xdr:row>1</xdr:row>
      <xdr:rowOff>632880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36000" y="90720"/>
          <a:ext cx="974160" cy="601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20880</xdr:colOff>
      <xdr:row>1</xdr:row>
      <xdr:rowOff>36000</xdr:rowOff>
    </xdr:from>
    <xdr:to>
      <xdr:col>0</xdr:col>
      <xdr:colOff>1080720</xdr:colOff>
      <xdr:row>1</xdr:row>
      <xdr:rowOff>677520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880" y="119520"/>
          <a:ext cx="1059840" cy="641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10" activeCellId="0" sqref="K10"/>
    </sheetView>
  </sheetViews>
  <sheetFormatPr defaultColWidth="11.58984375" defaultRowHeight="14.25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1" width="8"/>
    <col collapsed="false" customWidth="true" hidden="false" outlineLevel="0" max="3" min="3" style="1" width="24.87"/>
    <col collapsed="false" customWidth="true" hidden="false" outlineLevel="0" max="4" min="4" style="1" width="8.57"/>
    <col collapsed="false" customWidth="true" hidden="false" outlineLevel="0" max="5" min="5" style="1" width="11.99"/>
    <col collapsed="false" customWidth="true" hidden="false" outlineLevel="0" max="6" min="6" style="1" width="25.39"/>
    <col collapsed="false" customWidth="true" hidden="false" outlineLevel="0" max="7" min="7" style="1" width="10.53"/>
    <col collapsed="false" customWidth="true" hidden="false" outlineLevel="0" max="8" min="8" style="1" width="4.86"/>
    <col collapsed="false" customWidth="true" hidden="false" outlineLevel="0" max="9" min="9" style="1" width="3.98"/>
    <col collapsed="false" customWidth="false" hidden="false" outlineLevel="0" max="11" min="10" style="1" width="11.57"/>
    <col collapsed="false" customWidth="false" hidden="true" outlineLevel="0" max="12" min="12" style="1" width="11.57"/>
    <col collapsed="false" customWidth="false" hidden="false" outlineLevel="0" max="1023" min="13" style="1" width="11.57"/>
    <col collapsed="false" customWidth="false" hidden="false" outlineLevel="0" max="1024" min="1024" style="2" width="11.57"/>
  </cols>
  <sheetData>
    <row r="1" customFormat="false" ht="4.7" hidden="false" customHeight="true" outlineLevel="0" collapsed="false">
      <c r="A1" s="3"/>
      <c r="B1" s="3"/>
    </row>
    <row r="2" customFormat="false" ht="52.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21.7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</row>
    <row r="4" customFormat="false" ht="13.65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</row>
    <row r="5" customFormat="false" ht="13.8" hidden="false" customHeight="false" outlineLevel="0" collapsed="false">
      <c r="A5" s="7" t="str">
        <f aca="false">Entrada_datos!D6</f>
        <v>00/00/2025</v>
      </c>
      <c r="B5" s="7"/>
      <c r="C5" s="7"/>
      <c r="D5" s="7"/>
      <c r="E5" s="7"/>
      <c r="F5" s="7"/>
      <c r="G5" s="7"/>
      <c r="H5" s="7"/>
      <c r="I5" s="7"/>
      <c r="K5" s="8"/>
    </row>
    <row r="6" customFormat="false" ht="4.15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</row>
    <row r="7" customFormat="false" ht="13.8" hidden="false" customHeight="false" outlineLevel="0" collapsed="false">
      <c r="A7" s="10" t="s">
        <v>3</v>
      </c>
      <c r="B7" s="10"/>
      <c r="C7" s="10"/>
      <c r="D7" s="10"/>
      <c r="E7" s="10"/>
      <c r="F7" s="10"/>
      <c r="G7" s="10"/>
      <c r="H7" s="10"/>
      <c r="I7" s="10"/>
    </row>
    <row r="8" customFormat="false" ht="4.15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</row>
    <row r="9" customFormat="false" ht="14.2" hidden="false" customHeight="true" outlineLevel="0" collapsed="false">
      <c r="A9" s="11" t="n">
        <f aca="false">Entrada_datos!D4</f>
        <v>0</v>
      </c>
      <c r="B9" s="11"/>
      <c r="C9" s="11"/>
      <c r="D9" s="11"/>
      <c r="E9" s="11"/>
      <c r="F9" s="11"/>
      <c r="G9" s="11"/>
      <c r="H9" s="11"/>
      <c r="I9" s="11"/>
    </row>
    <row r="10" customFormat="false" ht="5.4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</row>
    <row r="11" customFormat="false" ht="13.8" hidden="false" customHeight="false" outlineLevel="0" collapsed="false">
      <c r="A11" s="10" t="s">
        <v>4</v>
      </c>
      <c r="B11" s="10"/>
      <c r="C11" s="10"/>
      <c r="D11" s="10"/>
      <c r="E11" s="10"/>
      <c r="F11" s="10"/>
      <c r="G11" s="10"/>
      <c r="H11" s="10"/>
      <c r="I11" s="10"/>
    </row>
    <row r="12" customFormat="false" ht="13.8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</row>
    <row r="13" customFormat="false" ht="13.8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9"/>
    </row>
    <row r="14" customFormat="false" ht="13.8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</row>
    <row r="15" customFormat="false" ht="13.8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</row>
    <row r="16" customFormat="false" ht="13.8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</row>
    <row r="17" customFormat="false" ht="13.8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</row>
    <row r="18" customFormat="false" ht="13.8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</row>
    <row r="19" customFormat="false" ht="13.8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</row>
    <row r="20" customFormat="false" ht="13.8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</row>
    <row r="21" customFormat="false" ht="13.8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</row>
    <row r="22" customFormat="false" ht="13.8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</row>
    <row r="23" customFormat="false" ht="13.8" hidden="false" customHeight="false" outlineLevel="0" collapsed="false">
      <c r="A23" s="9"/>
      <c r="B23" s="9"/>
      <c r="C23" s="9"/>
      <c r="D23" s="9"/>
      <c r="E23" s="9"/>
      <c r="F23" s="9"/>
      <c r="G23" s="9"/>
      <c r="H23" s="9"/>
      <c r="I23" s="9"/>
    </row>
    <row r="24" customFormat="false" ht="13.8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</row>
    <row r="25" customFormat="false" ht="13.8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</row>
    <row r="26" customFormat="false" ht="13.8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</row>
    <row r="27" customFormat="false" ht="13.8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</row>
    <row r="28" customFormat="false" ht="13.8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</row>
    <row r="29" customFormat="false" ht="13.8" hidden="false" customHeight="false" outlineLevel="0" collapsed="false">
      <c r="A29" s="9"/>
      <c r="B29" s="9"/>
      <c r="C29" s="9"/>
      <c r="D29" s="9"/>
      <c r="E29" s="9"/>
      <c r="F29" s="9"/>
      <c r="G29" s="9"/>
      <c r="H29" s="9"/>
      <c r="I29" s="9"/>
    </row>
    <row r="30" customFormat="false" ht="13.8" hidden="false" customHeight="false" outlineLevel="0" collapsed="false">
      <c r="A30" s="9"/>
      <c r="B30" s="9"/>
      <c r="C30" s="9"/>
      <c r="D30" s="9"/>
      <c r="E30" s="9"/>
      <c r="F30" s="9"/>
      <c r="G30" s="9"/>
      <c r="H30" s="9"/>
      <c r="I30" s="9"/>
    </row>
    <row r="31" customFormat="false" ht="15.3" hidden="false" customHeight="true" outlineLevel="0" collapsed="false">
      <c r="A31" s="9"/>
      <c r="B31" s="9"/>
      <c r="C31" s="9"/>
      <c r="D31" s="9"/>
      <c r="E31" s="9"/>
      <c r="F31" s="9"/>
      <c r="G31" s="9"/>
      <c r="H31" s="9"/>
      <c r="I31" s="9"/>
    </row>
    <row r="32" customFormat="false" ht="13.8" hidden="false" customHeight="false" outlineLevel="0" collapsed="false">
      <c r="A32" s="10" t="s">
        <v>5</v>
      </c>
      <c r="B32" s="10"/>
      <c r="C32" s="10"/>
      <c r="D32" s="10"/>
      <c r="E32" s="10"/>
      <c r="F32" s="10"/>
      <c r="G32" s="10"/>
      <c r="H32" s="10"/>
      <c r="I32" s="10"/>
    </row>
    <row r="33" customFormat="false" ht="28.45" hidden="false" customHeight="true" outlineLevel="0" collapsed="false">
      <c r="A33" s="12"/>
      <c r="B33" s="13" t="s">
        <v>6</v>
      </c>
      <c r="C33" s="13"/>
      <c r="D33" s="14" t="s">
        <v>7</v>
      </c>
      <c r="E33" s="14"/>
      <c r="F33" s="14"/>
      <c r="G33" s="15" t="n">
        <f aca="false">MIN(Entrada_datos!C11:C511)</f>
        <v>0</v>
      </c>
      <c r="H33" s="15" t="n">
        <f aca="false">MAX(Entrada_datos!C11:C511)</f>
        <v>0</v>
      </c>
      <c r="I33" s="16"/>
      <c r="L33" s="2"/>
      <c r="M33" s="2"/>
      <c r="N33" s="2"/>
    </row>
    <row r="34" customFormat="false" ht="17.5" hidden="false" customHeight="true" outlineLevel="0" collapsed="false">
      <c r="A34" s="12"/>
      <c r="B34" s="13" t="s">
        <v>8</v>
      </c>
      <c r="C34" s="13"/>
      <c r="D34" s="17" t="s">
        <v>9</v>
      </c>
      <c r="E34" s="17"/>
      <c r="F34" s="17"/>
      <c r="G34" s="15" t="n">
        <f aca="false">COUNT(Entrada_datos!$D$11:$D$511)</f>
        <v>0</v>
      </c>
      <c r="H34" s="15"/>
      <c r="I34" s="16"/>
      <c r="L34" s="2"/>
      <c r="M34" s="2"/>
      <c r="N34" s="2"/>
    </row>
    <row r="35" customFormat="false" ht="27.4" hidden="false" customHeight="true" outlineLevel="0" collapsed="false">
      <c r="A35" s="18"/>
      <c r="B35" s="19" t="s">
        <v>10</v>
      </c>
      <c r="C35" s="19"/>
      <c r="D35" s="20" t="s">
        <v>11</v>
      </c>
      <c r="E35" s="20"/>
      <c r="F35" s="20"/>
      <c r="G35" s="21" t="str">
        <f aca="false">IFERROR(L35,"Sin datos")</f>
        <v>Sin datos</v>
      </c>
      <c r="H35" s="22"/>
      <c r="I35" s="23"/>
      <c r="L35" s="24" t="e">
        <f aca="false">AVERAGE(Hoja1!P3:P502)</f>
        <v>#DIV/0!</v>
      </c>
      <c r="M35" s="2"/>
      <c r="N35" s="2"/>
    </row>
    <row r="36" customFormat="false" ht="13.8" hidden="false" customHeight="false" outlineLevel="0" collapsed="false">
      <c r="A36" s="10" t="s">
        <v>12</v>
      </c>
      <c r="B36" s="10"/>
      <c r="C36" s="10"/>
      <c r="D36" s="10"/>
      <c r="E36" s="10"/>
      <c r="F36" s="10"/>
      <c r="G36" s="10"/>
      <c r="H36" s="10"/>
      <c r="I36" s="10"/>
      <c r="L36" s="25"/>
    </row>
    <row r="37" customFormat="false" ht="14.45" hidden="false" customHeight="true" outlineLevel="0" collapsed="false">
      <c r="A37" s="26"/>
      <c r="B37" s="27"/>
      <c r="C37" s="28" t="s">
        <v>13</v>
      </c>
      <c r="D37" s="20" t="s">
        <v>14</v>
      </c>
      <c r="E37" s="20"/>
      <c r="F37" s="20"/>
      <c r="G37" s="29" t="str">
        <f aca="false">IFERROR(L37,"Sin datos")</f>
        <v>Sin datos</v>
      </c>
      <c r="H37" s="30"/>
      <c r="I37" s="16"/>
      <c r="L37" s="31" t="e">
        <f aca="false">IF(Hoja1!L10/Hoja1!L11&gt;=0.0001,-2.5*LOG10(Hoja1!L10/Hoja1!L11),10)</f>
        <v>#DIV/0!</v>
      </c>
      <c r="M37" s="2"/>
      <c r="N37" s="2"/>
    </row>
    <row r="38" customFormat="false" ht="42.7" hidden="false" customHeight="true" outlineLevel="0" collapsed="false">
      <c r="A38" s="26"/>
      <c r="B38" s="27"/>
      <c r="C38" s="28" t="s">
        <v>15</v>
      </c>
      <c r="D38" s="32" t="s">
        <v>16</v>
      </c>
      <c r="E38" s="32"/>
      <c r="F38" s="32"/>
      <c r="G38" s="33" t="str">
        <f aca="false">IFERROR(1000*Hoja1!L10/(683*Hoja1!L11),"Sin datos")</f>
        <v>Sin datos</v>
      </c>
      <c r="H38" s="34" t="s">
        <v>17</v>
      </c>
      <c r="I38" s="34"/>
      <c r="J38" s="35"/>
      <c r="L38" s="36" t="e">
        <f aca="false">Hoja1!L23</f>
        <v>#DIV/0!</v>
      </c>
      <c r="M38" s="2"/>
      <c r="N38" s="2"/>
    </row>
    <row r="39" customFormat="false" ht="13.8" hidden="false" customHeight="false" outlineLevel="0" collapsed="false">
      <c r="A39" s="10" t="s">
        <v>18</v>
      </c>
      <c r="B39" s="10"/>
      <c r="C39" s="10"/>
      <c r="D39" s="10"/>
      <c r="E39" s="10"/>
      <c r="F39" s="10"/>
      <c r="G39" s="10"/>
      <c r="H39" s="10"/>
      <c r="I39" s="10"/>
      <c r="L39" s="25"/>
    </row>
    <row r="40" customFormat="false" ht="54.75" hidden="false" customHeight="true" outlineLevel="0" collapsed="false">
      <c r="A40" s="18"/>
      <c r="B40" s="37" t="s">
        <v>19</v>
      </c>
      <c r="C40" s="37"/>
      <c r="D40" s="37"/>
      <c r="E40" s="37"/>
      <c r="F40" s="37"/>
      <c r="G40" s="37"/>
      <c r="H40" s="37"/>
      <c r="I40" s="23"/>
      <c r="L40" s="38"/>
    </row>
    <row r="41" customFormat="false" ht="13.8" hidden="false" customHeight="false" outlineLevel="0" collapsed="false">
      <c r="A41" s="18"/>
      <c r="B41" s="39"/>
      <c r="C41" s="40" t="s">
        <v>20</v>
      </c>
      <c r="D41" s="40" t="s">
        <v>21</v>
      </c>
      <c r="E41" s="40"/>
      <c r="F41" s="40"/>
      <c r="G41" s="40" t="s">
        <v>22</v>
      </c>
      <c r="H41" s="39"/>
      <c r="I41" s="23"/>
      <c r="L41" s="41" t="s">
        <v>23</v>
      </c>
    </row>
    <row r="42" customFormat="false" ht="15.65" hidden="false" customHeight="false" outlineLevel="0" collapsed="false">
      <c r="A42" s="18"/>
      <c r="B42" s="39"/>
      <c r="C42" s="42" t="s">
        <v>24</v>
      </c>
      <c r="D42" s="43" t="s">
        <v>25</v>
      </c>
      <c r="E42" s="43"/>
      <c r="F42" s="43"/>
      <c r="G42" s="42" t="str">
        <f aca="false">IFERROR(L42,"Sin datos")</f>
        <v>Sin datos</v>
      </c>
      <c r="H42" s="39"/>
      <c r="I42" s="23"/>
      <c r="L42" s="44" t="str">
        <f aca="false">IF(ISNUMBER(G37),IF(G37&gt;=2,"SI","NO"),"Sin datos")</f>
        <v>Sin datos</v>
      </c>
    </row>
    <row r="43" customFormat="false" ht="15.65" hidden="false" customHeight="false" outlineLevel="0" collapsed="false">
      <c r="A43" s="18"/>
      <c r="B43" s="39"/>
      <c r="C43" s="42" t="s">
        <v>26</v>
      </c>
      <c r="D43" s="43" t="s">
        <v>27</v>
      </c>
      <c r="E43" s="43"/>
      <c r="F43" s="43"/>
      <c r="G43" s="42" t="str">
        <f aca="false">IFERROR(L43,"Sin datos")</f>
        <v>Sin datos</v>
      </c>
      <c r="H43" s="39"/>
      <c r="I43" s="23"/>
      <c r="L43" s="44" t="str">
        <f aca="false">IF(ISNUMBER(G37),IF(G37&gt;=1.5,"SI","NO"),"Sin datos")</f>
        <v>Sin datos</v>
      </c>
    </row>
    <row r="44" customFormat="false" ht="15.65" hidden="false" customHeight="false" outlineLevel="0" collapsed="false">
      <c r="A44" s="18"/>
      <c r="B44" s="39"/>
      <c r="C44" s="42" t="s">
        <v>28</v>
      </c>
      <c r="D44" s="43" t="s">
        <v>29</v>
      </c>
      <c r="E44" s="43"/>
      <c r="F44" s="43"/>
      <c r="G44" s="42" t="str">
        <f aca="false">IFERROR(L44,"Sin datos")</f>
        <v>Sin datos</v>
      </c>
      <c r="H44" s="39"/>
      <c r="I44" s="23"/>
      <c r="L44" s="44" t="str">
        <f aca="false">IF(ISNUMBER(G37),IF(G37&gt;=1,"SI","NO"),"Sin datos")</f>
        <v>Sin datos</v>
      </c>
    </row>
    <row r="45" customFormat="false" ht="5.45" hidden="false" customHeight="true" outlineLevel="0" collapsed="false">
      <c r="A45" s="18"/>
      <c r="B45" s="39"/>
      <c r="C45" s="45"/>
      <c r="D45" s="45"/>
      <c r="E45" s="45"/>
      <c r="F45" s="45"/>
      <c r="G45" s="45"/>
      <c r="H45" s="39"/>
      <c r="I45" s="23"/>
      <c r="L45" s="44" t="e">
        <f aca="false">IF(Hoja1!L31=3,"SI","NO")</f>
        <v>#DIV/0!</v>
      </c>
    </row>
    <row r="46" customFormat="false" ht="70.6" hidden="false" customHeight="true" outlineLevel="0" collapsed="false">
      <c r="A46" s="18"/>
      <c r="B46" s="37" t="s">
        <v>30</v>
      </c>
      <c r="C46" s="37"/>
      <c r="D46" s="37"/>
      <c r="E46" s="37"/>
      <c r="F46" s="37"/>
      <c r="G46" s="37"/>
      <c r="H46" s="37"/>
      <c r="I46" s="23"/>
    </row>
    <row r="47" customFormat="false" ht="29.45" hidden="false" customHeight="true" outlineLevel="0" collapsed="false">
      <c r="A47" s="46" t="str">
        <f aca="false">CONCATENATE("Para la fuente de luz","  ",Entrada_datos!D4,"  ","el indice espectral G estimado puede servir de orientación:")</f>
        <v>Para la fuente de luz    el indice espectral G estimado puede servir de orientación:</v>
      </c>
      <c r="B47" s="46"/>
      <c r="C47" s="46"/>
      <c r="D47" s="46"/>
      <c r="E47" s="46"/>
      <c r="F47" s="46"/>
      <c r="G47" s="46"/>
      <c r="H47" s="47" t="str">
        <f aca="false">IF(ISNUMBER(L37),L47,"Sin datos")</f>
        <v>Sin datos</v>
      </c>
      <c r="I47" s="47"/>
      <c r="L47" s="48" t="str">
        <f aca="false">IF(AND(G33&lt;=380,H33&gt;=780,G35&lt;=5),"SI","NO")</f>
        <v>NO</v>
      </c>
    </row>
    <row r="48" customFormat="false" ht="13.8" hidden="false" customHeight="false" outlineLevel="0" collapsed="false"/>
    <row r="49" customFormat="false" ht="13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c13f" objects="true" scenarios="true" selectLockedCells="true" selectUnlockedCells="true"/>
  <mergeCells count="51"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B33:C33"/>
    <mergeCell ref="D33:F33"/>
    <mergeCell ref="B34:C34"/>
    <mergeCell ref="D34:F34"/>
    <mergeCell ref="B35:C35"/>
    <mergeCell ref="D35:F35"/>
    <mergeCell ref="A36:I36"/>
    <mergeCell ref="D37:F37"/>
    <mergeCell ref="D38:F38"/>
    <mergeCell ref="H38:I38"/>
    <mergeCell ref="A39:I39"/>
    <mergeCell ref="B40:H40"/>
    <mergeCell ref="D41:F41"/>
    <mergeCell ref="D42:F42"/>
    <mergeCell ref="D43:F43"/>
    <mergeCell ref="D44:F44"/>
    <mergeCell ref="D45:F45"/>
    <mergeCell ref="B46:H46"/>
    <mergeCell ref="A47:G47"/>
    <mergeCell ref="H47:I47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H101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4" activeCellId="0" sqref="D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49" width="16.87"/>
    <col collapsed="false" customWidth="true" hidden="false" outlineLevel="0" max="2" min="2" style="49" width="2.57"/>
    <col collapsed="false" customWidth="true" hidden="false" outlineLevel="0" max="3" min="3" style="50" width="20.98"/>
    <col collapsed="false" customWidth="true" hidden="false" outlineLevel="0" max="4" min="4" style="50" width="29.42"/>
    <col collapsed="false" customWidth="true" hidden="false" outlineLevel="0" max="5" min="5" style="50" width="5.01"/>
    <col collapsed="false" customWidth="true" hidden="false" outlineLevel="0" max="6" min="6" style="50" width="18.58"/>
    <col collapsed="false" customWidth="false" hidden="false" outlineLevel="0" max="995" min="7" style="50" width="11.57"/>
  </cols>
  <sheetData>
    <row r="1" s="52" customFormat="true" ht="6.6" hidden="false" customHeight="true" outlineLevel="0" collapsed="false">
      <c r="A1" s="51"/>
      <c r="B1" s="51"/>
      <c r="ALH1" s="51"/>
    </row>
    <row r="2" s="52" customFormat="true" ht="56.65" hidden="false" customHeight="true" outlineLevel="0" collapsed="false">
      <c r="A2" s="53"/>
      <c r="B2" s="54"/>
      <c r="C2" s="55"/>
      <c r="D2" s="56" t="s">
        <v>31</v>
      </c>
      <c r="E2" s="56"/>
      <c r="F2" s="56"/>
      <c r="ALH2" s="51"/>
    </row>
    <row r="3" s="58" customFormat="true" ht="36.75" hidden="false" customHeight="true" outlineLevel="0" collapsed="false">
      <c r="A3" s="57" t="s">
        <v>1</v>
      </c>
      <c r="B3" s="57"/>
      <c r="C3" s="57"/>
      <c r="D3" s="57" t="s">
        <v>32</v>
      </c>
      <c r="E3" s="57"/>
      <c r="F3" s="57"/>
    </row>
    <row r="4" s="50" customFormat="true" ht="17.1" hidden="false" customHeight="true" outlineLevel="0" collapsed="false">
      <c r="A4" s="59" t="s">
        <v>33</v>
      </c>
      <c r="B4" s="59"/>
      <c r="C4" s="59"/>
      <c r="D4" s="60"/>
      <c r="E4" s="60"/>
      <c r="F4" s="60"/>
    </row>
    <row r="5" s="50" customFormat="true" ht="23.5" hidden="false" customHeight="true" outlineLevel="0" collapsed="false">
      <c r="A5" s="61" t="s">
        <v>34</v>
      </c>
      <c r="B5" s="61"/>
      <c r="C5" s="61"/>
      <c r="D5" s="60"/>
      <c r="E5" s="60"/>
      <c r="F5" s="60"/>
    </row>
    <row r="6" s="58" customFormat="true" ht="22.5" hidden="false" customHeight="true" outlineLevel="0" collapsed="false">
      <c r="A6" s="62" t="s">
        <v>35</v>
      </c>
      <c r="B6" s="62"/>
      <c r="C6" s="62"/>
      <c r="D6" s="63" t="s">
        <v>36</v>
      </c>
      <c r="E6" s="63"/>
      <c r="F6" s="63"/>
    </row>
    <row r="7" s="58" customFormat="true" ht="56.65" hidden="false" customHeight="true" outlineLevel="0" collapsed="false">
      <c r="A7" s="64" t="s">
        <v>37</v>
      </c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</row>
    <row r="8" s="58" customFormat="true" ht="32.25" hidden="false" customHeight="true" outlineLevel="0" collapsed="false">
      <c r="A8" s="66"/>
      <c r="B8" s="67"/>
      <c r="C8" s="57" t="s">
        <v>38</v>
      </c>
      <c r="D8" s="57"/>
      <c r="E8" s="66"/>
      <c r="F8" s="67"/>
    </row>
    <row r="9" s="58" customFormat="true" ht="23.25" hidden="false" customHeight="true" outlineLevel="0" collapsed="false">
      <c r="A9" s="68"/>
      <c r="B9" s="69"/>
      <c r="C9" s="70" t="s">
        <v>39</v>
      </c>
      <c r="D9" s="70" t="s">
        <v>40</v>
      </c>
      <c r="E9" s="68"/>
      <c r="F9" s="69"/>
    </row>
    <row r="10" s="58" customFormat="true" ht="15" hidden="true" customHeight="false" outlineLevel="0" collapsed="false">
      <c r="A10" s="71"/>
      <c r="B10" s="72"/>
      <c r="C10" s="73" t="n">
        <v>0</v>
      </c>
      <c r="D10" s="73" t="n">
        <v>0</v>
      </c>
      <c r="E10" s="71"/>
      <c r="F10" s="72"/>
    </row>
    <row r="11" customFormat="false" ht="12.8" hidden="false" customHeight="false" outlineLevel="0" collapsed="false">
      <c r="A11" s="74"/>
      <c r="B11" s="75"/>
      <c r="C11" s="76"/>
      <c r="D11" s="77"/>
      <c r="E11" s="74"/>
      <c r="F11" s="75"/>
    </row>
    <row r="12" customFormat="false" ht="12.8" hidden="false" customHeight="false" outlineLevel="0" collapsed="false">
      <c r="A12" s="74"/>
      <c r="B12" s="75"/>
      <c r="C12" s="76"/>
      <c r="D12" s="77"/>
      <c r="E12" s="74"/>
      <c r="F12" s="75"/>
    </row>
    <row r="13" customFormat="false" ht="12.8" hidden="false" customHeight="false" outlineLevel="0" collapsed="false">
      <c r="A13" s="74"/>
      <c r="B13" s="75"/>
      <c r="C13" s="76"/>
      <c r="D13" s="77"/>
      <c r="E13" s="74"/>
      <c r="F13" s="75"/>
    </row>
    <row r="14" customFormat="false" ht="12.8" hidden="false" customHeight="false" outlineLevel="0" collapsed="false">
      <c r="A14" s="74"/>
      <c r="B14" s="75"/>
      <c r="C14" s="76"/>
      <c r="D14" s="77"/>
      <c r="E14" s="74"/>
      <c r="F14" s="75"/>
    </row>
    <row r="15" customFormat="false" ht="12.8" hidden="false" customHeight="false" outlineLevel="0" collapsed="false">
      <c r="A15" s="74"/>
      <c r="B15" s="75"/>
      <c r="C15" s="76"/>
      <c r="D15" s="77"/>
      <c r="E15" s="74"/>
      <c r="F15" s="75"/>
    </row>
    <row r="16" customFormat="false" ht="12.8" hidden="false" customHeight="false" outlineLevel="0" collapsed="false">
      <c r="A16" s="74"/>
      <c r="B16" s="75"/>
      <c r="C16" s="76"/>
      <c r="D16" s="77"/>
      <c r="E16" s="74"/>
      <c r="F16" s="75"/>
    </row>
    <row r="17" customFormat="false" ht="12.8" hidden="false" customHeight="false" outlineLevel="0" collapsed="false">
      <c r="A17" s="74"/>
      <c r="B17" s="75"/>
      <c r="C17" s="76"/>
      <c r="D17" s="77"/>
      <c r="E17" s="74"/>
      <c r="F17" s="75"/>
    </row>
    <row r="18" customFormat="false" ht="12.8" hidden="false" customHeight="false" outlineLevel="0" collapsed="false">
      <c r="A18" s="74"/>
      <c r="B18" s="75"/>
      <c r="C18" s="76"/>
      <c r="D18" s="77"/>
      <c r="E18" s="74"/>
      <c r="F18" s="75"/>
    </row>
    <row r="19" customFormat="false" ht="12.8" hidden="false" customHeight="false" outlineLevel="0" collapsed="false">
      <c r="A19" s="74"/>
      <c r="B19" s="75"/>
      <c r="C19" s="76"/>
      <c r="D19" s="77"/>
      <c r="E19" s="74"/>
      <c r="F19" s="75"/>
    </row>
    <row r="20" customFormat="false" ht="12.8" hidden="false" customHeight="false" outlineLevel="0" collapsed="false">
      <c r="A20" s="74"/>
      <c r="B20" s="75"/>
      <c r="C20" s="76"/>
      <c r="D20" s="77"/>
      <c r="E20" s="74"/>
      <c r="F20" s="75"/>
    </row>
    <row r="21" customFormat="false" ht="12.8" hidden="false" customHeight="false" outlineLevel="0" collapsed="false">
      <c r="A21" s="74"/>
      <c r="B21" s="75"/>
      <c r="C21" s="76"/>
      <c r="D21" s="77"/>
      <c r="E21" s="74"/>
      <c r="F21" s="75"/>
    </row>
    <row r="22" customFormat="false" ht="12.8" hidden="false" customHeight="false" outlineLevel="0" collapsed="false">
      <c r="A22" s="74"/>
      <c r="B22" s="75"/>
      <c r="C22" s="76"/>
      <c r="D22" s="77"/>
      <c r="E22" s="74"/>
      <c r="F22" s="75"/>
    </row>
    <row r="23" customFormat="false" ht="12.8" hidden="false" customHeight="false" outlineLevel="0" collapsed="false">
      <c r="A23" s="74"/>
      <c r="B23" s="75"/>
      <c r="C23" s="76"/>
      <c r="D23" s="77"/>
      <c r="E23" s="74"/>
      <c r="F23" s="75"/>
    </row>
    <row r="24" customFormat="false" ht="12.8" hidden="false" customHeight="false" outlineLevel="0" collapsed="false">
      <c r="A24" s="74"/>
      <c r="B24" s="75"/>
      <c r="C24" s="76"/>
      <c r="D24" s="77"/>
      <c r="E24" s="74"/>
      <c r="F24" s="75"/>
    </row>
    <row r="25" customFormat="false" ht="12.8" hidden="false" customHeight="false" outlineLevel="0" collapsed="false">
      <c r="A25" s="74"/>
      <c r="B25" s="75"/>
      <c r="C25" s="76"/>
      <c r="D25" s="77"/>
      <c r="E25" s="74"/>
      <c r="F25" s="75"/>
    </row>
    <row r="26" customFormat="false" ht="12.8" hidden="false" customHeight="false" outlineLevel="0" collapsed="false">
      <c r="A26" s="74"/>
      <c r="B26" s="75"/>
      <c r="C26" s="76"/>
      <c r="D26" s="77"/>
      <c r="E26" s="74"/>
      <c r="F26" s="75"/>
    </row>
    <row r="27" customFormat="false" ht="12.8" hidden="false" customHeight="false" outlineLevel="0" collapsed="false">
      <c r="A27" s="74"/>
      <c r="B27" s="75"/>
      <c r="C27" s="76"/>
      <c r="D27" s="77"/>
      <c r="E27" s="74"/>
      <c r="F27" s="75"/>
    </row>
    <row r="28" customFormat="false" ht="12.8" hidden="false" customHeight="false" outlineLevel="0" collapsed="false">
      <c r="A28" s="74"/>
      <c r="B28" s="75"/>
      <c r="C28" s="76"/>
      <c r="D28" s="77"/>
      <c r="E28" s="74"/>
      <c r="F28" s="75"/>
    </row>
    <row r="29" customFormat="false" ht="12.8" hidden="false" customHeight="false" outlineLevel="0" collapsed="false">
      <c r="A29" s="74"/>
      <c r="B29" s="75"/>
      <c r="C29" s="76"/>
      <c r="D29" s="77"/>
      <c r="E29" s="74"/>
      <c r="F29" s="75"/>
    </row>
    <row r="30" customFormat="false" ht="12.8" hidden="false" customHeight="false" outlineLevel="0" collapsed="false">
      <c r="A30" s="74"/>
      <c r="B30" s="75"/>
      <c r="C30" s="76"/>
      <c r="D30" s="77"/>
      <c r="E30" s="74"/>
      <c r="F30" s="75"/>
    </row>
    <row r="31" customFormat="false" ht="12.8" hidden="false" customHeight="false" outlineLevel="0" collapsed="false">
      <c r="A31" s="74"/>
      <c r="B31" s="75"/>
      <c r="C31" s="76"/>
      <c r="D31" s="77"/>
      <c r="E31" s="74"/>
      <c r="F31" s="75"/>
    </row>
    <row r="32" customFormat="false" ht="12.8" hidden="false" customHeight="false" outlineLevel="0" collapsed="false">
      <c r="A32" s="74"/>
      <c r="B32" s="75"/>
      <c r="C32" s="76"/>
      <c r="D32" s="77"/>
      <c r="E32" s="74"/>
      <c r="F32" s="75"/>
    </row>
    <row r="33" customFormat="false" ht="12.8" hidden="false" customHeight="false" outlineLevel="0" collapsed="false">
      <c r="A33" s="74"/>
      <c r="B33" s="75"/>
      <c r="C33" s="76"/>
      <c r="D33" s="77"/>
      <c r="E33" s="74"/>
      <c r="F33" s="75"/>
    </row>
    <row r="34" customFormat="false" ht="12.8" hidden="false" customHeight="false" outlineLevel="0" collapsed="false">
      <c r="A34" s="74"/>
      <c r="B34" s="75"/>
      <c r="C34" s="76"/>
      <c r="D34" s="77"/>
      <c r="E34" s="74"/>
      <c r="F34" s="75"/>
    </row>
    <row r="35" customFormat="false" ht="12.8" hidden="false" customHeight="false" outlineLevel="0" collapsed="false">
      <c r="A35" s="74"/>
      <c r="B35" s="75"/>
      <c r="C35" s="76"/>
      <c r="D35" s="77"/>
      <c r="E35" s="74"/>
      <c r="F35" s="75"/>
    </row>
    <row r="36" customFormat="false" ht="12.8" hidden="false" customHeight="false" outlineLevel="0" collapsed="false">
      <c r="A36" s="74"/>
      <c r="B36" s="75"/>
      <c r="C36" s="76"/>
      <c r="D36" s="77"/>
      <c r="E36" s="74"/>
      <c r="F36" s="75"/>
    </row>
    <row r="37" customFormat="false" ht="12.8" hidden="false" customHeight="false" outlineLevel="0" collapsed="false">
      <c r="A37" s="74"/>
      <c r="B37" s="75"/>
      <c r="C37" s="76"/>
      <c r="D37" s="77"/>
      <c r="E37" s="74"/>
      <c r="F37" s="75"/>
    </row>
    <row r="38" customFormat="false" ht="12.8" hidden="false" customHeight="false" outlineLevel="0" collapsed="false">
      <c r="A38" s="74"/>
      <c r="B38" s="75"/>
      <c r="C38" s="76"/>
      <c r="D38" s="77"/>
      <c r="E38" s="74"/>
      <c r="F38" s="75"/>
    </row>
    <row r="39" customFormat="false" ht="12.8" hidden="false" customHeight="false" outlineLevel="0" collapsed="false">
      <c r="A39" s="74"/>
      <c r="B39" s="75"/>
      <c r="C39" s="76"/>
      <c r="D39" s="77"/>
      <c r="E39" s="74"/>
      <c r="F39" s="75"/>
    </row>
    <row r="40" customFormat="false" ht="12.8" hidden="false" customHeight="false" outlineLevel="0" collapsed="false">
      <c r="A40" s="74"/>
      <c r="B40" s="75"/>
      <c r="C40" s="76"/>
      <c r="D40" s="77"/>
      <c r="E40" s="74"/>
      <c r="F40" s="75"/>
    </row>
    <row r="41" customFormat="false" ht="12.8" hidden="false" customHeight="false" outlineLevel="0" collapsed="false">
      <c r="A41" s="74"/>
      <c r="B41" s="75"/>
      <c r="C41" s="76"/>
      <c r="D41" s="77"/>
      <c r="E41" s="74"/>
      <c r="F41" s="75"/>
    </row>
    <row r="42" customFormat="false" ht="12.8" hidden="false" customHeight="false" outlineLevel="0" collapsed="false">
      <c r="A42" s="74"/>
      <c r="B42" s="75"/>
      <c r="C42" s="76"/>
      <c r="D42" s="77"/>
      <c r="E42" s="74"/>
      <c r="F42" s="75"/>
    </row>
    <row r="43" customFormat="false" ht="12.8" hidden="false" customHeight="false" outlineLevel="0" collapsed="false">
      <c r="A43" s="74"/>
      <c r="B43" s="75"/>
      <c r="C43" s="76"/>
      <c r="D43" s="77"/>
      <c r="E43" s="74"/>
      <c r="F43" s="75"/>
    </row>
    <row r="44" customFormat="false" ht="12.8" hidden="false" customHeight="false" outlineLevel="0" collapsed="false">
      <c r="A44" s="74"/>
      <c r="B44" s="75"/>
      <c r="C44" s="76"/>
      <c r="D44" s="77"/>
      <c r="E44" s="74"/>
      <c r="F44" s="75"/>
    </row>
    <row r="45" customFormat="false" ht="12.8" hidden="false" customHeight="false" outlineLevel="0" collapsed="false">
      <c r="A45" s="74"/>
      <c r="B45" s="75"/>
      <c r="C45" s="76"/>
      <c r="D45" s="77"/>
      <c r="E45" s="74"/>
      <c r="F45" s="75"/>
    </row>
    <row r="46" customFormat="false" ht="12.8" hidden="false" customHeight="false" outlineLevel="0" collapsed="false">
      <c r="A46" s="74"/>
      <c r="B46" s="75"/>
      <c r="C46" s="76"/>
      <c r="D46" s="77"/>
      <c r="E46" s="74"/>
      <c r="F46" s="75"/>
    </row>
    <row r="47" customFormat="false" ht="12.8" hidden="false" customHeight="false" outlineLevel="0" collapsed="false">
      <c r="A47" s="74"/>
      <c r="B47" s="75"/>
      <c r="C47" s="76"/>
      <c r="D47" s="77"/>
      <c r="E47" s="74"/>
      <c r="F47" s="75"/>
    </row>
    <row r="48" customFormat="false" ht="12.8" hidden="false" customHeight="false" outlineLevel="0" collapsed="false">
      <c r="A48" s="74"/>
      <c r="B48" s="75"/>
      <c r="C48" s="76"/>
      <c r="D48" s="77"/>
      <c r="E48" s="74"/>
      <c r="F48" s="75"/>
    </row>
    <row r="49" customFormat="false" ht="12.8" hidden="false" customHeight="false" outlineLevel="0" collapsed="false">
      <c r="A49" s="74"/>
      <c r="B49" s="75"/>
      <c r="C49" s="76"/>
      <c r="D49" s="77"/>
      <c r="E49" s="74"/>
      <c r="F49" s="75"/>
    </row>
    <row r="50" customFormat="false" ht="12.8" hidden="false" customHeight="false" outlineLevel="0" collapsed="false">
      <c r="A50" s="74"/>
      <c r="B50" s="75"/>
      <c r="C50" s="76"/>
      <c r="D50" s="77"/>
      <c r="E50" s="74"/>
      <c r="F50" s="75"/>
    </row>
    <row r="51" customFormat="false" ht="12.8" hidden="false" customHeight="false" outlineLevel="0" collapsed="false">
      <c r="A51" s="74"/>
      <c r="B51" s="75"/>
      <c r="C51" s="76"/>
      <c r="D51" s="77"/>
      <c r="E51" s="74"/>
      <c r="F51" s="75"/>
    </row>
    <row r="52" customFormat="false" ht="12.8" hidden="false" customHeight="false" outlineLevel="0" collapsed="false">
      <c r="A52" s="74"/>
      <c r="B52" s="75"/>
      <c r="C52" s="76"/>
      <c r="D52" s="77"/>
      <c r="E52" s="74"/>
      <c r="F52" s="75"/>
    </row>
    <row r="53" customFormat="false" ht="12.8" hidden="false" customHeight="false" outlineLevel="0" collapsed="false">
      <c r="A53" s="74"/>
      <c r="B53" s="75"/>
      <c r="C53" s="76"/>
      <c r="D53" s="77"/>
      <c r="E53" s="74"/>
      <c r="F53" s="75"/>
    </row>
    <row r="54" customFormat="false" ht="12.8" hidden="false" customHeight="false" outlineLevel="0" collapsed="false">
      <c r="A54" s="74"/>
      <c r="B54" s="75"/>
      <c r="C54" s="76"/>
      <c r="D54" s="77"/>
      <c r="E54" s="74"/>
      <c r="F54" s="75"/>
    </row>
    <row r="55" customFormat="false" ht="12.8" hidden="false" customHeight="false" outlineLevel="0" collapsed="false">
      <c r="A55" s="74"/>
      <c r="B55" s="75"/>
      <c r="C55" s="76"/>
      <c r="D55" s="77"/>
      <c r="E55" s="74"/>
      <c r="F55" s="75"/>
    </row>
    <row r="56" customFormat="false" ht="12.8" hidden="false" customHeight="false" outlineLevel="0" collapsed="false">
      <c r="A56" s="74"/>
      <c r="B56" s="75"/>
      <c r="C56" s="76"/>
      <c r="D56" s="77"/>
      <c r="E56" s="74"/>
      <c r="F56" s="75"/>
    </row>
    <row r="57" customFormat="false" ht="12.8" hidden="false" customHeight="false" outlineLevel="0" collapsed="false">
      <c r="A57" s="74"/>
      <c r="B57" s="75"/>
      <c r="C57" s="76"/>
      <c r="D57" s="77"/>
      <c r="E57" s="74"/>
      <c r="F57" s="75"/>
    </row>
    <row r="58" customFormat="false" ht="12.8" hidden="false" customHeight="false" outlineLevel="0" collapsed="false">
      <c r="A58" s="74"/>
      <c r="B58" s="75"/>
      <c r="C58" s="76"/>
      <c r="D58" s="77"/>
      <c r="E58" s="74"/>
      <c r="F58" s="75"/>
    </row>
    <row r="59" customFormat="false" ht="12.8" hidden="false" customHeight="false" outlineLevel="0" collapsed="false">
      <c r="A59" s="74"/>
      <c r="B59" s="75"/>
      <c r="C59" s="76"/>
      <c r="D59" s="77"/>
      <c r="E59" s="74"/>
      <c r="F59" s="75"/>
    </row>
    <row r="60" customFormat="false" ht="12.8" hidden="false" customHeight="false" outlineLevel="0" collapsed="false">
      <c r="A60" s="74"/>
      <c r="B60" s="75"/>
      <c r="C60" s="76"/>
      <c r="D60" s="77"/>
      <c r="E60" s="74"/>
      <c r="F60" s="75"/>
    </row>
    <row r="61" customFormat="false" ht="12.8" hidden="false" customHeight="false" outlineLevel="0" collapsed="false">
      <c r="A61" s="74"/>
      <c r="B61" s="75"/>
      <c r="C61" s="76"/>
      <c r="D61" s="77"/>
      <c r="E61" s="74"/>
      <c r="F61" s="75"/>
    </row>
    <row r="62" customFormat="false" ht="12.8" hidden="false" customHeight="false" outlineLevel="0" collapsed="false">
      <c r="A62" s="74"/>
      <c r="B62" s="75"/>
      <c r="C62" s="76"/>
      <c r="D62" s="77"/>
      <c r="E62" s="74"/>
      <c r="F62" s="75"/>
    </row>
    <row r="63" customFormat="false" ht="12.8" hidden="false" customHeight="false" outlineLevel="0" collapsed="false">
      <c r="A63" s="74"/>
      <c r="B63" s="75"/>
      <c r="C63" s="76"/>
      <c r="D63" s="77"/>
      <c r="E63" s="74"/>
      <c r="F63" s="75"/>
    </row>
    <row r="64" customFormat="false" ht="12.8" hidden="false" customHeight="false" outlineLevel="0" collapsed="false">
      <c r="A64" s="74"/>
      <c r="B64" s="75"/>
      <c r="C64" s="76"/>
      <c r="D64" s="77"/>
      <c r="E64" s="74"/>
      <c r="F64" s="75"/>
    </row>
    <row r="65" customFormat="false" ht="12.8" hidden="false" customHeight="false" outlineLevel="0" collapsed="false">
      <c r="A65" s="74"/>
      <c r="B65" s="75"/>
      <c r="C65" s="76"/>
      <c r="D65" s="77"/>
      <c r="E65" s="74"/>
      <c r="F65" s="75"/>
    </row>
    <row r="66" customFormat="false" ht="12.8" hidden="false" customHeight="false" outlineLevel="0" collapsed="false">
      <c r="A66" s="74"/>
      <c r="B66" s="75"/>
      <c r="C66" s="76"/>
      <c r="D66" s="77"/>
      <c r="E66" s="74"/>
      <c r="F66" s="75"/>
    </row>
    <row r="67" customFormat="false" ht="12.8" hidden="false" customHeight="false" outlineLevel="0" collapsed="false">
      <c r="A67" s="74"/>
      <c r="B67" s="75"/>
      <c r="C67" s="76"/>
      <c r="D67" s="77"/>
      <c r="E67" s="74"/>
      <c r="F67" s="75"/>
    </row>
    <row r="68" customFormat="false" ht="12.8" hidden="false" customHeight="false" outlineLevel="0" collapsed="false">
      <c r="A68" s="74"/>
      <c r="B68" s="75"/>
      <c r="C68" s="76"/>
      <c r="D68" s="77"/>
      <c r="E68" s="74"/>
      <c r="F68" s="75"/>
    </row>
    <row r="69" customFormat="false" ht="12.8" hidden="false" customHeight="false" outlineLevel="0" collapsed="false">
      <c r="A69" s="74"/>
      <c r="B69" s="75"/>
      <c r="C69" s="76"/>
      <c r="D69" s="77"/>
      <c r="E69" s="74"/>
      <c r="F69" s="75"/>
    </row>
    <row r="70" customFormat="false" ht="12.8" hidden="false" customHeight="false" outlineLevel="0" collapsed="false">
      <c r="A70" s="74"/>
      <c r="B70" s="75"/>
      <c r="C70" s="76"/>
      <c r="D70" s="77"/>
      <c r="E70" s="74"/>
      <c r="F70" s="75"/>
    </row>
    <row r="71" customFormat="false" ht="12.8" hidden="false" customHeight="false" outlineLevel="0" collapsed="false">
      <c r="A71" s="74"/>
      <c r="B71" s="75"/>
      <c r="C71" s="76"/>
      <c r="D71" s="77"/>
      <c r="E71" s="74"/>
      <c r="F71" s="75"/>
    </row>
    <row r="72" customFormat="false" ht="12.8" hidden="false" customHeight="false" outlineLevel="0" collapsed="false">
      <c r="A72" s="74"/>
      <c r="B72" s="75"/>
      <c r="C72" s="76"/>
      <c r="D72" s="77"/>
      <c r="E72" s="74"/>
      <c r="F72" s="75"/>
    </row>
    <row r="73" customFormat="false" ht="12.8" hidden="false" customHeight="false" outlineLevel="0" collapsed="false">
      <c r="A73" s="74"/>
      <c r="B73" s="75"/>
      <c r="C73" s="76"/>
      <c r="D73" s="77"/>
      <c r="E73" s="74"/>
      <c r="F73" s="75"/>
    </row>
    <row r="74" customFormat="false" ht="12.8" hidden="false" customHeight="false" outlineLevel="0" collapsed="false">
      <c r="A74" s="74"/>
      <c r="B74" s="75"/>
      <c r="C74" s="76"/>
      <c r="D74" s="77"/>
      <c r="E74" s="74"/>
      <c r="F74" s="75"/>
    </row>
    <row r="75" customFormat="false" ht="12.8" hidden="false" customHeight="false" outlineLevel="0" collapsed="false">
      <c r="A75" s="74"/>
      <c r="B75" s="75"/>
      <c r="C75" s="76"/>
      <c r="D75" s="77"/>
      <c r="E75" s="74"/>
      <c r="F75" s="75"/>
    </row>
    <row r="76" customFormat="false" ht="12.8" hidden="false" customHeight="false" outlineLevel="0" collapsed="false">
      <c r="A76" s="74"/>
      <c r="B76" s="75"/>
      <c r="C76" s="76"/>
      <c r="D76" s="77"/>
      <c r="E76" s="74"/>
      <c r="F76" s="75"/>
    </row>
    <row r="77" customFormat="false" ht="12.8" hidden="false" customHeight="false" outlineLevel="0" collapsed="false">
      <c r="A77" s="74"/>
      <c r="B77" s="75"/>
      <c r="C77" s="76"/>
      <c r="D77" s="77"/>
      <c r="E77" s="74"/>
      <c r="F77" s="75"/>
    </row>
    <row r="78" customFormat="false" ht="12.8" hidden="false" customHeight="false" outlineLevel="0" collapsed="false">
      <c r="A78" s="74"/>
      <c r="B78" s="75"/>
      <c r="C78" s="76"/>
      <c r="D78" s="77"/>
      <c r="E78" s="74"/>
      <c r="F78" s="75"/>
    </row>
    <row r="79" customFormat="false" ht="12.8" hidden="false" customHeight="false" outlineLevel="0" collapsed="false">
      <c r="A79" s="74"/>
      <c r="B79" s="75"/>
      <c r="C79" s="76"/>
      <c r="D79" s="77"/>
      <c r="E79" s="74"/>
      <c r="F79" s="75"/>
    </row>
    <row r="80" customFormat="false" ht="12.8" hidden="false" customHeight="false" outlineLevel="0" collapsed="false">
      <c r="A80" s="74"/>
      <c r="B80" s="75"/>
      <c r="C80" s="76"/>
      <c r="D80" s="77"/>
      <c r="E80" s="74"/>
      <c r="F80" s="75"/>
    </row>
    <row r="81" customFormat="false" ht="12.8" hidden="false" customHeight="false" outlineLevel="0" collapsed="false">
      <c r="A81" s="74"/>
      <c r="B81" s="75"/>
      <c r="C81" s="76"/>
      <c r="D81" s="77"/>
      <c r="E81" s="74"/>
      <c r="F81" s="75"/>
    </row>
    <row r="82" customFormat="false" ht="12.8" hidden="false" customHeight="false" outlineLevel="0" collapsed="false">
      <c r="A82" s="74"/>
      <c r="B82" s="75"/>
      <c r="C82" s="76"/>
      <c r="D82" s="77"/>
      <c r="E82" s="74"/>
      <c r="F82" s="75"/>
    </row>
    <row r="83" customFormat="false" ht="12.8" hidden="false" customHeight="false" outlineLevel="0" collapsed="false">
      <c r="A83" s="74"/>
      <c r="B83" s="75"/>
      <c r="C83" s="76"/>
      <c r="D83" s="77"/>
      <c r="E83" s="74"/>
      <c r="F83" s="75"/>
    </row>
    <row r="84" customFormat="false" ht="12.8" hidden="false" customHeight="false" outlineLevel="0" collapsed="false">
      <c r="A84" s="74"/>
      <c r="B84" s="75"/>
      <c r="C84" s="76"/>
      <c r="D84" s="77"/>
      <c r="E84" s="74"/>
      <c r="F84" s="75"/>
    </row>
    <row r="85" customFormat="false" ht="12.8" hidden="false" customHeight="false" outlineLevel="0" collapsed="false">
      <c r="A85" s="74"/>
      <c r="B85" s="75"/>
      <c r="C85" s="76"/>
      <c r="D85" s="77"/>
      <c r="E85" s="74"/>
      <c r="F85" s="75"/>
    </row>
    <row r="86" customFormat="false" ht="12.8" hidden="false" customHeight="false" outlineLevel="0" collapsed="false">
      <c r="A86" s="74"/>
      <c r="B86" s="75"/>
      <c r="C86" s="76"/>
      <c r="D86" s="77"/>
      <c r="E86" s="74"/>
      <c r="F86" s="75"/>
    </row>
    <row r="87" customFormat="false" ht="12.8" hidden="false" customHeight="false" outlineLevel="0" collapsed="false">
      <c r="A87" s="74"/>
      <c r="B87" s="75"/>
      <c r="C87" s="76"/>
      <c r="D87" s="77"/>
      <c r="E87" s="74"/>
      <c r="F87" s="75"/>
    </row>
    <row r="88" customFormat="false" ht="12.8" hidden="false" customHeight="false" outlineLevel="0" collapsed="false">
      <c r="A88" s="74"/>
      <c r="B88" s="75"/>
      <c r="C88" s="76"/>
      <c r="D88" s="77"/>
      <c r="E88" s="74"/>
      <c r="F88" s="75"/>
    </row>
    <row r="89" customFormat="false" ht="12.8" hidden="false" customHeight="false" outlineLevel="0" collapsed="false">
      <c r="A89" s="74"/>
      <c r="B89" s="75"/>
      <c r="C89" s="76"/>
      <c r="D89" s="77"/>
      <c r="E89" s="74"/>
      <c r="F89" s="75"/>
    </row>
    <row r="90" customFormat="false" ht="12.8" hidden="false" customHeight="false" outlineLevel="0" collapsed="false">
      <c r="A90" s="74"/>
      <c r="B90" s="75"/>
      <c r="C90" s="76"/>
      <c r="D90" s="77"/>
      <c r="E90" s="74"/>
      <c r="F90" s="75"/>
    </row>
    <row r="91" customFormat="false" ht="12.8" hidden="false" customHeight="false" outlineLevel="0" collapsed="false">
      <c r="A91" s="74"/>
      <c r="B91" s="75"/>
      <c r="C91" s="76"/>
      <c r="D91" s="77"/>
      <c r="E91" s="74"/>
      <c r="F91" s="75"/>
    </row>
    <row r="92" customFormat="false" ht="12.8" hidden="false" customHeight="false" outlineLevel="0" collapsed="false">
      <c r="A92" s="74"/>
      <c r="B92" s="75"/>
      <c r="C92" s="76"/>
      <c r="D92" s="77"/>
      <c r="E92" s="74"/>
      <c r="F92" s="75"/>
    </row>
    <row r="93" customFormat="false" ht="12.8" hidden="false" customHeight="false" outlineLevel="0" collapsed="false">
      <c r="A93" s="74"/>
      <c r="B93" s="75"/>
      <c r="C93" s="76"/>
      <c r="D93" s="77"/>
      <c r="E93" s="74"/>
      <c r="F93" s="75"/>
    </row>
    <row r="94" customFormat="false" ht="12.8" hidden="false" customHeight="false" outlineLevel="0" collapsed="false">
      <c r="A94" s="74"/>
      <c r="B94" s="75"/>
      <c r="C94" s="76"/>
      <c r="D94" s="77"/>
      <c r="E94" s="74"/>
      <c r="F94" s="75"/>
    </row>
    <row r="95" customFormat="false" ht="12.8" hidden="false" customHeight="false" outlineLevel="0" collapsed="false">
      <c r="A95" s="74"/>
      <c r="B95" s="75"/>
      <c r="C95" s="76"/>
      <c r="D95" s="77"/>
      <c r="E95" s="74"/>
      <c r="F95" s="75"/>
    </row>
    <row r="96" customFormat="false" ht="12.8" hidden="false" customHeight="false" outlineLevel="0" collapsed="false">
      <c r="A96" s="74"/>
      <c r="B96" s="75"/>
      <c r="C96" s="76"/>
      <c r="D96" s="77"/>
      <c r="E96" s="74"/>
      <c r="F96" s="75"/>
    </row>
    <row r="97" customFormat="false" ht="12.8" hidden="false" customHeight="false" outlineLevel="0" collapsed="false">
      <c r="A97" s="74"/>
      <c r="B97" s="75"/>
      <c r="C97" s="76"/>
      <c r="D97" s="77"/>
      <c r="E97" s="74"/>
      <c r="F97" s="75"/>
    </row>
    <row r="98" customFormat="false" ht="12.8" hidden="false" customHeight="false" outlineLevel="0" collapsed="false">
      <c r="A98" s="74"/>
      <c r="B98" s="75"/>
      <c r="C98" s="76"/>
      <c r="D98" s="77"/>
      <c r="E98" s="74"/>
      <c r="F98" s="75"/>
    </row>
    <row r="99" customFormat="false" ht="12.8" hidden="false" customHeight="false" outlineLevel="0" collapsed="false">
      <c r="A99" s="74"/>
      <c r="B99" s="75"/>
      <c r="C99" s="76"/>
      <c r="D99" s="77"/>
      <c r="E99" s="74"/>
      <c r="F99" s="75"/>
    </row>
    <row r="100" customFormat="false" ht="12.8" hidden="false" customHeight="false" outlineLevel="0" collapsed="false">
      <c r="A100" s="74"/>
      <c r="B100" s="75"/>
      <c r="C100" s="76"/>
      <c r="D100" s="77"/>
      <c r="E100" s="74"/>
      <c r="F100" s="75"/>
    </row>
    <row r="101" customFormat="false" ht="12.8" hidden="false" customHeight="false" outlineLevel="0" collapsed="false">
      <c r="A101" s="74"/>
      <c r="B101" s="75"/>
      <c r="C101" s="76"/>
      <c r="D101" s="77"/>
      <c r="E101" s="74"/>
      <c r="F101" s="75"/>
    </row>
    <row r="102" customFormat="false" ht="12.8" hidden="false" customHeight="false" outlineLevel="0" collapsed="false">
      <c r="A102" s="74"/>
      <c r="B102" s="75"/>
      <c r="C102" s="76"/>
      <c r="D102" s="77"/>
      <c r="E102" s="74"/>
      <c r="F102" s="75"/>
    </row>
    <row r="103" customFormat="false" ht="12.8" hidden="false" customHeight="false" outlineLevel="0" collapsed="false">
      <c r="A103" s="74"/>
      <c r="B103" s="75"/>
      <c r="C103" s="76"/>
      <c r="D103" s="77"/>
      <c r="E103" s="74"/>
      <c r="F103" s="75"/>
    </row>
    <row r="104" customFormat="false" ht="12.8" hidden="false" customHeight="false" outlineLevel="0" collapsed="false">
      <c r="A104" s="74"/>
      <c r="B104" s="75"/>
      <c r="C104" s="76"/>
      <c r="D104" s="77"/>
      <c r="E104" s="74"/>
      <c r="F104" s="75"/>
    </row>
    <row r="105" customFormat="false" ht="12.8" hidden="false" customHeight="false" outlineLevel="0" collapsed="false">
      <c r="A105" s="74"/>
      <c r="B105" s="75"/>
      <c r="C105" s="76"/>
      <c r="D105" s="77"/>
      <c r="E105" s="74"/>
      <c r="F105" s="75"/>
    </row>
    <row r="106" customFormat="false" ht="12.8" hidden="false" customHeight="false" outlineLevel="0" collapsed="false">
      <c r="A106" s="74"/>
      <c r="B106" s="75"/>
      <c r="C106" s="76"/>
      <c r="D106" s="77"/>
      <c r="E106" s="74"/>
      <c r="F106" s="75"/>
    </row>
    <row r="107" customFormat="false" ht="12.8" hidden="false" customHeight="false" outlineLevel="0" collapsed="false">
      <c r="A107" s="74"/>
      <c r="B107" s="75"/>
      <c r="C107" s="76"/>
      <c r="D107" s="77"/>
      <c r="E107" s="74"/>
      <c r="F107" s="75"/>
    </row>
    <row r="108" customFormat="false" ht="12.8" hidden="false" customHeight="false" outlineLevel="0" collapsed="false">
      <c r="A108" s="74"/>
      <c r="B108" s="75"/>
      <c r="C108" s="76"/>
      <c r="D108" s="77"/>
      <c r="E108" s="74"/>
      <c r="F108" s="75"/>
    </row>
    <row r="109" customFormat="false" ht="12.8" hidden="false" customHeight="false" outlineLevel="0" collapsed="false">
      <c r="A109" s="74"/>
      <c r="B109" s="75"/>
      <c r="C109" s="76"/>
      <c r="D109" s="77"/>
      <c r="E109" s="74"/>
      <c r="F109" s="75"/>
    </row>
    <row r="110" customFormat="false" ht="12.8" hidden="false" customHeight="false" outlineLevel="0" collapsed="false">
      <c r="A110" s="74"/>
      <c r="B110" s="75"/>
      <c r="C110" s="76"/>
      <c r="D110" s="77"/>
      <c r="E110" s="74"/>
      <c r="F110" s="75"/>
    </row>
    <row r="111" customFormat="false" ht="12.8" hidden="false" customHeight="false" outlineLevel="0" collapsed="false">
      <c r="A111" s="74"/>
      <c r="B111" s="75"/>
      <c r="C111" s="76"/>
      <c r="D111" s="77"/>
      <c r="E111" s="74"/>
      <c r="F111" s="75"/>
    </row>
    <row r="112" customFormat="false" ht="12.8" hidden="false" customHeight="false" outlineLevel="0" collapsed="false">
      <c r="A112" s="74"/>
      <c r="B112" s="75"/>
      <c r="C112" s="76"/>
      <c r="D112" s="77"/>
      <c r="E112" s="74"/>
      <c r="F112" s="75"/>
    </row>
    <row r="113" customFormat="false" ht="12.8" hidden="false" customHeight="false" outlineLevel="0" collapsed="false">
      <c r="A113" s="74"/>
      <c r="B113" s="75"/>
      <c r="C113" s="76"/>
      <c r="D113" s="77"/>
      <c r="E113" s="74"/>
      <c r="F113" s="75"/>
    </row>
    <row r="114" customFormat="false" ht="12.8" hidden="false" customHeight="false" outlineLevel="0" collapsed="false">
      <c r="A114" s="74"/>
      <c r="B114" s="75"/>
      <c r="C114" s="76"/>
      <c r="D114" s="77"/>
      <c r="E114" s="74"/>
      <c r="F114" s="75"/>
    </row>
    <row r="115" customFormat="false" ht="12.8" hidden="false" customHeight="false" outlineLevel="0" collapsed="false">
      <c r="A115" s="74"/>
      <c r="B115" s="75"/>
      <c r="C115" s="76"/>
      <c r="D115" s="77"/>
      <c r="E115" s="74"/>
      <c r="F115" s="75"/>
    </row>
    <row r="116" customFormat="false" ht="12.8" hidden="false" customHeight="false" outlineLevel="0" collapsed="false">
      <c r="A116" s="74"/>
      <c r="B116" s="75"/>
      <c r="C116" s="76"/>
      <c r="D116" s="77"/>
      <c r="E116" s="74"/>
      <c r="F116" s="75"/>
    </row>
    <row r="117" customFormat="false" ht="12.8" hidden="false" customHeight="false" outlineLevel="0" collapsed="false">
      <c r="A117" s="74"/>
      <c r="B117" s="75"/>
      <c r="C117" s="76"/>
      <c r="D117" s="77"/>
      <c r="E117" s="74"/>
      <c r="F117" s="75"/>
    </row>
    <row r="118" customFormat="false" ht="12.8" hidden="false" customHeight="false" outlineLevel="0" collapsed="false">
      <c r="A118" s="74"/>
      <c r="B118" s="75"/>
      <c r="C118" s="76"/>
      <c r="D118" s="77"/>
      <c r="E118" s="74"/>
      <c r="F118" s="75"/>
    </row>
    <row r="119" customFormat="false" ht="12.8" hidden="false" customHeight="false" outlineLevel="0" collapsed="false">
      <c r="A119" s="74"/>
      <c r="B119" s="75"/>
      <c r="C119" s="76"/>
      <c r="D119" s="77"/>
      <c r="E119" s="74"/>
      <c r="F119" s="75"/>
    </row>
    <row r="120" customFormat="false" ht="12.8" hidden="false" customHeight="false" outlineLevel="0" collapsed="false">
      <c r="A120" s="74"/>
      <c r="B120" s="75"/>
      <c r="C120" s="76"/>
      <c r="D120" s="77"/>
      <c r="E120" s="74"/>
      <c r="F120" s="75"/>
    </row>
    <row r="121" customFormat="false" ht="12.8" hidden="false" customHeight="false" outlineLevel="0" collapsed="false">
      <c r="A121" s="74"/>
      <c r="B121" s="75"/>
      <c r="C121" s="76"/>
      <c r="D121" s="77"/>
      <c r="E121" s="74"/>
      <c r="F121" s="75"/>
    </row>
    <row r="122" customFormat="false" ht="12.8" hidden="false" customHeight="false" outlineLevel="0" collapsed="false">
      <c r="A122" s="74"/>
      <c r="B122" s="75"/>
      <c r="C122" s="76"/>
      <c r="D122" s="77"/>
      <c r="E122" s="74"/>
      <c r="F122" s="75"/>
    </row>
    <row r="123" customFormat="false" ht="12.8" hidden="false" customHeight="false" outlineLevel="0" collapsed="false">
      <c r="A123" s="74"/>
      <c r="B123" s="75"/>
      <c r="C123" s="76"/>
      <c r="D123" s="77"/>
      <c r="E123" s="74"/>
      <c r="F123" s="75"/>
    </row>
    <row r="124" customFormat="false" ht="12.8" hidden="false" customHeight="false" outlineLevel="0" collapsed="false">
      <c r="A124" s="74"/>
      <c r="B124" s="75"/>
      <c r="C124" s="76"/>
      <c r="D124" s="77"/>
      <c r="E124" s="74"/>
      <c r="F124" s="75"/>
    </row>
    <row r="125" customFormat="false" ht="12.8" hidden="false" customHeight="false" outlineLevel="0" collapsed="false">
      <c r="A125" s="74"/>
      <c r="B125" s="75"/>
      <c r="C125" s="76"/>
      <c r="D125" s="77"/>
      <c r="E125" s="74"/>
      <c r="F125" s="75"/>
    </row>
    <row r="126" customFormat="false" ht="12.8" hidden="false" customHeight="false" outlineLevel="0" collapsed="false">
      <c r="A126" s="74"/>
      <c r="B126" s="75"/>
      <c r="C126" s="76"/>
      <c r="D126" s="77"/>
      <c r="E126" s="74"/>
      <c r="F126" s="75"/>
    </row>
    <row r="127" customFormat="false" ht="12.8" hidden="false" customHeight="false" outlineLevel="0" collapsed="false">
      <c r="A127" s="74"/>
      <c r="B127" s="75"/>
      <c r="C127" s="76"/>
      <c r="D127" s="77"/>
      <c r="E127" s="74"/>
      <c r="F127" s="75"/>
    </row>
    <row r="128" customFormat="false" ht="12.8" hidden="false" customHeight="false" outlineLevel="0" collapsed="false">
      <c r="A128" s="74"/>
      <c r="B128" s="75"/>
      <c r="C128" s="76"/>
      <c r="D128" s="77"/>
      <c r="E128" s="74"/>
      <c r="F128" s="75"/>
    </row>
    <row r="129" customFormat="false" ht="12.8" hidden="false" customHeight="false" outlineLevel="0" collapsed="false">
      <c r="A129" s="74"/>
      <c r="B129" s="75"/>
      <c r="C129" s="76"/>
      <c r="D129" s="77"/>
      <c r="E129" s="74"/>
      <c r="F129" s="75"/>
    </row>
    <row r="130" customFormat="false" ht="12.8" hidden="false" customHeight="false" outlineLevel="0" collapsed="false">
      <c r="A130" s="74"/>
      <c r="B130" s="75"/>
      <c r="C130" s="76"/>
      <c r="D130" s="77"/>
      <c r="E130" s="74"/>
      <c r="F130" s="75"/>
    </row>
    <row r="131" customFormat="false" ht="12.8" hidden="false" customHeight="false" outlineLevel="0" collapsed="false">
      <c r="A131" s="74"/>
      <c r="B131" s="75"/>
      <c r="C131" s="76"/>
      <c r="D131" s="77"/>
      <c r="E131" s="74"/>
      <c r="F131" s="75"/>
    </row>
    <row r="132" customFormat="false" ht="12.8" hidden="false" customHeight="false" outlineLevel="0" collapsed="false">
      <c r="A132" s="74"/>
      <c r="B132" s="75"/>
      <c r="C132" s="76"/>
      <c r="D132" s="77"/>
      <c r="E132" s="74"/>
      <c r="F132" s="75"/>
    </row>
    <row r="133" customFormat="false" ht="12.8" hidden="false" customHeight="false" outlineLevel="0" collapsed="false">
      <c r="A133" s="74"/>
      <c r="B133" s="75"/>
      <c r="C133" s="76"/>
      <c r="D133" s="77"/>
      <c r="E133" s="74"/>
      <c r="F133" s="75"/>
    </row>
    <row r="134" customFormat="false" ht="12.8" hidden="false" customHeight="false" outlineLevel="0" collapsed="false">
      <c r="A134" s="74"/>
      <c r="B134" s="75"/>
      <c r="C134" s="76"/>
      <c r="D134" s="77"/>
      <c r="E134" s="74"/>
      <c r="F134" s="75"/>
    </row>
    <row r="135" customFormat="false" ht="12.8" hidden="false" customHeight="false" outlineLevel="0" collapsed="false">
      <c r="A135" s="74"/>
      <c r="B135" s="75"/>
      <c r="C135" s="76"/>
      <c r="D135" s="77"/>
      <c r="E135" s="74"/>
      <c r="F135" s="75"/>
    </row>
    <row r="136" customFormat="false" ht="12.8" hidden="false" customHeight="false" outlineLevel="0" collapsed="false">
      <c r="A136" s="74"/>
      <c r="B136" s="75"/>
      <c r="C136" s="76"/>
      <c r="D136" s="77"/>
      <c r="E136" s="74"/>
      <c r="F136" s="75"/>
    </row>
    <row r="137" customFormat="false" ht="12.8" hidden="false" customHeight="false" outlineLevel="0" collapsed="false">
      <c r="A137" s="74"/>
      <c r="B137" s="75"/>
      <c r="C137" s="76"/>
      <c r="D137" s="77"/>
      <c r="E137" s="74"/>
      <c r="F137" s="75"/>
    </row>
    <row r="138" customFormat="false" ht="12.8" hidden="false" customHeight="false" outlineLevel="0" collapsed="false">
      <c r="A138" s="74"/>
      <c r="B138" s="75"/>
      <c r="C138" s="76"/>
      <c r="D138" s="77"/>
      <c r="E138" s="74"/>
      <c r="F138" s="75"/>
    </row>
    <row r="139" customFormat="false" ht="12.8" hidden="false" customHeight="false" outlineLevel="0" collapsed="false">
      <c r="A139" s="74"/>
      <c r="B139" s="75"/>
      <c r="C139" s="76"/>
      <c r="D139" s="77"/>
      <c r="E139" s="74"/>
      <c r="F139" s="75"/>
    </row>
    <row r="140" customFormat="false" ht="12.8" hidden="false" customHeight="false" outlineLevel="0" collapsed="false">
      <c r="A140" s="74"/>
      <c r="B140" s="75"/>
      <c r="C140" s="76"/>
      <c r="D140" s="77"/>
      <c r="E140" s="74"/>
      <c r="F140" s="75"/>
    </row>
    <row r="141" customFormat="false" ht="12.8" hidden="false" customHeight="false" outlineLevel="0" collapsed="false">
      <c r="A141" s="74"/>
      <c r="B141" s="75"/>
      <c r="C141" s="76"/>
      <c r="D141" s="77"/>
      <c r="E141" s="74"/>
      <c r="F141" s="75"/>
    </row>
    <row r="142" customFormat="false" ht="12.8" hidden="false" customHeight="false" outlineLevel="0" collapsed="false">
      <c r="A142" s="74"/>
      <c r="B142" s="75"/>
      <c r="C142" s="76"/>
      <c r="D142" s="77"/>
      <c r="E142" s="74"/>
      <c r="F142" s="75"/>
    </row>
    <row r="143" customFormat="false" ht="12.8" hidden="false" customHeight="false" outlineLevel="0" collapsed="false">
      <c r="A143" s="74"/>
      <c r="B143" s="75"/>
      <c r="C143" s="76"/>
      <c r="D143" s="77"/>
      <c r="E143" s="74"/>
      <c r="F143" s="75"/>
    </row>
    <row r="144" customFormat="false" ht="12.8" hidden="false" customHeight="false" outlineLevel="0" collapsed="false">
      <c r="A144" s="74"/>
      <c r="B144" s="75"/>
      <c r="C144" s="76"/>
      <c r="D144" s="77"/>
      <c r="E144" s="74"/>
      <c r="F144" s="75"/>
    </row>
    <row r="145" customFormat="false" ht="12.8" hidden="false" customHeight="false" outlineLevel="0" collapsed="false">
      <c r="A145" s="74"/>
      <c r="B145" s="75"/>
      <c r="C145" s="76"/>
      <c r="D145" s="77"/>
      <c r="E145" s="74"/>
      <c r="F145" s="75"/>
    </row>
    <row r="146" customFormat="false" ht="12.8" hidden="false" customHeight="false" outlineLevel="0" collapsed="false">
      <c r="A146" s="74"/>
      <c r="B146" s="75"/>
      <c r="C146" s="76"/>
      <c r="D146" s="77"/>
      <c r="E146" s="74"/>
      <c r="F146" s="75"/>
    </row>
    <row r="147" customFormat="false" ht="12.8" hidden="false" customHeight="false" outlineLevel="0" collapsed="false">
      <c r="A147" s="74"/>
      <c r="B147" s="75"/>
      <c r="C147" s="76"/>
      <c r="D147" s="77"/>
      <c r="E147" s="74"/>
      <c r="F147" s="75"/>
    </row>
    <row r="148" customFormat="false" ht="12.8" hidden="false" customHeight="false" outlineLevel="0" collapsed="false">
      <c r="A148" s="74"/>
      <c r="B148" s="75"/>
      <c r="C148" s="76"/>
      <c r="D148" s="77"/>
      <c r="E148" s="74"/>
      <c r="F148" s="75"/>
    </row>
    <row r="149" customFormat="false" ht="12.8" hidden="false" customHeight="false" outlineLevel="0" collapsed="false">
      <c r="A149" s="74"/>
      <c r="B149" s="75"/>
      <c r="C149" s="76"/>
      <c r="D149" s="77"/>
      <c r="E149" s="74"/>
      <c r="F149" s="75"/>
    </row>
    <row r="150" customFormat="false" ht="12.8" hidden="false" customHeight="false" outlineLevel="0" collapsed="false">
      <c r="A150" s="74"/>
      <c r="B150" s="75"/>
      <c r="C150" s="76"/>
      <c r="D150" s="77"/>
      <c r="E150" s="74"/>
      <c r="F150" s="75"/>
    </row>
    <row r="151" customFormat="false" ht="12.8" hidden="false" customHeight="false" outlineLevel="0" collapsed="false">
      <c r="A151" s="74"/>
      <c r="B151" s="75"/>
      <c r="C151" s="76"/>
      <c r="D151" s="77"/>
      <c r="E151" s="74"/>
      <c r="F151" s="75"/>
    </row>
    <row r="152" customFormat="false" ht="12.8" hidden="false" customHeight="false" outlineLevel="0" collapsed="false">
      <c r="A152" s="74"/>
      <c r="B152" s="75"/>
      <c r="C152" s="76"/>
      <c r="D152" s="77"/>
      <c r="E152" s="74"/>
      <c r="F152" s="75"/>
    </row>
    <row r="153" customFormat="false" ht="12.8" hidden="false" customHeight="false" outlineLevel="0" collapsed="false">
      <c r="A153" s="74"/>
      <c r="B153" s="75"/>
      <c r="C153" s="76"/>
      <c r="D153" s="77"/>
      <c r="E153" s="74"/>
      <c r="F153" s="75"/>
    </row>
    <row r="154" customFormat="false" ht="12.8" hidden="false" customHeight="false" outlineLevel="0" collapsed="false">
      <c r="A154" s="74"/>
      <c r="B154" s="75"/>
      <c r="C154" s="76"/>
      <c r="D154" s="77"/>
      <c r="E154" s="74"/>
      <c r="F154" s="75"/>
    </row>
    <row r="155" customFormat="false" ht="12.8" hidden="false" customHeight="false" outlineLevel="0" collapsed="false">
      <c r="A155" s="74"/>
      <c r="B155" s="75"/>
      <c r="C155" s="76"/>
      <c r="D155" s="77"/>
      <c r="E155" s="74"/>
      <c r="F155" s="75"/>
    </row>
    <row r="156" customFormat="false" ht="12.8" hidden="false" customHeight="false" outlineLevel="0" collapsed="false">
      <c r="A156" s="74"/>
      <c r="B156" s="75"/>
      <c r="C156" s="76"/>
      <c r="D156" s="77"/>
      <c r="E156" s="74"/>
      <c r="F156" s="75"/>
    </row>
    <row r="157" customFormat="false" ht="12.8" hidden="false" customHeight="false" outlineLevel="0" collapsed="false">
      <c r="A157" s="74"/>
      <c r="B157" s="75"/>
      <c r="C157" s="76"/>
      <c r="D157" s="77"/>
      <c r="E157" s="74"/>
      <c r="F157" s="75"/>
    </row>
    <row r="158" customFormat="false" ht="12.8" hidden="false" customHeight="false" outlineLevel="0" collapsed="false">
      <c r="A158" s="74"/>
      <c r="B158" s="75"/>
      <c r="C158" s="76"/>
      <c r="D158" s="77"/>
      <c r="E158" s="74"/>
      <c r="F158" s="75"/>
    </row>
    <row r="159" customFormat="false" ht="12.8" hidden="false" customHeight="false" outlineLevel="0" collapsed="false">
      <c r="A159" s="74"/>
      <c r="B159" s="75"/>
      <c r="C159" s="76"/>
      <c r="D159" s="77"/>
      <c r="E159" s="74"/>
      <c r="F159" s="75"/>
    </row>
    <row r="160" customFormat="false" ht="12.8" hidden="false" customHeight="false" outlineLevel="0" collapsed="false">
      <c r="A160" s="74"/>
      <c r="B160" s="75"/>
      <c r="C160" s="76"/>
      <c r="D160" s="77"/>
      <c r="E160" s="74"/>
      <c r="F160" s="75"/>
    </row>
    <row r="161" customFormat="false" ht="12.8" hidden="false" customHeight="false" outlineLevel="0" collapsed="false">
      <c r="A161" s="74"/>
      <c r="B161" s="75"/>
      <c r="C161" s="76"/>
      <c r="D161" s="77"/>
      <c r="E161" s="74"/>
      <c r="F161" s="75"/>
    </row>
    <row r="162" customFormat="false" ht="12.8" hidden="false" customHeight="false" outlineLevel="0" collapsed="false">
      <c r="A162" s="74"/>
      <c r="B162" s="75"/>
      <c r="C162" s="76"/>
      <c r="D162" s="77"/>
      <c r="E162" s="74"/>
      <c r="F162" s="75"/>
    </row>
    <row r="163" customFormat="false" ht="12.8" hidden="false" customHeight="false" outlineLevel="0" collapsed="false">
      <c r="A163" s="74"/>
      <c r="B163" s="75"/>
      <c r="C163" s="76"/>
      <c r="D163" s="77"/>
      <c r="E163" s="74"/>
      <c r="F163" s="75"/>
    </row>
    <row r="164" customFormat="false" ht="12.8" hidden="false" customHeight="false" outlineLevel="0" collapsed="false">
      <c r="A164" s="74"/>
      <c r="B164" s="75"/>
      <c r="C164" s="76"/>
      <c r="D164" s="77"/>
      <c r="E164" s="74"/>
      <c r="F164" s="75"/>
    </row>
    <row r="165" customFormat="false" ht="12.8" hidden="false" customHeight="false" outlineLevel="0" collapsed="false">
      <c r="A165" s="74"/>
      <c r="B165" s="75"/>
      <c r="C165" s="76"/>
      <c r="D165" s="77"/>
      <c r="E165" s="74"/>
      <c r="F165" s="75"/>
    </row>
    <row r="166" customFormat="false" ht="12.8" hidden="false" customHeight="false" outlineLevel="0" collapsed="false">
      <c r="A166" s="74"/>
      <c r="B166" s="75"/>
      <c r="C166" s="76"/>
      <c r="D166" s="77"/>
      <c r="E166" s="74"/>
      <c r="F166" s="75"/>
    </row>
    <row r="167" customFormat="false" ht="12.8" hidden="false" customHeight="false" outlineLevel="0" collapsed="false">
      <c r="A167" s="74"/>
      <c r="B167" s="75"/>
      <c r="C167" s="76"/>
      <c r="D167" s="77"/>
      <c r="E167" s="74"/>
      <c r="F167" s="75"/>
    </row>
    <row r="168" customFormat="false" ht="12.8" hidden="false" customHeight="false" outlineLevel="0" collapsed="false">
      <c r="A168" s="74"/>
      <c r="B168" s="75"/>
      <c r="C168" s="76"/>
      <c r="D168" s="77"/>
      <c r="E168" s="74"/>
      <c r="F168" s="75"/>
    </row>
    <row r="169" customFormat="false" ht="12.8" hidden="false" customHeight="false" outlineLevel="0" collapsed="false">
      <c r="A169" s="74"/>
      <c r="B169" s="75"/>
      <c r="C169" s="76"/>
      <c r="D169" s="77"/>
      <c r="E169" s="74"/>
      <c r="F169" s="75"/>
    </row>
    <row r="170" customFormat="false" ht="12.8" hidden="false" customHeight="false" outlineLevel="0" collapsed="false">
      <c r="A170" s="74"/>
      <c r="B170" s="75"/>
      <c r="C170" s="76"/>
      <c r="D170" s="77"/>
      <c r="E170" s="74"/>
      <c r="F170" s="75"/>
    </row>
    <row r="171" customFormat="false" ht="12.8" hidden="false" customHeight="false" outlineLevel="0" collapsed="false">
      <c r="A171" s="74"/>
      <c r="B171" s="75"/>
      <c r="C171" s="76"/>
      <c r="D171" s="77"/>
      <c r="E171" s="74"/>
      <c r="F171" s="75"/>
    </row>
    <row r="172" customFormat="false" ht="12.8" hidden="false" customHeight="false" outlineLevel="0" collapsed="false">
      <c r="A172" s="74"/>
      <c r="B172" s="75"/>
      <c r="C172" s="76"/>
      <c r="D172" s="77"/>
      <c r="E172" s="74"/>
      <c r="F172" s="75"/>
    </row>
    <row r="173" customFormat="false" ht="12.8" hidden="false" customHeight="false" outlineLevel="0" collapsed="false">
      <c r="A173" s="74"/>
      <c r="B173" s="75"/>
      <c r="C173" s="76"/>
      <c r="D173" s="77"/>
      <c r="E173" s="74"/>
      <c r="F173" s="75"/>
    </row>
    <row r="174" customFormat="false" ht="12.8" hidden="false" customHeight="false" outlineLevel="0" collapsed="false">
      <c r="A174" s="74"/>
      <c r="B174" s="75"/>
      <c r="C174" s="76"/>
      <c r="D174" s="77"/>
      <c r="E174" s="74"/>
      <c r="F174" s="75"/>
    </row>
    <row r="175" customFormat="false" ht="12.8" hidden="false" customHeight="false" outlineLevel="0" collapsed="false">
      <c r="A175" s="74"/>
      <c r="B175" s="75"/>
      <c r="C175" s="76"/>
      <c r="D175" s="77"/>
      <c r="E175" s="74"/>
      <c r="F175" s="75"/>
    </row>
    <row r="176" customFormat="false" ht="12.8" hidden="false" customHeight="false" outlineLevel="0" collapsed="false">
      <c r="A176" s="74"/>
      <c r="B176" s="75"/>
      <c r="C176" s="76"/>
      <c r="D176" s="77"/>
      <c r="E176" s="74"/>
      <c r="F176" s="75"/>
    </row>
    <row r="177" customFormat="false" ht="12.8" hidden="false" customHeight="false" outlineLevel="0" collapsed="false">
      <c r="A177" s="74"/>
      <c r="B177" s="75"/>
      <c r="C177" s="76"/>
      <c r="D177" s="77"/>
      <c r="E177" s="74"/>
      <c r="F177" s="75"/>
    </row>
    <row r="178" customFormat="false" ht="12.8" hidden="false" customHeight="false" outlineLevel="0" collapsed="false">
      <c r="A178" s="74"/>
      <c r="B178" s="75"/>
      <c r="C178" s="76"/>
      <c r="D178" s="77"/>
      <c r="E178" s="74"/>
      <c r="F178" s="75"/>
    </row>
    <row r="179" customFormat="false" ht="12.8" hidden="false" customHeight="false" outlineLevel="0" collapsed="false">
      <c r="A179" s="74"/>
      <c r="B179" s="75"/>
      <c r="C179" s="76"/>
      <c r="D179" s="77"/>
      <c r="E179" s="74"/>
      <c r="F179" s="75"/>
    </row>
    <row r="180" customFormat="false" ht="12.8" hidden="false" customHeight="false" outlineLevel="0" collapsed="false">
      <c r="A180" s="74"/>
      <c r="B180" s="75"/>
      <c r="C180" s="76"/>
      <c r="D180" s="77"/>
      <c r="E180" s="74"/>
      <c r="F180" s="75"/>
    </row>
    <row r="181" customFormat="false" ht="12.8" hidden="false" customHeight="false" outlineLevel="0" collapsed="false">
      <c r="A181" s="74"/>
      <c r="B181" s="75"/>
      <c r="C181" s="76"/>
      <c r="D181" s="77"/>
      <c r="E181" s="74"/>
      <c r="F181" s="75"/>
    </row>
    <row r="182" customFormat="false" ht="12.8" hidden="false" customHeight="false" outlineLevel="0" collapsed="false">
      <c r="A182" s="74"/>
      <c r="B182" s="75"/>
      <c r="C182" s="76"/>
      <c r="D182" s="77"/>
      <c r="E182" s="74"/>
      <c r="F182" s="75"/>
    </row>
    <row r="183" customFormat="false" ht="12.8" hidden="false" customHeight="false" outlineLevel="0" collapsed="false">
      <c r="A183" s="74"/>
      <c r="B183" s="75"/>
      <c r="C183" s="76"/>
      <c r="D183" s="77"/>
      <c r="E183" s="74"/>
      <c r="F183" s="75"/>
    </row>
    <row r="184" customFormat="false" ht="12.8" hidden="false" customHeight="false" outlineLevel="0" collapsed="false">
      <c r="A184" s="74"/>
      <c r="B184" s="75"/>
      <c r="C184" s="76"/>
      <c r="D184" s="77"/>
      <c r="E184" s="74"/>
      <c r="F184" s="75"/>
    </row>
    <row r="185" customFormat="false" ht="12.8" hidden="false" customHeight="false" outlineLevel="0" collapsed="false">
      <c r="A185" s="74"/>
      <c r="B185" s="75"/>
      <c r="C185" s="76"/>
      <c r="D185" s="77"/>
      <c r="E185" s="74"/>
      <c r="F185" s="75"/>
    </row>
    <row r="186" customFormat="false" ht="12.8" hidden="false" customHeight="false" outlineLevel="0" collapsed="false">
      <c r="A186" s="74"/>
      <c r="B186" s="75"/>
      <c r="C186" s="76"/>
      <c r="D186" s="77"/>
      <c r="E186" s="74"/>
      <c r="F186" s="75"/>
    </row>
    <row r="187" customFormat="false" ht="12.8" hidden="false" customHeight="false" outlineLevel="0" collapsed="false">
      <c r="A187" s="74"/>
      <c r="B187" s="75"/>
      <c r="C187" s="76"/>
      <c r="D187" s="77"/>
      <c r="E187" s="74"/>
      <c r="F187" s="75"/>
    </row>
    <row r="188" customFormat="false" ht="12.8" hidden="false" customHeight="false" outlineLevel="0" collapsed="false">
      <c r="A188" s="74"/>
      <c r="B188" s="75"/>
      <c r="C188" s="76"/>
      <c r="D188" s="77"/>
      <c r="E188" s="74"/>
      <c r="F188" s="75"/>
    </row>
    <row r="189" customFormat="false" ht="12.8" hidden="false" customHeight="false" outlineLevel="0" collapsed="false">
      <c r="A189" s="74"/>
      <c r="B189" s="75"/>
      <c r="C189" s="76"/>
      <c r="D189" s="77"/>
      <c r="E189" s="74"/>
      <c r="F189" s="75"/>
    </row>
    <row r="190" customFormat="false" ht="12.8" hidden="false" customHeight="false" outlineLevel="0" collapsed="false">
      <c r="A190" s="74"/>
      <c r="B190" s="75"/>
      <c r="C190" s="76"/>
      <c r="D190" s="77"/>
      <c r="E190" s="74"/>
      <c r="F190" s="75"/>
    </row>
    <row r="191" customFormat="false" ht="12.8" hidden="false" customHeight="false" outlineLevel="0" collapsed="false">
      <c r="A191" s="74"/>
      <c r="B191" s="75"/>
      <c r="C191" s="76"/>
      <c r="D191" s="77"/>
      <c r="E191" s="74"/>
      <c r="F191" s="75"/>
    </row>
    <row r="192" customFormat="false" ht="12.8" hidden="false" customHeight="false" outlineLevel="0" collapsed="false">
      <c r="A192" s="74"/>
      <c r="B192" s="75"/>
      <c r="C192" s="76"/>
      <c r="D192" s="77"/>
      <c r="E192" s="74"/>
      <c r="F192" s="75"/>
    </row>
    <row r="193" customFormat="false" ht="12.8" hidden="false" customHeight="false" outlineLevel="0" collapsed="false">
      <c r="A193" s="74"/>
      <c r="B193" s="75"/>
      <c r="C193" s="76"/>
      <c r="D193" s="77"/>
      <c r="E193" s="74"/>
      <c r="F193" s="75"/>
    </row>
    <row r="194" customFormat="false" ht="12.8" hidden="false" customHeight="false" outlineLevel="0" collapsed="false">
      <c r="A194" s="74"/>
      <c r="B194" s="75"/>
      <c r="C194" s="76"/>
      <c r="D194" s="77"/>
      <c r="E194" s="74"/>
      <c r="F194" s="75"/>
    </row>
    <row r="195" customFormat="false" ht="12.8" hidden="false" customHeight="false" outlineLevel="0" collapsed="false">
      <c r="A195" s="74"/>
      <c r="B195" s="75"/>
      <c r="C195" s="76"/>
      <c r="D195" s="77"/>
      <c r="E195" s="74"/>
      <c r="F195" s="75"/>
    </row>
    <row r="196" customFormat="false" ht="12.8" hidden="false" customHeight="false" outlineLevel="0" collapsed="false">
      <c r="A196" s="74"/>
      <c r="B196" s="75"/>
      <c r="C196" s="76"/>
      <c r="D196" s="77"/>
      <c r="E196" s="74"/>
      <c r="F196" s="75"/>
    </row>
    <row r="197" customFormat="false" ht="12.8" hidden="false" customHeight="false" outlineLevel="0" collapsed="false">
      <c r="A197" s="74"/>
      <c r="B197" s="75"/>
      <c r="C197" s="76"/>
      <c r="D197" s="77"/>
      <c r="E197" s="74"/>
      <c r="F197" s="75"/>
    </row>
    <row r="198" customFormat="false" ht="12.8" hidden="false" customHeight="false" outlineLevel="0" collapsed="false">
      <c r="A198" s="74"/>
      <c r="B198" s="75"/>
      <c r="C198" s="76"/>
      <c r="D198" s="77"/>
      <c r="E198" s="74"/>
      <c r="F198" s="75"/>
    </row>
    <row r="199" customFormat="false" ht="12.8" hidden="false" customHeight="false" outlineLevel="0" collapsed="false">
      <c r="A199" s="74"/>
      <c r="B199" s="75"/>
      <c r="C199" s="76"/>
      <c r="D199" s="77"/>
      <c r="E199" s="74"/>
      <c r="F199" s="75"/>
    </row>
    <row r="200" customFormat="false" ht="12.8" hidden="false" customHeight="false" outlineLevel="0" collapsed="false">
      <c r="A200" s="74"/>
      <c r="B200" s="75"/>
      <c r="C200" s="76"/>
      <c r="D200" s="77"/>
      <c r="E200" s="74"/>
      <c r="F200" s="75"/>
    </row>
    <row r="201" customFormat="false" ht="12.8" hidden="false" customHeight="false" outlineLevel="0" collapsed="false">
      <c r="A201" s="74"/>
      <c r="B201" s="75"/>
      <c r="C201" s="76"/>
      <c r="D201" s="77"/>
      <c r="E201" s="74"/>
      <c r="F201" s="75"/>
    </row>
    <row r="202" customFormat="false" ht="12.8" hidden="false" customHeight="false" outlineLevel="0" collapsed="false">
      <c r="A202" s="74"/>
      <c r="B202" s="75"/>
      <c r="C202" s="76"/>
      <c r="D202" s="77"/>
      <c r="E202" s="74"/>
      <c r="F202" s="75"/>
    </row>
    <row r="203" customFormat="false" ht="12.8" hidden="false" customHeight="false" outlineLevel="0" collapsed="false">
      <c r="A203" s="74"/>
      <c r="B203" s="75"/>
      <c r="C203" s="76"/>
      <c r="D203" s="77"/>
      <c r="E203" s="74"/>
      <c r="F203" s="75"/>
    </row>
    <row r="204" customFormat="false" ht="12.8" hidden="false" customHeight="false" outlineLevel="0" collapsed="false">
      <c r="A204" s="74"/>
      <c r="B204" s="75"/>
      <c r="C204" s="76"/>
      <c r="D204" s="77"/>
      <c r="E204" s="74"/>
      <c r="F204" s="75"/>
    </row>
    <row r="205" customFormat="false" ht="12.8" hidden="false" customHeight="false" outlineLevel="0" collapsed="false">
      <c r="A205" s="74"/>
      <c r="B205" s="75"/>
      <c r="C205" s="76"/>
      <c r="D205" s="77"/>
      <c r="E205" s="74"/>
      <c r="F205" s="75"/>
    </row>
    <row r="206" customFormat="false" ht="12.8" hidden="false" customHeight="false" outlineLevel="0" collapsed="false">
      <c r="A206" s="74"/>
      <c r="B206" s="75"/>
      <c r="C206" s="76"/>
      <c r="D206" s="77"/>
      <c r="E206" s="74"/>
      <c r="F206" s="75"/>
    </row>
    <row r="207" customFormat="false" ht="12.8" hidden="false" customHeight="false" outlineLevel="0" collapsed="false">
      <c r="A207" s="74"/>
      <c r="B207" s="75"/>
      <c r="C207" s="76"/>
      <c r="D207" s="77"/>
      <c r="E207" s="74"/>
      <c r="F207" s="75"/>
    </row>
    <row r="208" customFormat="false" ht="12.8" hidden="false" customHeight="false" outlineLevel="0" collapsed="false">
      <c r="A208" s="74"/>
      <c r="B208" s="75"/>
      <c r="C208" s="76"/>
      <c r="D208" s="77"/>
      <c r="E208" s="74"/>
      <c r="F208" s="75"/>
    </row>
    <row r="209" customFormat="false" ht="12.8" hidden="false" customHeight="false" outlineLevel="0" collapsed="false">
      <c r="A209" s="74"/>
      <c r="B209" s="75"/>
      <c r="C209" s="76"/>
      <c r="D209" s="77"/>
      <c r="E209" s="74"/>
      <c r="F209" s="75"/>
    </row>
    <row r="210" customFormat="false" ht="12.8" hidden="false" customHeight="false" outlineLevel="0" collapsed="false">
      <c r="A210" s="74"/>
      <c r="B210" s="75"/>
      <c r="C210" s="76"/>
      <c r="D210" s="77"/>
      <c r="E210" s="74"/>
      <c r="F210" s="75"/>
    </row>
    <row r="211" customFormat="false" ht="12.8" hidden="false" customHeight="false" outlineLevel="0" collapsed="false">
      <c r="A211" s="74"/>
      <c r="B211" s="75"/>
      <c r="C211" s="76"/>
      <c r="D211" s="77"/>
      <c r="E211" s="74"/>
      <c r="F211" s="75"/>
    </row>
    <row r="212" customFormat="false" ht="12.8" hidden="false" customHeight="false" outlineLevel="0" collapsed="false">
      <c r="A212" s="74"/>
      <c r="B212" s="75"/>
      <c r="C212" s="76"/>
      <c r="D212" s="77"/>
      <c r="E212" s="74"/>
      <c r="F212" s="75"/>
    </row>
    <row r="213" customFormat="false" ht="12.8" hidden="false" customHeight="false" outlineLevel="0" collapsed="false">
      <c r="A213" s="74"/>
      <c r="B213" s="75"/>
      <c r="C213" s="76"/>
      <c r="D213" s="77"/>
      <c r="E213" s="74"/>
      <c r="F213" s="75"/>
    </row>
    <row r="214" customFormat="false" ht="12.8" hidden="false" customHeight="false" outlineLevel="0" collapsed="false">
      <c r="A214" s="74"/>
      <c r="B214" s="75"/>
      <c r="C214" s="76"/>
      <c r="D214" s="77"/>
      <c r="E214" s="74"/>
      <c r="F214" s="75"/>
    </row>
    <row r="215" customFormat="false" ht="12.8" hidden="false" customHeight="false" outlineLevel="0" collapsed="false">
      <c r="A215" s="74"/>
      <c r="B215" s="75"/>
      <c r="C215" s="76"/>
      <c r="D215" s="77"/>
      <c r="E215" s="74"/>
      <c r="F215" s="75"/>
    </row>
    <row r="216" customFormat="false" ht="12.8" hidden="false" customHeight="false" outlineLevel="0" collapsed="false">
      <c r="A216" s="74"/>
      <c r="B216" s="75"/>
      <c r="C216" s="76"/>
      <c r="D216" s="77"/>
      <c r="E216" s="74"/>
      <c r="F216" s="75"/>
    </row>
    <row r="217" customFormat="false" ht="12.8" hidden="false" customHeight="false" outlineLevel="0" collapsed="false">
      <c r="A217" s="74"/>
      <c r="B217" s="75"/>
      <c r="C217" s="76"/>
      <c r="D217" s="77"/>
      <c r="E217" s="74"/>
      <c r="F217" s="75"/>
    </row>
    <row r="218" customFormat="false" ht="12.8" hidden="false" customHeight="false" outlineLevel="0" collapsed="false">
      <c r="A218" s="74"/>
      <c r="B218" s="75"/>
      <c r="C218" s="76"/>
      <c r="D218" s="77"/>
      <c r="E218" s="74"/>
      <c r="F218" s="75"/>
    </row>
    <row r="219" customFormat="false" ht="12.8" hidden="false" customHeight="false" outlineLevel="0" collapsed="false">
      <c r="A219" s="74"/>
      <c r="B219" s="75"/>
      <c r="C219" s="76"/>
      <c r="D219" s="77"/>
      <c r="E219" s="74"/>
      <c r="F219" s="75"/>
    </row>
    <row r="220" customFormat="false" ht="12.8" hidden="false" customHeight="false" outlineLevel="0" collapsed="false">
      <c r="A220" s="74"/>
      <c r="B220" s="75"/>
      <c r="C220" s="76"/>
      <c r="D220" s="77"/>
      <c r="E220" s="74"/>
      <c r="F220" s="75"/>
    </row>
    <row r="221" customFormat="false" ht="12.8" hidden="false" customHeight="false" outlineLevel="0" collapsed="false">
      <c r="A221" s="74"/>
      <c r="B221" s="75"/>
      <c r="C221" s="76"/>
      <c r="D221" s="77"/>
      <c r="E221" s="74"/>
      <c r="F221" s="75"/>
    </row>
    <row r="222" customFormat="false" ht="12.8" hidden="false" customHeight="false" outlineLevel="0" collapsed="false">
      <c r="A222" s="74"/>
      <c r="B222" s="75"/>
      <c r="C222" s="76"/>
      <c r="D222" s="77"/>
      <c r="E222" s="74"/>
      <c r="F222" s="75"/>
    </row>
    <row r="223" customFormat="false" ht="12.8" hidden="false" customHeight="false" outlineLevel="0" collapsed="false">
      <c r="A223" s="74"/>
      <c r="B223" s="75"/>
      <c r="C223" s="76"/>
      <c r="D223" s="77"/>
      <c r="E223" s="74"/>
      <c r="F223" s="75"/>
    </row>
    <row r="224" customFormat="false" ht="12.8" hidden="false" customHeight="false" outlineLevel="0" collapsed="false">
      <c r="A224" s="74"/>
      <c r="B224" s="75"/>
      <c r="C224" s="76"/>
      <c r="D224" s="77"/>
      <c r="E224" s="74"/>
      <c r="F224" s="75"/>
    </row>
    <row r="225" customFormat="false" ht="12.8" hidden="false" customHeight="false" outlineLevel="0" collapsed="false">
      <c r="A225" s="74"/>
      <c r="B225" s="75"/>
      <c r="C225" s="76"/>
      <c r="D225" s="77"/>
      <c r="E225" s="74"/>
      <c r="F225" s="75"/>
    </row>
    <row r="226" customFormat="false" ht="12.8" hidden="false" customHeight="false" outlineLevel="0" collapsed="false">
      <c r="A226" s="74"/>
      <c r="B226" s="75"/>
      <c r="C226" s="76"/>
      <c r="D226" s="77"/>
      <c r="E226" s="74"/>
      <c r="F226" s="75"/>
    </row>
    <row r="227" customFormat="false" ht="12.8" hidden="false" customHeight="false" outlineLevel="0" collapsed="false">
      <c r="A227" s="74"/>
      <c r="B227" s="75"/>
      <c r="C227" s="76"/>
      <c r="D227" s="77"/>
      <c r="E227" s="74"/>
      <c r="F227" s="75"/>
    </row>
    <row r="228" customFormat="false" ht="12.8" hidden="false" customHeight="false" outlineLevel="0" collapsed="false">
      <c r="A228" s="74"/>
      <c r="B228" s="75"/>
      <c r="C228" s="76"/>
      <c r="D228" s="77"/>
      <c r="E228" s="74"/>
      <c r="F228" s="75"/>
    </row>
    <row r="229" customFormat="false" ht="12.8" hidden="false" customHeight="false" outlineLevel="0" collapsed="false">
      <c r="A229" s="74"/>
      <c r="B229" s="75"/>
      <c r="C229" s="76"/>
      <c r="D229" s="77"/>
      <c r="E229" s="74"/>
      <c r="F229" s="75"/>
    </row>
    <row r="230" customFormat="false" ht="12.8" hidden="false" customHeight="false" outlineLevel="0" collapsed="false">
      <c r="A230" s="74"/>
      <c r="B230" s="75"/>
      <c r="C230" s="76"/>
      <c r="D230" s="77"/>
      <c r="E230" s="74"/>
      <c r="F230" s="75"/>
    </row>
    <row r="231" customFormat="false" ht="12.8" hidden="false" customHeight="false" outlineLevel="0" collapsed="false">
      <c r="A231" s="74"/>
      <c r="B231" s="75"/>
      <c r="C231" s="76"/>
      <c r="D231" s="77"/>
      <c r="E231" s="74"/>
      <c r="F231" s="75"/>
    </row>
    <row r="232" customFormat="false" ht="12.8" hidden="false" customHeight="false" outlineLevel="0" collapsed="false">
      <c r="A232" s="74"/>
      <c r="B232" s="75"/>
      <c r="C232" s="76"/>
      <c r="D232" s="77"/>
      <c r="E232" s="74"/>
      <c r="F232" s="75"/>
    </row>
    <row r="233" customFormat="false" ht="12.8" hidden="false" customHeight="false" outlineLevel="0" collapsed="false">
      <c r="A233" s="74"/>
      <c r="B233" s="75"/>
      <c r="C233" s="76"/>
      <c r="D233" s="77"/>
      <c r="E233" s="74"/>
      <c r="F233" s="75"/>
    </row>
    <row r="234" customFormat="false" ht="12.8" hidden="false" customHeight="false" outlineLevel="0" collapsed="false">
      <c r="A234" s="74"/>
      <c r="B234" s="75"/>
      <c r="C234" s="76"/>
      <c r="D234" s="77"/>
      <c r="E234" s="74"/>
      <c r="F234" s="75"/>
    </row>
    <row r="235" customFormat="false" ht="12.8" hidden="false" customHeight="false" outlineLevel="0" collapsed="false">
      <c r="A235" s="74"/>
      <c r="B235" s="75"/>
      <c r="C235" s="76"/>
      <c r="D235" s="77"/>
      <c r="E235" s="74"/>
      <c r="F235" s="75"/>
    </row>
    <row r="236" customFormat="false" ht="12.8" hidden="false" customHeight="false" outlineLevel="0" collapsed="false">
      <c r="A236" s="74"/>
      <c r="B236" s="75"/>
      <c r="C236" s="76"/>
      <c r="D236" s="77"/>
      <c r="E236" s="74"/>
      <c r="F236" s="75"/>
    </row>
    <row r="237" customFormat="false" ht="12.8" hidden="false" customHeight="false" outlineLevel="0" collapsed="false">
      <c r="A237" s="74"/>
      <c r="B237" s="75"/>
      <c r="C237" s="76"/>
      <c r="D237" s="77"/>
      <c r="E237" s="74"/>
      <c r="F237" s="75"/>
    </row>
    <row r="238" customFormat="false" ht="12.8" hidden="false" customHeight="false" outlineLevel="0" collapsed="false">
      <c r="A238" s="74"/>
      <c r="B238" s="75"/>
      <c r="C238" s="76"/>
      <c r="D238" s="77"/>
      <c r="E238" s="74"/>
      <c r="F238" s="75"/>
    </row>
    <row r="239" customFormat="false" ht="12.8" hidden="false" customHeight="false" outlineLevel="0" collapsed="false">
      <c r="A239" s="74"/>
      <c r="B239" s="75"/>
      <c r="C239" s="76"/>
      <c r="D239" s="77"/>
      <c r="E239" s="74"/>
      <c r="F239" s="75"/>
    </row>
    <row r="240" customFormat="false" ht="12.8" hidden="false" customHeight="false" outlineLevel="0" collapsed="false">
      <c r="A240" s="74"/>
      <c r="B240" s="75"/>
      <c r="C240" s="76"/>
      <c r="D240" s="77"/>
      <c r="E240" s="74"/>
      <c r="F240" s="75"/>
    </row>
    <row r="241" customFormat="false" ht="12.8" hidden="false" customHeight="false" outlineLevel="0" collapsed="false">
      <c r="A241" s="74"/>
      <c r="B241" s="75"/>
      <c r="C241" s="76"/>
      <c r="D241" s="77"/>
      <c r="E241" s="74"/>
      <c r="F241" s="75"/>
    </row>
    <row r="242" customFormat="false" ht="12.8" hidden="false" customHeight="false" outlineLevel="0" collapsed="false">
      <c r="A242" s="74"/>
      <c r="B242" s="75"/>
      <c r="C242" s="76"/>
      <c r="D242" s="77"/>
      <c r="E242" s="74"/>
      <c r="F242" s="75"/>
    </row>
    <row r="243" customFormat="false" ht="12.8" hidden="false" customHeight="false" outlineLevel="0" collapsed="false">
      <c r="A243" s="74"/>
      <c r="B243" s="75"/>
      <c r="C243" s="76"/>
      <c r="D243" s="77"/>
      <c r="E243" s="74"/>
      <c r="F243" s="75"/>
    </row>
    <row r="244" customFormat="false" ht="12.8" hidden="false" customHeight="false" outlineLevel="0" collapsed="false">
      <c r="A244" s="74"/>
      <c r="B244" s="75"/>
      <c r="C244" s="76"/>
      <c r="D244" s="77"/>
      <c r="E244" s="74"/>
      <c r="F244" s="75"/>
    </row>
    <row r="245" customFormat="false" ht="12.8" hidden="false" customHeight="false" outlineLevel="0" collapsed="false">
      <c r="A245" s="74"/>
      <c r="B245" s="75"/>
      <c r="C245" s="76"/>
      <c r="D245" s="77"/>
      <c r="E245" s="74"/>
      <c r="F245" s="75"/>
    </row>
    <row r="246" customFormat="false" ht="12.8" hidden="false" customHeight="false" outlineLevel="0" collapsed="false">
      <c r="A246" s="74"/>
      <c r="B246" s="75"/>
      <c r="C246" s="76"/>
      <c r="D246" s="77"/>
      <c r="E246" s="74"/>
      <c r="F246" s="75"/>
    </row>
    <row r="247" customFormat="false" ht="12.8" hidden="false" customHeight="false" outlineLevel="0" collapsed="false">
      <c r="A247" s="74"/>
      <c r="B247" s="75"/>
      <c r="C247" s="76"/>
      <c r="D247" s="77"/>
      <c r="E247" s="74"/>
      <c r="F247" s="75"/>
    </row>
    <row r="248" customFormat="false" ht="12.8" hidden="false" customHeight="false" outlineLevel="0" collapsed="false">
      <c r="A248" s="74"/>
      <c r="B248" s="75"/>
      <c r="C248" s="76"/>
      <c r="D248" s="77"/>
      <c r="E248" s="74"/>
      <c r="F248" s="75"/>
    </row>
    <row r="249" customFormat="false" ht="12.8" hidden="false" customHeight="false" outlineLevel="0" collapsed="false">
      <c r="A249" s="74"/>
      <c r="B249" s="75"/>
      <c r="C249" s="76"/>
      <c r="D249" s="77"/>
      <c r="E249" s="74"/>
      <c r="F249" s="75"/>
    </row>
    <row r="250" customFormat="false" ht="12.8" hidden="false" customHeight="false" outlineLevel="0" collapsed="false">
      <c r="A250" s="74"/>
      <c r="B250" s="75"/>
      <c r="C250" s="76"/>
      <c r="D250" s="77"/>
      <c r="E250" s="74"/>
      <c r="F250" s="75"/>
    </row>
    <row r="251" customFormat="false" ht="12.8" hidden="false" customHeight="false" outlineLevel="0" collapsed="false">
      <c r="A251" s="74"/>
      <c r="B251" s="75"/>
      <c r="C251" s="76"/>
      <c r="D251" s="77"/>
      <c r="E251" s="74"/>
      <c r="F251" s="75"/>
    </row>
    <row r="252" customFormat="false" ht="12.8" hidden="false" customHeight="false" outlineLevel="0" collapsed="false">
      <c r="A252" s="74"/>
      <c r="B252" s="75"/>
      <c r="C252" s="76"/>
      <c r="D252" s="77"/>
      <c r="E252" s="74"/>
      <c r="F252" s="75"/>
    </row>
    <row r="253" customFormat="false" ht="12.8" hidden="false" customHeight="false" outlineLevel="0" collapsed="false">
      <c r="A253" s="74"/>
      <c r="B253" s="75"/>
      <c r="C253" s="76"/>
      <c r="D253" s="77"/>
      <c r="E253" s="74"/>
      <c r="F253" s="75"/>
    </row>
    <row r="254" customFormat="false" ht="12.8" hidden="false" customHeight="false" outlineLevel="0" collapsed="false">
      <c r="A254" s="74"/>
      <c r="B254" s="75"/>
      <c r="C254" s="76"/>
      <c r="D254" s="77"/>
      <c r="E254" s="74"/>
      <c r="F254" s="75"/>
    </row>
    <row r="255" customFormat="false" ht="12.8" hidden="false" customHeight="false" outlineLevel="0" collapsed="false">
      <c r="A255" s="74"/>
      <c r="B255" s="75"/>
      <c r="C255" s="76"/>
      <c r="D255" s="77"/>
      <c r="E255" s="74"/>
      <c r="F255" s="75"/>
    </row>
    <row r="256" customFormat="false" ht="12.8" hidden="false" customHeight="false" outlineLevel="0" collapsed="false">
      <c r="A256" s="74"/>
      <c r="B256" s="75"/>
      <c r="C256" s="76"/>
      <c r="D256" s="77"/>
      <c r="E256" s="74"/>
      <c r="F256" s="75"/>
    </row>
    <row r="257" customFormat="false" ht="12.8" hidden="false" customHeight="false" outlineLevel="0" collapsed="false">
      <c r="A257" s="74"/>
      <c r="B257" s="75"/>
      <c r="C257" s="76"/>
      <c r="D257" s="77"/>
      <c r="E257" s="74"/>
      <c r="F257" s="75"/>
    </row>
    <row r="258" customFormat="false" ht="12.8" hidden="false" customHeight="false" outlineLevel="0" collapsed="false">
      <c r="A258" s="74"/>
      <c r="B258" s="75"/>
      <c r="C258" s="76"/>
      <c r="D258" s="77"/>
      <c r="E258" s="74"/>
      <c r="F258" s="75"/>
    </row>
    <row r="259" customFormat="false" ht="12.8" hidden="false" customHeight="false" outlineLevel="0" collapsed="false">
      <c r="A259" s="74"/>
      <c r="B259" s="75"/>
      <c r="C259" s="76"/>
      <c r="D259" s="77"/>
      <c r="E259" s="74"/>
      <c r="F259" s="75"/>
    </row>
    <row r="260" customFormat="false" ht="12.8" hidden="false" customHeight="false" outlineLevel="0" collapsed="false">
      <c r="A260" s="74"/>
      <c r="B260" s="75"/>
      <c r="C260" s="76"/>
      <c r="D260" s="77"/>
      <c r="E260" s="74"/>
      <c r="F260" s="75"/>
    </row>
    <row r="261" customFormat="false" ht="12.8" hidden="false" customHeight="false" outlineLevel="0" collapsed="false">
      <c r="A261" s="74"/>
      <c r="B261" s="75"/>
      <c r="C261" s="76"/>
      <c r="D261" s="77"/>
      <c r="E261" s="74"/>
      <c r="F261" s="75"/>
    </row>
    <row r="262" customFormat="false" ht="12.8" hidden="false" customHeight="false" outlineLevel="0" collapsed="false">
      <c r="A262" s="74"/>
      <c r="B262" s="75"/>
      <c r="C262" s="76"/>
      <c r="D262" s="77"/>
      <c r="E262" s="74"/>
      <c r="F262" s="75"/>
    </row>
    <row r="263" customFormat="false" ht="12.8" hidden="false" customHeight="false" outlineLevel="0" collapsed="false">
      <c r="A263" s="74"/>
      <c r="B263" s="75"/>
      <c r="C263" s="76"/>
      <c r="D263" s="77"/>
      <c r="E263" s="74"/>
      <c r="F263" s="75"/>
    </row>
    <row r="264" customFormat="false" ht="12.8" hidden="false" customHeight="false" outlineLevel="0" collapsed="false">
      <c r="A264" s="74"/>
      <c r="B264" s="75"/>
      <c r="C264" s="76"/>
      <c r="D264" s="77"/>
      <c r="E264" s="74"/>
      <c r="F264" s="75"/>
    </row>
    <row r="265" customFormat="false" ht="12.8" hidden="false" customHeight="false" outlineLevel="0" collapsed="false">
      <c r="A265" s="74"/>
      <c r="B265" s="75"/>
      <c r="C265" s="76"/>
      <c r="D265" s="77"/>
      <c r="E265" s="74"/>
      <c r="F265" s="75"/>
    </row>
    <row r="266" customFormat="false" ht="12.8" hidden="false" customHeight="false" outlineLevel="0" collapsed="false">
      <c r="A266" s="74"/>
      <c r="B266" s="75"/>
      <c r="C266" s="76"/>
      <c r="D266" s="77"/>
      <c r="E266" s="74"/>
      <c r="F266" s="75"/>
    </row>
    <row r="267" customFormat="false" ht="12.8" hidden="false" customHeight="false" outlineLevel="0" collapsed="false">
      <c r="A267" s="74"/>
      <c r="B267" s="75"/>
      <c r="C267" s="76"/>
      <c r="D267" s="77"/>
      <c r="E267" s="74"/>
      <c r="F267" s="75"/>
    </row>
    <row r="268" customFormat="false" ht="12.8" hidden="false" customHeight="false" outlineLevel="0" collapsed="false">
      <c r="A268" s="74"/>
      <c r="B268" s="75"/>
      <c r="C268" s="76"/>
      <c r="D268" s="77"/>
      <c r="E268" s="74"/>
      <c r="F268" s="75"/>
    </row>
    <row r="269" customFormat="false" ht="12.8" hidden="false" customHeight="false" outlineLevel="0" collapsed="false">
      <c r="A269" s="74"/>
      <c r="B269" s="75"/>
      <c r="C269" s="76"/>
      <c r="D269" s="77"/>
      <c r="E269" s="74"/>
      <c r="F269" s="75"/>
    </row>
    <row r="270" customFormat="false" ht="12.8" hidden="false" customHeight="false" outlineLevel="0" collapsed="false">
      <c r="A270" s="74"/>
      <c r="B270" s="75"/>
      <c r="C270" s="76"/>
      <c r="D270" s="77"/>
      <c r="E270" s="74"/>
      <c r="F270" s="75"/>
    </row>
    <row r="271" customFormat="false" ht="12.8" hidden="false" customHeight="false" outlineLevel="0" collapsed="false">
      <c r="A271" s="74"/>
      <c r="B271" s="75"/>
      <c r="C271" s="76"/>
      <c r="D271" s="77"/>
      <c r="E271" s="74"/>
      <c r="F271" s="75"/>
    </row>
    <row r="272" customFormat="false" ht="12.8" hidden="false" customHeight="false" outlineLevel="0" collapsed="false">
      <c r="A272" s="74"/>
      <c r="B272" s="75"/>
      <c r="C272" s="76"/>
      <c r="D272" s="77"/>
      <c r="E272" s="74"/>
      <c r="F272" s="75"/>
    </row>
    <row r="273" customFormat="false" ht="12.8" hidden="false" customHeight="false" outlineLevel="0" collapsed="false">
      <c r="A273" s="74"/>
      <c r="B273" s="75"/>
      <c r="C273" s="76"/>
      <c r="D273" s="77"/>
      <c r="E273" s="74"/>
      <c r="F273" s="75"/>
    </row>
    <row r="274" customFormat="false" ht="12.8" hidden="false" customHeight="false" outlineLevel="0" collapsed="false">
      <c r="A274" s="74"/>
      <c r="B274" s="75"/>
      <c r="C274" s="76"/>
      <c r="D274" s="77"/>
      <c r="E274" s="74"/>
      <c r="F274" s="75"/>
    </row>
    <row r="275" customFormat="false" ht="12.8" hidden="false" customHeight="false" outlineLevel="0" collapsed="false">
      <c r="A275" s="74"/>
      <c r="B275" s="75"/>
      <c r="C275" s="76"/>
      <c r="D275" s="77"/>
      <c r="E275" s="74"/>
      <c r="F275" s="75"/>
    </row>
    <row r="276" customFormat="false" ht="12.8" hidden="false" customHeight="false" outlineLevel="0" collapsed="false">
      <c r="A276" s="74"/>
      <c r="B276" s="75"/>
      <c r="C276" s="76"/>
      <c r="D276" s="77"/>
      <c r="E276" s="74"/>
      <c r="F276" s="75"/>
    </row>
    <row r="277" customFormat="false" ht="12.8" hidden="false" customHeight="false" outlineLevel="0" collapsed="false">
      <c r="A277" s="74"/>
      <c r="B277" s="75"/>
      <c r="C277" s="76"/>
      <c r="D277" s="77"/>
      <c r="E277" s="74"/>
      <c r="F277" s="75"/>
    </row>
    <row r="278" customFormat="false" ht="12.8" hidden="false" customHeight="false" outlineLevel="0" collapsed="false">
      <c r="A278" s="74"/>
      <c r="B278" s="75"/>
      <c r="C278" s="76"/>
      <c r="D278" s="77"/>
      <c r="E278" s="74"/>
      <c r="F278" s="75"/>
    </row>
    <row r="279" customFormat="false" ht="12.8" hidden="false" customHeight="false" outlineLevel="0" collapsed="false">
      <c r="A279" s="74"/>
      <c r="B279" s="75"/>
      <c r="C279" s="76"/>
      <c r="D279" s="77"/>
      <c r="E279" s="74"/>
      <c r="F279" s="75"/>
    </row>
    <row r="280" customFormat="false" ht="12.8" hidden="false" customHeight="false" outlineLevel="0" collapsed="false">
      <c r="A280" s="74"/>
      <c r="B280" s="75"/>
      <c r="C280" s="76"/>
      <c r="D280" s="77"/>
      <c r="E280" s="74"/>
      <c r="F280" s="75"/>
    </row>
    <row r="281" customFormat="false" ht="12.8" hidden="false" customHeight="false" outlineLevel="0" collapsed="false">
      <c r="A281" s="74"/>
      <c r="B281" s="75"/>
      <c r="C281" s="76"/>
      <c r="D281" s="77"/>
      <c r="E281" s="74"/>
      <c r="F281" s="75"/>
    </row>
    <row r="282" customFormat="false" ht="12.8" hidden="false" customHeight="false" outlineLevel="0" collapsed="false">
      <c r="A282" s="74"/>
      <c r="B282" s="75"/>
      <c r="C282" s="76"/>
      <c r="D282" s="77"/>
      <c r="E282" s="74"/>
      <c r="F282" s="75"/>
    </row>
    <row r="283" customFormat="false" ht="12.8" hidden="false" customHeight="false" outlineLevel="0" collapsed="false">
      <c r="A283" s="74"/>
      <c r="B283" s="75"/>
      <c r="C283" s="76"/>
      <c r="D283" s="77"/>
      <c r="E283" s="74"/>
      <c r="F283" s="75"/>
    </row>
    <row r="284" customFormat="false" ht="12.8" hidden="false" customHeight="false" outlineLevel="0" collapsed="false">
      <c r="A284" s="74"/>
      <c r="B284" s="75"/>
      <c r="C284" s="76"/>
      <c r="D284" s="77"/>
      <c r="E284" s="74"/>
      <c r="F284" s="75"/>
    </row>
    <row r="285" customFormat="false" ht="12.8" hidden="false" customHeight="false" outlineLevel="0" collapsed="false">
      <c r="A285" s="74"/>
      <c r="B285" s="75"/>
      <c r="C285" s="76"/>
      <c r="D285" s="77"/>
      <c r="E285" s="74"/>
      <c r="F285" s="75"/>
    </row>
    <row r="286" customFormat="false" ht="12.8" hidden="false" customHeight="false" outlineLevel="0" collapsed="false">
      <c r="A286" s="74"/>
      <c r="B286" s="75"/>
      <c r="C286" s="76"/>
      <c r="D286" s="77"/>
      <c r="E286" s="74"/>
      <c r="F286" s="75"/>
    </row>
    <row r="287" customFormat="false" ht="12.8" hidden="false" customHeight="false" outlineLevel="0" collapsed="false">
      <c r="A287" s="74"/>
      <c r="B287" s="75"/>
      <c r="C287" s="76"/>
      <c r="D287" s="77"/>
      <c r="E287" s="74"/>
      <c r="F287" s="75"/>
    </row>
    <row r="288" customFormat="false" ht="12.8" hidden="false" customHeight="false" outlineLevel="0" collapsed="false">
      <c r="A288" s="74"/>
      <c r="B288" s="75"/>
      <c r="C288" s="76"/>
      <c r="D288" s="77"/>
      <c r="E288" s="74"/>
      <c r="F288" s="75"/>
    </row>
    <row r="289" customFormat="false" ht="12.8" hidden="false" customHeight="false" outlineLevel="0" collapsed="false">
      <c r="A289" s="74"/>
      <c r="B289" s="75"/>
      <c r="C289" s="76"/>
      <c r="D289" s="77"/>
      <c r="E289" s="74"/>
      <c r="F289" s="75"/>
    </row>
    <row r="290" customFormat="false" ht="12.8" hidden="false" customHeight="false" outlineLevel="0" collapsed="false">
      <c r="A290" s="74"/>
      <c r="B290" s="75"/>
      <c r="C290" s="76"/>
      <c r="D290" s="77"/>
      <c r="E290" s="74"/>
      <c r="F290" s="75"/>
    </row>
    <row r="291" customFormat="false" ht="12.8" hidden="false" customHeight="false" outlineLevel="0" collapsed="false">
      <c r="A291" s="74"/>
      <c r="B291" s="75"/>
      <c r="C291" s="76"/>
      <c r="D291" s="77"/>
      <c r="E291" s="74"/>
      <c r="F291" s="75"/>
    </row>
    <row r="292" customFormat="false" ht="12.8" hidden="false" customHeight="false" outlineLevel="0" collapsed="false">
      <c r="A292" s="74"/>
      <c r="B292" s="75"/>
      <c r="C292" s="76"/>
      <c r="D292" s="77"/>
      <c r="E292" s="74"/>
      <c r="F292" s="75"/>
    </row>
    <row r="293" customFormat="false" ht="12.8" hidden="false" customHeight="false" outlineLevel="0" collapsed="false">
      <c r="A293" s="74"/>
      <c r="B293" s="75"/>
      <c r="C293" s="76"/>
      <c r="D293" s="77"/>
      <c r="E293" s="74"/>
      <c r="F293" s="75"/>
    </row>
    <row r="294" customFormat="false" ht="12.8" hidden="false" customHeight="false" outlineLevel="0" collapsed="false">
      <c r="A294" s="74"/>
      <c r="B294" s="75"/>
      <c r="C294" s="76"/>
      <c r="D294" s="77"/>
      <c r="E294" s="74"/>
      <c r="F294" s="75"/>
    </row>
    <row r="295" customFormat="false" ht="12.8" hidden="false" customHeight="false" outlineLevel="0" collapsed="false">
      <c r="A295" s="74"/>
      <c r="B295" s="75"/>
      <c r="C295" s="76"/>
      <c r="D295" s="77"/>
      <c r="E295" s="74"/>
      <c r="F295" s="75"/>
    </row>
    <row r="296" customFormat="false" ht="12.8" hidden="false" customHeight="false" outlineLevel="0" collapsed="false">
      <c r="A296" s="74"/>
      <c r="B296" s="75"/>
      <c r="C296" s="76"/>
      <c r="D296" s="77"/>
      <c r="E296" s="74"/>
      <c r="F296" s="75"/>
    </row>
    <row r="297" customFormat="false" ht="12.8" hidden="false" customHeight="false" outlineLevel="0" collapsed="false">
      <c r="A297" s="74"/>
      <c r="B297" s="75"/>
      <c r="C297" s="76"/>
      <c r="D297" s="77"/>
      <c r="E297" s="74"/>
      <c r="F297" s="75"/>
    </row>
    <row r="298" customFormat="false" ht="12.8" hidden="false" customHeight="false" outlineLevel="0" collapsed="false">
      <c r="A298" s="74"/>
      <c r="B298" s="75"/>
      <c r="C298" s="76"/>
      <c r="D298" s="77"/>
      <c r="E298" s="74"/>
      <c r="F298" s="75"/>
    </row>
    <row r="299" customFormat="false" ht="12.8" hidden="false" customHeight="false" outlineLevel="0" collapsed="false">
      <c r="A299" s="74"/>
      <c r="B299" s="75"/>
      <c r="C299" s="76"/>
      <c r="D299" s="77"/>
      <c r="E299" s="74"/>
      <c r="F299" s="75"/>
    </row>
    <row r="300" customFormat="false" ht="12.8" hidden="false" customHeight="false" outlineLevel="0" collapsed="false">
      <c r="A300" s="74"/>
      <c r="B300" s="75"/>
      <c r="C300" s="76"/>
      <c r="D300" s="77"/>
      <c r="E300" s="74"/>
      <c r="F300" s="75"/>
    </row>
    <row r="301" customFormat="false" ht="12.8" hidden="false" customHeight="false" outlineLevel="0" collapsed="false">
      <c r="A301" s="74"/>
      <c r="B301" s="75"/>
      <c r="C301" s="76"/>
      <c r="D301" s="77"/>
      <c r="E301" s="74"/>
      <c r="F301" s="75"/>
    </row>
    <row r="302" customFormat="false" ht="12.8" hidden="false" customHeight="false" outlineLevel="0" collapsed="false">
      <c r="A302" s="74"/>
      <c r="B302" s="75"/>
      <c r="C302" s="76"/>
      <c r="D302" s="77"/>
      <c r="E302" s="74"/>
      <c r="F302" s="75"/>
    </row>
    <row r="303" customFormat="false" ht="12.8" hidden="false" customHeight="false" outlineLevel="0" collapsed="false">
      <c r="A303" s="74"/>
      <c r="B303" s="75"/>
      <c r="C303" s="76"/>
      <c r="D303" s="77"/>
      <c r="E303" s="74"/>
      <c r="F303" s="75"/>
    </row>
    <row r="304" customFormat="false" ht="12.8" hidden="false" customHeight="false" outlineLevel="0" collapsed="false">
      <c r="A304" s="74"/>
      <c r="B304" s="75"/>
      <c r="C304" s="76"/>
      <c r="D304" s="77"/>
      <c r="E304" s="74"/>
      <c r="F304" s="75"/>
    </row>
    <row r="305" customFormat="false" ht="12.8" hidden="false" customHeight="false" outlineLevel="0" collapsed="false">
      <c r="A305" s="74"/>
      <c r="B305" s="75"/>
      <c r="C305" s="76"/>
      <c r="D305" s="77"/>
      <c r="E305" s="74"/>
      <c r="F305" s="75"/>
    </row>
    <row r="306" customFormat="false" ht="12.8" hidden="false" customHeight="false" outlineLevel="0" collapsed="false">
      <c r="A306" s="74"/>
      <c r="B306" s="75"/>
      <c r="C306" s="76"/>
      <c r="D306" s="77"/>
      <c r="E306" s="74"/>
      <c r="F306" s="75"/>
    </row>
    <row r="307" customFormat="false" ht="12.8" hidden="false" customHeight="false" outlineLevel="0" collapsed="false">
      <c r="A307" s="74"/>
      <c r="B307" s="75"/>
      <c r="C307" s="76"/>
      <c r="D307" s="77"/>
      <c r="E307" s="74"/>
      <c r="F307" s="75"/>
    </row>
    <row r="308" customFormat="false" ht="12.8" hidden="false" customHeight="false" outlineLevel="0" collapsed="false">
      <c r="A308" s="74"/>
      <c r="B308" s="75"/>
      <c r="C308" s="76"/>
      <c r="D308" s="77"/>
      <c r="E308" s="74"/>
      <c r="F308" s="75"/>
    </row>
    <row r="309" customFormat="false" ht="12.8" hidden="false" customHeight="false" outlineLevel="0" collapsed="false">
      <c r="A309" s="74"/>
      <c r="B309" s="75"/>
      <c r="C309" s="76"/>
      <c r="D309" s="77"/>
      <c r="E309" s="74"/>
      <c r="F309" s="75"/>
    </row>
    <row r="310" customFormat="false" ht="12.8" hidden="false" customHeight="false" outlineLevel="0" collapsed="false">
      <c r="A310" s="74"/>
      <c r="B310" s="75"/>
      <c r="C310" s="76"/>
      <c r="D310" s="77"/>
      <c r="E310" s="74"/>
      <c r="F310" s="75"/>
    </row>
    <row r="311" customFormat="false" ht="12.8" hidden="false" customHeight="false" outlineLevel="0" collapsed="false">
      <c r="A311" s="74"/>
      <c r="B311" s="75"/>
      <c r="C311" s="76"/>
      <c r="D311" s="77"/>
      <c r="E311" s="74"/>
      <c r="F311" s="75"/>
    </row>
    <row r="312" customFormat="false" ht="12.8" hidden="false" customHeight="false" outlineLevel="0" collapsed="false">
      <c r="A312" s="74"/>
      <c r="B312" s="75"/>
      <c r="C312" s="76"/>
      <c r="D312" s="77"/>
      <c r="E312" s="74"/>
      <c r="F312" s="75"/>
    </row>
    <row r="313" customFormat="false" ht="12.8" hidden="false" customHeight="false" outlineLevel="0" collapsed="false">
      <c r="A313" s="74"/>
      <c r="B313" s="75"/>
      <c r="C313" s="76"/>
      <c r="D313" s="77"/>
      <c r="E313" s="74"/>
      <c r="F313" s="75"/>
    </row>
    <row r="314" customFormat="false" ht="12.8" hidden="false" customHeight="false" outlineLevel="0" collapsed="false">
      <c r="A314" s="74"/>
      <c r="B314" s="75"/>
      <c r="C314" s="76"/>
      <c r="D314" s="77"/>
      <c r="E314" s="74"/>
      <c r="F314" s="75"/>
    </row>
    <row r="315" customFormat="false" ht="12.8" hidden="false" customHeight="false" outlineLevel="0" collapsed="false">
      <c r="A315" s="74"/>
      <c r="B315" s="75"/>
      <c r="C315" s="76"/>
      <c r="D315" s="77"/>
      <c r="E315" s="74"/>
      <c r="F315" s="75"/>
    </row>
    <row r="316" customFormat="false" ht="12.8" hidden="false" customHeight="false" outlineLevel="0" collapsed="false">
      <c r="A316" s="74"/>
      <c r="B316" s="75"/>
      <c r="C316" s="76"/>
      <c r="D316" s="77"/>
      <c r="E316" s="74"/>
      <c r="F316" s="75"/>
    </row>
    <row r="317" customFormat="false" ht="12.8" hidden="false" customHeight="false" outlineLevel="0" collapsed="false">
      <c r="A317" s="74"/>
      <c r="B317" s="75"/>
      <c r="C317" s="76"/>
      <c r="D317" s="77"/>
      <c r="E317" s="74"/>
      <c r="F317" s="75"/>
    </row>
    <row r="318" customFormat="false" ht="12.8" hidden="false" customHeight="false" outlineLevel="0" collapsed="false">
      <c r="A318" s="74"/>
      <c r="B318" s="75"/>
      <c r="C318" s="76"/>
      <c r="D318" s="77"/>
      <c r="E318" s="74"/>
      <c r="F318" s="75"/>
    </row>
    <row r="319" customFormat="false" ht="12.8" hidden="false" customHeight="false" outlineLevel="0" collapsed="false">
      <c r="A319" s="74"/>
      <c r="B319" s="75"/>
      <c r="C319" s="76"/>
      <c r="D319" s="77"/>
      <c r="E319" s="74"/>
      <c r="F319" s="75"/>
    </row>
    <row r="320" customFormat="false" ht="12.8" hidden="false" customHeight="false" outlineLevel="0" collapsed="false">
      <c r="A320" s="74"/>
      <c r="B320" s="75"/>
      <c r="C320" s="76"/>
      <c r="D320" s="77"/>
      <c r="E320" s="74"/>
      <c r="F320" s="75"/>
    </row>
    <row r="321" customFormat="false" ht="12.8" hidden="false" customHeight="false" outlineLevel="0" collapsed="false">
      <c r="A321" s="74"/>
      <c r="B321" s="75"/>
      <c r="C321" s="76"/>
      <c r="D321" s="77"/>
      <c r="E321" s="74"/>
      <c r="F321" s="75"/>
    </row>
    <row r="322" customFormat="false" ht="12.8" hidden="false" customHeight="false" outlineLevel="0" collapsed="false">
      <c r="A322" s="74"/>
      <c r="B322" s="75"/>
      <c r="C322" s="76"/>
      <c r="D322" s="77"/>
      <c r="E322" s="74"/>
      <c r="F322" s="75"/>
    </row>
    <row r="323" customFormat="false" ht="12.8" hidden="false" customHeight="false" outlineLevel="0" collapsed="false">
      <c r="A323" s="74"/>
      <c r="B323" s="75"/>
      <c r="C323" s="76"/>
      <c r="D323" s="77"/>
      <c r="E323" s="74"/>
      <c r="F323" s="75"/>
    </row>
    <row r="324" customFormat="false" ht="12.8" hidden="false" customHeight="false" outlineLevel="0" collapsed="false">
      <c r="A324" s="74"/>
      <c r="B324" s="75"/>
      <c r="C324" s="76"/>
      <c r="D324" s="77"/>
      <c r="E324" s="74"/>
      <c r="F324" s="75"/>
    </row>
    <row r="325" customFormat="false" ht="12.8" hidden="false" customHeight="false" outlineLevel="0" collapsed="false">
      <c r="A325" s="74"/>
      <c r="B325" s="75"/>
      <c r="C325" s="76"/>
      <c r="D325" s="77"/>
      <c r="E325" s="74"/>
      <c r="F325" s="75"/>
    </row>
    <row r="326" customFormat="false" ht="12.8" hidden="false" customHeight="false" outlineLevel="0" collapsed="false">
      <c r="A326" s="74"/>
      <c r="B326" s="75"/>
      <c r="C326" s="76"/>
      <c r="D326" s="77"/>
      <c r="E326" s="74"/>
      <c r="F326" s="75"/>
    </row>
    <row r="327" customFormat="false" ht="12.8" hidden="false" customHeight="false" outlineLevel="0" collapsed="false">
      <c r="A327" s="74"/>
      <c r="B327" s="75"/>
      <c r="C327" s="76"/>
      <c r="D327" s="77"/>
      <c r="E327" s="74"/>
      <c r="F327" s="75"/>
    </row>
    <row r="328" customFormat="false" ht="12.8" hidden="false" customHeight="false" outlineLevel="0" collapsed="false">
      <c r="A328" s="74"/>
      <c r="B328" s="75"/>
      <c r="C328" s="76"/>
      <c r="D328" s="77"/>
      <c r="E328" s="74"/>
      <c r="F328" s="75"/>
    </row>
    <row r="329" customFormat="false" ht="12.8" hidden="false" customHeight="false" outlineLevel="0" collapsed="false">
      <c r="A329" s="74"/>
      <c r="B329" s="75"/>
      <c r="C329" s="76"/>
      <c r="D329" s="77"/>
      <c r="E329" s="74"/>
      <c r="F329" s="75"/>
    </row>
    <row r="330" customFormat="false" ht="12.8" hidden="false" customHeight="false" outlineLevel="0" collapsed="false">
      <c r="A330" s="74"/>
      <c r="B330" s="75"/>
      <c r="C330" s="76"/>
      <c r="D330" s="77"/>
      <c r="E330" s="74"/>
      <c r="F330" s="75"/>
    </row>
    <row r="331" customFormat="false" ht="12.8" hidden="false" customHeight="false" outlineLevel="0" collapsed="false">
      <c r="A331" s="74"/>
      <c r="B331" s="75"/>
      <c r="C331" s="76"/>
      <c r="D331" s="77"/>
      <c r="E331" s="74"/>
      <c r="F331" s="75"/>
    </row>
    <row r="332" customFormat="false" ht="12.8" hidden="false" customHeight="false" outlineLevel="0" collapsed="false">
      <c r="A332" s="74"/>
      <c r="B332" s="75"/>
      <c r="C332" s="76"/>
      <c r="D332" s="77"/>
      <c r="E332" s="74"/>
      <c r="F332" s="75"/>
    </row>
    <row r="333" customFormat="false" ht="12.8" hidden="false" customHeight="false" outlineLevel="0" collapsed="false">
      <c r="A333" s="74"/>
      <c r="B333" s="75"/>
      <c r="C333" s="76"/>
      <c r="D333" s="77"/>
      <c r="E333" s="74"/>
      <c r="F333" s="75"/>
    </row>
    <row r="334" customFormat="false" ht="12.8" hidden="false" customHeight="false" outlineLevel="0" collapsed="false">
      <c r="A334" s="74"/>
      <c r="B334" s="75"/>
      <c r="C334" s="76"/>
      <c r="D334" s="77"/>
      <c r="E334" s="74"/>
      <c r="F334" s="75"/>
    </row>
    <row r="335" customFormat="false" ht="12.8" hidden="false" customHeight="false" outlineLevel="0" collapsed="false">
      <c r="A335" s="74"/>
      <c r="B335" s="75"/>
      <c r="C335" s="76"/>
      <c r="D335" s="77"/>
      <c r="E335" s="74"/>
      <c r="F335" s="75"/>
    </row>
    <row r="336" customFormat="false" ht="12.8" hidden="false" customHeight="false" outlineLevel="0" collapsed="false">
      <c r="A336" s="74"/>
      <c r="B336" s="75"/>
      <c r="C336" s="76"/>
      <c r="D336" s="77"/>
      <c r="E336" s="74"/>
      <c r="F336" s="75"/>
    </row>
    <row r="337" customFormat="false" ht="12.8" hidden="false" customHeight="false" outlineLevel="0" collapsed="false">
      <c r="A337" s="74"/>
      <c r="B337" s="75"/>
      <c r="C337" s="76"/>
      <c r="D337" s="77"/>
      <c r="E337" s="74"/>
      <c r="F337" s="75"/>
    </row>
    <row r="338" customFormat="false" ht="12.8" hidden="false" customHeight="false" outlineLevel="0" collapsed="false">
      <c r="A338" s="74"/>
      <c r="B338" s="75"/>
      <c r="C338" s="76"/>
      <c r="D338" s="77"/>
      <c r="E338" s="74"/>
      <c r="F338" s="75"/>
    </row>
    <row r="339" customFormat="false" ht="12.8" hidden="false" customHeight="false" outlineLevel="0" collapsed="false">
      <c r="A339" s="74"/>
      <c r="B339" s="75"/>
      <c r="C339" s="76"/>
      <c r="D339" s="77"/>
      <c r="E339" s="74"/>
      <c r="F339" s="75"/>
    </row>
    <row r="340" customFormat="false" ht="12.8" hidden="false" customHeight="false" outlineLevel="0" collapsed="false">
      <c r="A340" s="74"/>
      <c r="B340" s="75"/>
      <c r="C340" s="76"/>
      <c r="D340" s="77"/>
      <c r="E340" s="74"/>
      <c r="F340" s="75"/>
    </row>
    <row r="341" customFormat="false" ht="12.8" hidden="false" customHeight="false" outlineLevel="0" collapsed="false">
      <c r="A341" s="74"/>
      <c r="B341" s="75"/>
      <c r="C341" s="76"/>
      <c r="D341" s="77"/>
      <c r="E341" s="74"/>
      <c r="F341" s="75"/>
    </row>
    <row r="342" customFormat="false" ht="12.8" hidden="false" customHeight="false" outlineLevel="0" collapsed="false">
      <c r="A342" s="74"/>
      <c r="B342" s="75"/>
      <c r="C342" s="76"/>
      <c r="D342" s="77"/>
      <c r="E342" s="74"/>
      <c r="F342" s="75"/>
    </row>
    <row r="343" customFormat="false" ht="12.8" hidden="false" customHeight="false" outlineLevel="0" collapsed="false">
      <c r="A343" s="74"/>
      <c r="B343" s="75"/>
      <c r="C343" s="76"/>
      <c r="D343" s="77"/>
      <c r="E343" s="74"/>
      <c r="F343" s="75"/>
    </row>
    <row r="344" customFormat="false" ht="12.8" hidden="false" customHeight="false" outlineLevel="0" collapsed="false">
      <c r="A344" s="74"/>
      <c r="B344" s="75"/>
      <c r="C344" s="76"/>
      <c r="D344" s="77"/>
      <c r="E344" s="74"/>
      <c r="F344" s="75"/>
    </row>
    <row r="345" customFormat="false" ht="12.8" hidden="false" customHeight="false" outlineLevel="0" collapsed="false">
      <c r="A345" s="74"/>
      <c r="B345" s="75"/>
      <c r="C345" s="76"/>
      <c r="D345" s="77"/>
      <c r="E345" s="74"/>
      <c r="F345" s="75"/>
    </row>
    <row r="346" customFormat="false" ht="12.8" hidden="false" customHeight="false" outlineLevel="0" collapsed="false">
      <c r="A346" s="74"/>
      <c r="B346" s="75"/>
      <c r="C346" s="76"/>
      <c r="D346" s="77"/>
      <c r="E346" s="74"/>
      <c r="F346" s="75"/>
    </row>
    <row r="347" customFormat="false" ht="12.8" hidden="false" customHeight="false" outlineLevel="0" collapsed="false">
      <c r="A347" s="74"/>
      <c r="B347" s="75"/>
      <c r="C347" s="76"/>
      <c r="D347" s="77"/>
      <c r="E347" s="74"/>
      <c r="F347" s="75"/>
    </row>
    <row r="348" customFormat="false" ht="12.8" hidden="false" customHeight="false" outlineLevel="0" collapsed="false">
      <c r="A348" s="74"/>
      <c r="B348" s="75"/>
      <c r="C348" s="76"/>
      <c r="D348" s="77"/>
      <c r="E348" s="74"/>
      <c r="F348" s="75"/>
    </row>
    <row r="349" customFormat="false" ht="12.8" hidden="false" customHeight="false" outlineLevel="0" collapsed="false">
      <c r="A349" s="74"/>
      <c r="B349" s="75"/>
      <c r="C349" s="76"/>
      <c r="D349" s="77"/>
      <c r="E349" s="74"/>
      <c r="F349" s="75"/>
    </row>
    <row r="350" customFormat="false" ht="12.8" hidden="false" customHeight="false" outlineLevel="0" collapsed="false">
      <c r="A350" s="74"/>
      <c r="B350" s="75"/>
      <c r="C350" s="76"/>
      <c r="D350" s="77"/>
      <c r="E350" s="74"/>
      <c r="F350" s="75"/>
    </row>
    <row r="351" customFormat="false" ht="12.8" hidden="false" customHeight="false" outlineLevel="0" collapsed="false">
      <c r="A351" s="74"/>
      <c r="B351" s="75"/>
      <c r="C351" s="76"/>
      <c r="D351" s="77"/>
      <c r="E351" s="74"/>
      <c r="F351" s="75"/>
    </row>
    <row r="352" customFormat="false" ht="12.8" hidden="false" customHeight="false" outlineLevel="0" collapsed="false">
      <c r="A352" s="74"/>
      <c r="B352" s="75"/>
      <c r="C352" s="76"/>
      <c r="D352" s="77"/>
      <c r="E352" s="74"/>
      <c r="F352" s="75"/>
    </row>
    <row r="353" customFormat="false" ht="12.8" hidden="false" customHeight="false" outlineLevel="0" collapsed="false">
      <c r="A353" s="74"/>
      <c r="B353" s="75"/>
      <c r="C353" s="76"/>
      <c r="D353" s="77"/>
      <c r="E353" s="74"/>
      <c r="F353" s="75"/>
    </row>
    <row r="354" customFormat="false" ht="12.8" hidden="false" customHeight="false" outlineLevel="0" collapsed="false">
      <c r="A354" s="74"/>
      <c r="B354" s="75"/>
      <c r="C354" s="76"/>
      <c r="D354" s="77"/>
      <c r="E354" s="74"/>
      <c r="F354" s="75"/>
    </row>
    <row r="355" customFormat="false" ht="12.8" hidden="false" customHeight="false" outlineLevel="0" collapsed="false">
      <c r="A355" s="74"/>
      <c r="B355" s="75"/>
      <c r="C355" s="76"/>
      <c r="D355" s="77"/>
      <c r="E355" s="74"/>
      <c r="F355" s="75"/>
    </row>
    <row r="356" customFormat="false" ht="12.8" hidden="false" customHeight="false" outlineLevel="0" collapsed="false">
      <c r="A356" s="74"/>
      <c r="B356" s="75"/>
      <c r="C356" s="76"/>
      <c r="D356" s="77"/>
      <c r="E356" s="74"/>
      <c r="F356" s="75"/>
    </row>
    <row r="357" customFormat="false" ht="12.8" hidden="false" customHeight="false" outlineLevel="0" collapsed="false">
      <c r="A357" s="74"/>
      <c r="B357" s="75"/>
      <c r="C357" s="76"/>
      <c r="D357" s="77"/>
      <c r="E357" s="74"/>
      <c r="F357" s="75"/>
    </row>
    <row r="358" customFormat="false" ht="12.8" hidden="false" customHeight="false" outlineLevel="0" collapsed="false">
      <c r="A358" s="74"/>
      <c r="B358" s="75"/>
      <c r="C358" s="76"/>
      <c r="D358" s="77"/>
      <c r="E358" s="74"/>
      <c r="F358" s="75"/>
    </row>
    <row r="359" customFormat="false" ht="12.8" hidden="false" customHeight="false" outlineLevel="0" collapsed="false">
      <c r="A359" s="74"/>
      <c r="B359" s="75"/>
      <c r="C359" s="76"/>
      <c r="D359" s="77"/>
      <c r="E359" s="74"/>
      <c r="F359" s="75"/>
    </row>
    <row r="360" customFormat="false" ht="12.8" hidden="false" customHeight="false" outlineLevel="0" collapsed="false">
      <c r="A360" s="74"/>
      <c r="B360" s="75"/>
      <c r="C360" s="76"/>
      <c r="D360" s="77"/>
      <c r="E360" s="74"/>
      <c r="F360" s="75"/>
    </row>
    <row r="361" customFormat="false" ht="12.8" hidden="false" customHeight="false" outlineLevel="0" collapsed="false">
      <c r="A361" s="74"/>
      <c r="B361" s="75"/>
      <c r="C361" s="76"/>
      <c r="D361" s="77"/>
      <c r="E361" s="74"/>
      <c r="F361" s="75"/>
    </row>
    <row r="362" customFormat="false" ht="12.8" hidden="false" customHeight="false" outlineLevel="0" collapsed="false">
      <c r="A362" s="74"/>
      <c r="B362" s="75"/>
      <c r="C362" s="76"/>
      <c r="D362" s="77"/>
      <c r="E362" s="74"/>
      <c r="F362" s="75"/>
    </row>
    <row r="363" customFormat="false" ht="12.8" hidden="false" customHeight="false" outlineLevel="0" collapsed="false">
      <c r="A363" s="74"/>
      <c r="B363" s="75"/>
      <c r="C363" s="76"/>
      <c r="D363" s="77"/>
      <c r="E363" s="74"/>
      <c r="F363" s="75"/>
    </row>
    <row r="364" customFormat="false" ht="12.8" hidden="false" customHeight="false" outlineLevel="0" collapsed="false">
      <c r="A364" s="74"/>
      <c r="B364" s="75"/>
      <c r="C364" s="76"/>
      <c r="D364" s="77"/>
      <c r="E364" s="74"/>
      <c r="F364" s="75"/>
    </row>
    <row r="365" customFormat="false" ht="12.8" hidden="false" customHeight="false" outlineLevel="0" collapsed="false">
      <c r="A365" s="74"/>
      <c r="B365" s="75"/>
      <c r="C365" s="76"/>
      <c r="D365" s="77"/>
      <c r="E365" s="74"/>
      <c r="F365" s="75"/>
    </row>
    <row r="366" customFormat="false" ht="12.8" hidden="false" customHeight="false" outlineLevel="0" collapsed="false">
      <c r="A366" s="74"/>
      <c r="B366" s="75"/>
      <c r="C366" s="76"/>
      <c r="D366" s="77"/>
      <c r="E366" s="74"/>
      <c r="F366" s="75"/>
    </row>
    <row r="367" customFormat="false" ht="12.8" hidden="false" customHeight="false" outlineLevel="0" collapsed="false">
      <c r="A367" s="74"/>
      <c r="B367" s="75"/>
      <c r="C367" s="76"/>
      <c r="D367" s="77"/>
      <c r="E367" s="74"/>
      <c r="F367" s="75"/>
    </row>
    <row r="368" customFormat="false" ht="12.8" hidden="false" customHeight="false" outlineLevel="0" collapsed="false">
      <c r="A368" s="74"/>
      <c r="B368" s="75"/>
      <c r="C368" s="76"/>
      <c r="D368" s="77"/>
      <c r="E368" s="74"/>
      <c r="F368" s="75"/>
    </row>
    <row r="369" customFormat="false" ht="12.8" hidden="false" customHeight="false" outlineLevel="0" collapsed="false">
      <c r="A369" s="74"/>
      <c r="B369" s="75"/>
      <c r="C369" s="76"/>
      <c r="D369" s="77"/>
      <c r="E369" s="74"/>
      <c r="F369" s="75"/>
    </row>
    <row r="370" customFormat="false" ht="12.8" hidden="false" customHeight="false" outlineLevel="0" collapsed="false">
      <c r="A370" s="74"/>
      <c r="B370" s="75"/>
      <c r="C370" s="76"/>
      <c r="D370" s="77"/>
      <c r="E370" s="74"/>
      <c r="F370" s="75"/>
    </row>
    <row r="371" customFormat="false" ht="12.8" hidden="false" customHeight="false" outlineLevel="0" collapsed="false">
      <c r="A371" s="74"/>
      <c r="B371" s="75"/>
      <c r="C371" s="76"/>
      <c r="D371" s="77"/>
      <c r="E371" s="74"/>
      <c r="F371" s="75"/>
    </row>
    <row r="372" customFormat="false" ht="12.8" hidden="false" customHeight="false" outlineLevel="0" collapsed="false">
      <c r="A372" s="74"/>
      <c r="B372" s="75"/>
      <c r="C372" s="76"/>
      <c r="D372" s="77"/>
      <c r="E372" s="74"/>
      <c r="F372" s="75"/>
    </row>
    <row r="373" customFormat="false" ht="12.8" hidden="false" customHeight="false" outlineLevel="0" collapsed="false">
      <c r="A373" s="74"/>
      <c r="B373" s="75"/>
      <c r="C373" s="76"/>
      <c r="D373" s="77"/>
      <c r="E373" s="74"/>
      <c r="F373" s="75"/>
    </row>
    <row r="374" customFormat="false" ht="12.8" hidden="false" customHeight="false" outlineLevel="0" collapsed="false">
      <c r="A374" s="74"/>
      <c r="B374" s="75"/>
      <c r="C374" s="76"/>
      <c r="D374" s="77"/>
      <c r="E374" s="74"/>
      <c r="F374" s="75"/>
    </row>
    <row r="375" customFormat="false" ht="12.8" hidden="false" customHeight="false" outlineLevel="0" collapsed="false">
      <c r="A375" s="74"/>
      <c r="B375" s="75"/>
      <c r="C375" s="76"/>
      <c r="D375" s="77"/>
      <c r="E375" s="74"/>
      <c r="F375" s="75"/>
    </row>
    <row r="376" customFormat="false" ht="12.8" hidden="false" customHeight="false" outlineLevel="0" collapsed="false">
      <c r="A376" s="74"/>
      <c r="B376" s="75"/>
      <c r="C376" s="76"/>
      <c r="D376" s="77"/>
      <c r="E376" s="74"/>
      <c r="F376" s="75"/>
    </row>
    <row r="377" customFormat="false" ht="12.8" hidden="false" customHeight="false" outlineLevel="0" collapsed="false">
      <c r="A377" s="74"/>
      <c r="B377" s="75"/>
      <c r="C377" s="76"/>
      <c r="D377" s="77"/>
      <c r="E377" s="74"/>
      <c r="F377" s="75"/>
    </row>
    <row r="378" customFormat="false" ht="12.8" hidden="false" customHeight="false" outlineLevel="0" collapsed="false">
      <c r="A378" s="74"/>
      <c r="B378" s="75"/>
      <c r="C378" s="76"/>
      <c r="D378" s="77"/>
      <c r="E378" s="74"/>
      <c r="F378" s="75"/>
    </row>
    <row r="379" customFormat="false" ht="12.8" hidden="false" customHeight="false" outlineLevel="0" collapsed="false">
      <c r="A379" s="74"/>
      <c r="B379" s="75"/>
      <c r="C379" s="76"/>
      <c r="D379" s="77"/>
      <c r="E379" s="74"/>
      <c r="F379" s="75"/>
    </row>
    <row r="380" customFormat="false" ht="12.8" hidden="false" customHeight="false" outlineLevel="0" collapsed="false">
      <c r="A380" s="74"/>
      <c r="B380" s="75"/>
      <c r="C380" s="76"/>
      <c r="D380" s="77"/>
      <c r="E380" s="74"/>
      <c r="F380" s="75"/>
    </row>
    <row r="381" customFormat="false" ht="12.8" hidden="false" customHeight="false" outlineLevel="0" collapsed="false">
      <c r="A381" s="74"/>
      <c r="B381" s="75"/>
      <c r="C381" s="76"/>
      <c r="D381" s="77"/>
      <c r="E381" s="74"/>
      <c r="F381" s="75"/>
    </row>
    <row r="382" customFormat="false" ht="12.8" hidden="false" customHeight="false" outlineLevel="0" collapsed="false">
      <c r="A382" s="74"/>
      <c r="B382" s="75"/>
      <c r="C382" s="76"/>
      <c r="D382" s="77"/>
      <c r="E382" s="74"/>
      <c r="F382" s="75"/>
    </row>
    <row r="383" customFormat="false" ht="12.8" hidden="false" customHeight="false" outlineLevel="0" collapsed="false">
      <c r="A383" s="74"/>
      <c r="B383" s="75"/>
      <c r="C383" s="76"/>
      <c r="D383" s="77"/>
      <c r="E383" s="74"/>
      <c r="F383" s="75"/>
    </row>
    <row r="384" customFormat="false" ht="12.8" hidden="false" customHeight="false" outlineLevel="0" collapsed="false">
      <c r="A384" s="74"/>
      <c r="B384" s="75"/>
      <c r="C384" s="76"/>
      <c r="D384" s="77"/>
      <c r="E384" s="74"/>
      <c r="F384" s="75"/>
    </row>
    <row r="385" customFormat="false" ht="12.8" hidden="false" customHeight="false" outlineLevel="0" collapsed="false">
      <c r="A385" s="74"/>
      <c r="B385" s="75"/>
      <c r="C385" s="76"/>
      <c r="D385" s="77"/>
      <c r="E385" s="74"/>
      <c r="F385" s="75"/>
    </row>
    <row r="386" customFormat="false" ht="12.8" hidden="false" customHeight="false" outlineLevel="0" collapsed="false">
      <c r="A386" s="74"/>
      <c r="B386" s="75"/>
      <c r="C386" s="76"/>
      <c r="D386" s="77"/>
      <c r="E386" s="74"/>
      <c r="F386" s="75"/>
    </row>
    <row r="387" customFormat="false" ht="12.8" hidden="false" customHeight="false" outlineLevel="0" collapsed="false">
      <c r="A387" s="74"/>
      <c r="B387" s="75"/>
      <c r="C387" s="76"/>
      <c r="D387" s="77"/>
      <c r="E387" s="74"/>
      <c r="F387" s="75"/>
    </row>
    <row r="388" customFormat="false" ht="12.8" hidden="false" customHeight="false" outlineLevel="0" collapsed="false">
      <c r="A388" s="74"/>
      <c r="B388" s="75"/>
      <c r="C388" s="76"/>
      <c r="D388" s="77"/>
      <c r="E388" s="74"/>
      <c r="F388" s="75"/>
    </row>
    <row r="389" customFormat="false" ht="12.8" hidden="false" customHeight="false" outlineLevel="0" collapsed="false">
      <c r="A389" s="74"/>
      <c r="B389" s="75"/>
      <c r="C389" s="76"/>
      <c r="D389" s="77"/>
      <c r="E389" s="74"/>
      <c r="F389" s="75"/>
    </row>
    <row r="390" customFormat="false" ht="12.8" hidden="false" customHeight="false" outlineLevel="0" collapsed="false">
      <c r="A390" s="74"/>
      <c r="B390" s="75"/>
      <c r="C390" s="76"/>
      <c r="D390" s="77"/>
      <c r="E390" s="74"/>
      <c r="F390" s="75"/>
    </row>
    <row r="391" customFormat="false" ht="12.8" hidden="false" customHeight="false" outlineLevel="0" collapsed="false">
      <c r="A391" s="74"/>
      <c r="B391" s="75"/>
      <c r="C391" s="76"/>
      <c r="D391" s="77"/>
      <c r="E391" s="74"/>
      <c r="F391" s="75"/>
    </row>
    <row r="392" customFormat="false" ht="12.8" hidden="false" customHeight="false" outlineLevel="0" collapsed="false">
      <c r="A392" s="74"/>
      <c r="B392" s="75"/>
      <c r="C392" s="76"/>
      <c r="D392" s="77"/>
      <c r="E392" s="74"/>
      <c r="F392" s="75"/>
    </row>
    <row r="393" customFormat="false" ht="12.8" hidden="false" customHeight="false" outlineLevel="0" collapsed="false">
      <c r="A393" s="74"/>
      <c r="B393" s="75"/>
      <c r="C393" s="76"/>
      <c r="D393" s="77"/>
      <c r="E393" s="74"/>
      <c r="F393" s="75"/>
    </row>
    <row r="394" customFormat="false" ht="12.8" hidden="false" customHeight="false" outlineLevel="0" collapsed="false">
      <c r="A394" s="74"/>
      <c r="B394" s="75"/>
      <c r="C394" s="76"/>
      <c r="D394" s="77"/>
      <c r="E394" s="74"/>
      <c r="F394" s="75"/>
    </row>
    <row r="395" customFormat="false" ht="12.8" hidden="false" customHeight="false" outlineLevel="0" collapsed="false">
      <c r="A395" s="74"/>
      <c r="B395" s="75"/>
      <c r="C395" s="76"/>
      <c r="D395" s="77"/>
      <c r="E395" s="74"/>
      <c r="F395" s="75"/>
    </row>
    <row r="396" customFormat="false" ht="12.8" hidden="false" customHeight="false" outlineLevel="0" collapsed="false">
      <c r="A396" s="74"/>
      <c r="B396" s="75"/>
      <c r="C396" s="76"/>
      <c r="D396" s="77"/>
      <c r="E396" s="74"/>
      <c r="F396" s="75"/>
    </row>
    <row r="397" customFormat="false" ht="12.8" hidden="false" customHeight="false" outlineLevel="0" collapsed="false">
      <c r="A397" s="74"/>
      <c r="B397" s="75"/>
      <c r="C397" s="76"/>
      <c r="D397" s="77"/>
      <c r="E397" s="74"/>
      <c r="F397" s="75"/>
    </row>
    <row r="398" customFormat="false" ht="12.8" hidden="false" customHeight="false" outlineLevel="0" collapsed="false">
      <c r="A398" s="74"/>
      <c r="B398" s="75"/>
      <c r="C398" s="76"/>
      <c r="D398" s="77"/>
      <c r="E398" s="74"/>
      <c r="F398" s="75"/>
    </row>
    <row r="399" customFormat="false" ht="12.8" hidden="false" customHeight="false" outlineLevel="0" collapsed="false">
      <c r="A399" s="74"/>
      <c r="B399" s="75"/>
      <c r="C399" s="76"/>
      <c r="D399" s="77"/>
      <c r="E399" s="74"/>
      <c r="F399" s="75"/>
    </row>
    <row r="400" customFormat="false" ht="12.8" hidden="false" customHeight="false" outlineLevel="0" collapsed="false">
      <c r="A400" s="74"/>
      <c r="B400" s="75"/>
      <c r="C400" s="76"/>
      <c r="D400" s="77"/>
      <c r="E400" s="74"/>
      <c r="F400" s="75"/>
    </row>
    <row r="401" customFormat="false" ht="12.8" hidden="false" customHeight="false" outlineLevel="0" collapsed="false">
      <c r="A401" s="74"/>
      <c r="B401" s="75"/>
      <c r="C401" s="76"/>
      <c r="D401" s="77"/>
      <c r="E401" s="74"/>
      <c r="F401" s="75"/>
    </row>
    <row r="402" customFormat="false" ht="12.8" hidden="false" customHeight="false" outlineLevel="0" collapsed="false">
      <c r="A402" s="74"/>
      <c r="B402" s="75"/>
      <c r="C402" s="76"/>
      <c r="D402" s="77"/>
      <c r="E402" s="74"/>
      <c r="F402" s="75"/>
    </row>
    <row r="403" customFormat="false" ht="12.8" hidden="false" customHeight="false" outlineLevel="0" collapsed="false">
      <c r="A403" s="74"/>
      <c r="B403" s="75"/>
      <c r="C403" s="76"/>
      <c r="D403" s="77"/>
      <c r="E403" s="74"/>
      <c r="F403" s="75"/>
    </row>
    <row r="404" customFormat="false" ht="12.8" hidden="false" customHeight="false" outlineLevel="0" collapsed="false">
      <c r="A404" s="74"/>
      <c r="B404" s="75"/>
      <c r="C404" s="76"/>
      <c r="D404" s="77"/>
      <c r="E404" s="74"/>
      <c r="F404" s="75"/>
    </row>
    <row r="405" customFormat="false" ht="12.8" hidden="false" customHeight="false" outlineLevel="0" collapsed="false">
      <c r="A405" s="74"/>
      <c r="B405" s="75"/>
      <c r="C405" s="76"/>
      <c r="D405" s="77"/>
      <c r="E405" s="74"/>
      <c r="F405" s="75"/>
    </row>
    <row r="406" customFormat="false" ht="12.8" hidden="false" customHeight="false" outlineLevel="0" collapsed="false">
      <c r="A406" s="74"/>
      <c r="B406" s="75"/>
      <c r="C406" s="76"/>
      <c r="D406" s="77"/>
      <c r="E406" s="74"/>
      <c r="F406" s="75"/>
    </row>
    <row r="407" customFormat="false" ht="12.8" hidden="false" customHeight="false" outlineLevel="0" collapsed="false">
      <c r="A407" s="74"/>
      <c r="B407" s="75"/>
      <c r="C407" s="76"/>
      <c r="D407" s="77"/>
      <c r="E407" s="74"/>
      <c r="F407" s="75"/>
    </row>
    <row r="408" customFormat="false" ht="12.8" hidden="false" customHeight="false" outlineLevel="0" collapsed="false">
      <c r="A408" s="74"/>
      <c r="B408" s="75"/>
      <c r="C408" s="76"/>
      <c r="D408" s="77"/>
      <c r="E408" s="74"/>
      <c r="F408" s="75"/>
    </row>
    <row r="409" customFormat="false" ht="12.8" hidden="false" customHeight="false" outlineLevel="0" collapsed="false">
      <c r="A409" s="74"/>
      <c r="B409" s="75"/>
      <c r="C409" s="76"/>
      <c r="D409" s="77"/>
      <c r="E409" s="74"/>
      <c r="F409" s="75"/>
    </row>
    <row r="410" customFormat="false" ht="12.8" hidden="false" customHeight="false" outlineLevel="0" collapsed="false">
      <c r="A410" s="74"/>
      <c r="B410" s="75"/>
      <c r="C410" s="76"/>
      <c r="D410" s="77"/>
      <c r="E410" s="74"/>
      <c r="F410" s="75"/>
    </row>
    <row r="411" customFormat="false" ht="12.8" hidden="false" customHeight="false" outlineLevel="0" collapsed="false">
      <c r="A411" s="74"/>
      <c r="B411" s="75"/>
      <c r="C411" s="76"/>
      <c r="D411" s="77"/>
      <c r="E411" s="74"/>
      <c r="F411" s="75"/>
    </row>
    <row r="412" customFormat="false" ht="12.8" hidden="false" customHeight="false" outlineLevel="0" collapsed="false">
      <c r="A412" s="74"/>
      <c r="B412" s="75"/>
      <c r="C412" s="76"/>
      <c r="D412" s="78"/>
      <c r="E412" s="74"/>
      <c r="F412" s="75"/>
    </row>
    <row r="413" customFormat="false" ht="12.8" hidden="false" customHeight="false" outlineLevel="0" collapsed="false">
      <c r="A413" s="74"/>
      <c r="B413" s="75"/>
      <c r="C413" s="76"/>
      <c r="D413" s="78"/>
      <c r="E413" s="74"/>
      <c r="F413" s="75"/>
    </row>
    <row r="414" customFormat="false" ht="12.8" hidden="false" customHeight="false" outlineLevel="0" collapsed="false">
      <c r="A414" s="74"/>
      <c r="B414" s="75"/>
      <c r="C414" s="76"/>
      <c r="D414" s="78"/>
      <c r="E414" s="74"/>
      <c r="F414" s="75"/>
    </row>
    <row r="415" customFormat="false" ht="12.8" hidden="false" customHeight="false" outlineLevel="0" collapsed="false">
      <c r="A415" s="74"/>
      <c r="B415" s="75"/>
      <c r="C415" s="76"/>
      <c r="D415" s="78"/>
      <c r="E415" s="74"/>
      <c r="F415" s="75"/>
    </row>
    <row r="416" customFormat="false" ht="12.8" hidden="false" customHeight="false" outlineLevel="0" collapsed="false">
      <c r="A416" s="74"/>
      <c r="B416" s="75"/>
      <c r="C416" s="76"/>
      <c r="D416" s="78"/>
      <c r="E416" s="74"/>
      <c r="F416" s="75"/>
    </row>
    <row r="417" customFormat="false" ht="12.8" hidden="false" customHeight="false" outlineLevel="0" collapsed="false">
      <c r="A417" s="74"/>
      <c r="B417" s="75"/>
      <c r="C417" s="76"/>
      <c r="D417" s="78"/>
      <c r="E417" s="74"/>
      <c r="F417" s="75"/>
    </row>
    <row r="418" customFormat="false" ht="12.8" hidden="false" customHeight="false" outlineLevel="0" collapsed="false">
      <c r="A418" s="74"/>
      <c r="B418" s="75"/>
      <c r="C418" s="76"/>
      <c r="D418" s="78"/>
      <c r="E418" s="74"/>
      <c r="F418" s="75"/>
    </row>
    <row r="419" customFormat="false" ht="12.8" hidden="false" customHeight="false" outlineLevel="0" collapsed="false">
      <c r="A419" s="74"/>
      <c r="B419" s="75"/>
      <c r="C419" s="76"/>
      <c r="D419" s="78"/>
      <c r="E419" s="74"/>
      <c r="F419" s="75"/>
    </row>
    <row r="420" customFormat="false" ht="12.8" hidden="false" customHeight="false" outlineLevel="0" collapsed="false">
      <c r="A420" s="74"/>
      <c r="B420" s="75"/>
      <c r="C420" s="76"/>
      <c r="D420" s="78"/>
      <c r="E420" s="74"/>
      <c r="F420" s="75"/>
    </row>
    <row r="421" customFormat="false" ht="12.8" hidden="false" customHeight="false" outlineLevel="0" collapsed="false">
      <c r="A421" s="74"/>
      <c r="B421" s="75"/>
      <c r="C421" s="76"/>
      <c r="D421" s="78"/>
      <c r="E421" s="74"/>
      <c r="F421" s="75"/>
    </row>
    <row r="422" customFormat="false" ht="12.8" hidden="false" customHeight="false" outlineLevel="0" collapsed="false">
      <c r="A422" s="74"/>
      <c r="B422" s="75"/>
      <c r="C422" s="79"/>
      <c r="D422" s="78"/>
      <c r="E422" s="74"/>
      <c r="F422" s="75"/>
    </row>
    <row r="423" customFormat="false" ht="12.8" hidden="false" customHeight="false" outlineLevel="0" collapsed="false">
      <c r="A423" s="74"/>
      <c r="B423" s="75"/>
      <c r="C423" s="79"/>
      <c r="D423" s="78"/>
      <c r="E423" s="74"/>
      <c r="F423" s="75"/>
    </row>
    <row r="424" customFormat="false" ht="12.8" hidden="false" customHeight="false" outlineLevel="0" collapsed="false">
      <c r="A424" s="74"/>
      <c r="B424" s="75"/>
      <c r="C424" s="79"/>
      <c r="D424" s="78"/>
      <c r="E424" s="74"/>
      <c r="F424" s="75"/>
    </row>
    <row r="425" customFormat="false" ht="12.8" hidden="false" customHeight="false" outlineLevel="0" collapsed="false">
      <c r="A425" s="74"/>
      <c r="B425" s="75"/>
      <c r="C425" s="79"/>
      <c r="D425" s="78"/>
      <c r="E425" s="74"/>
      <c r="F425" s="75"/>
    </row>
    <row r="426" customFormat="false" ht="12.8" hidden="false" customHeight="false" outlineLevel="0" collapsed="false">
      <c r="A426" s="74"/>
      <c r="B426" s="75"/>
      <c r="C426" s="79"/>
      <c r="D426" s="78"/>
      <c r="E426" s="74"/>
      <c r="F426" s="75"/>
    </row>
    <row r="427" customFormat="false" ht="12.8" hidden="false" customHeight="false" outlineLevel="0" collapsed="false">
      <c r="A427" s="74"/>
      <c r="B427" s="75"/>
      <c r="C427" s="79"/>
      <c r="D427" s="78"/>
      <c r="E427" s="74"/>
      <c r="F427" s="75"/>
    </row>
    <row r="428" customFormat="false" ht="12.8" hidden="false" customHeight="false" outlineLevel="0" collapsed="false">
      <c r="A428" s="74"/>
      <c r="B428" s="75"/>
      <c r="C428" s="79"/>
      <c r="D428" s="78"/>
      <c r="E428" s="74"/>
      <c r="F428" s="75"/>
    </row>
    <row r="429" customFormat="false" ht="12.8" hidden="false" customHeight="false" outlineLevel="0" collapsed="false">
      <c r="A429" s="74"/>
      <c r="B429" s="75"/>
      <c r="C429" s="79"/>
      <c r="D429" s="78"/>
      <c r="E429" s="74"/>
      <c r="F429" s="75"/>
    </row>
    <row r="430" customFormat="false" ht="12.8" hidden="false" customHeight="false" outlineLevel="0" collapsed="false">
      <c r="A430" s="74"/>
      <c r="B430" s="75"/>
      <c r="C430" s="79"/>
      <c r="D430" s="78"/>
      <c r="E430" s="74"/>
      <c r="F430" s="75"/>
    </row>
    <row r="431" customFormat="false" ht="12.8" hidden="false" customHeight="false" outlineLevel="0" collapsed="false">
      <c r="A431" s="74"/>
      <c r="B431" s="75"/>
      <c r="C431" s="79"/>
      <c r="D431" s="78"/>
      <c r="E431" s="74"/>
      <c r="F431" s="75"/>
    </row>
    <row r="432" customFormat="false" ht="12.8" hidden="false" customHeight="false" outlineLevel="0" collapsed="false">
      <c r="A432" s="74"/>
      <c r="B432" s="75"/>
      <c r="C432" s="79"/>
      <c r="D432" s="78"/>
      <c r="E432" s="74"/>
      <c r="F432" s="75"/>
    </row>
    <row r="433" customFormat="false" ht="12.8" hidden="false" customHeight="false" outlineLevel="0" collapsed="false">
      <c r="A433" s="74"/>
      <c r="B433" s="75"/>
      <c r="C433" s="79"/>
      <c r="D433" s="78"/>
      <c r="E433" s="74"/>
      <c r="F433" s="75"/>
    </row>
    <row r="434" customFormat="false" ht="12.8" hidden="false" customHeight="false" outlineLevel="0" collapsed="false">
      <c r="A434" s="74"/>
      <c r="B434" s="75"/>
      <c r="C434" s="79"/>
      <c r="D434" s="78"/>
      <c r="E434" s="74"/>
      <c r="F434" s="75"/>
    </row>
    <row r="435" customFormat="false" ht="12.8" hidden="false" customHeight="false" outlineLevel="0" collapsed="false">
      <c r="A435" s="74"/>
      <c r="B435" s="75"/>
      <c r="C435" s="79"/>
      <c r="D435" s="78"/>
      <c r="E435" s="74"/>
      <c r="F435" s="75"/>
    </row>
    <row r="436" customFormat="false" ht="12.8" hidden="false" customHeight="false" outlineLevel="0" collapsed="false">
      <c r="A436" s="74"/>
      <c r="B436" s="75"/>
      <c r="C436" s="79"/>
      <c r="D436" s="78"/>
      <c r="E436" s="74"/>
      <c r="F436" s="75"/>
    </row>
    <row r="437" customFormat="false" ht="12.8" hidden="false" customHeight="false" outlineLevel="0" collapsed="false">
      <c r="A437" s="74"/>
      <c r="B437" s="75"/>
      <c r="C437" s="79"/>
      <c r="D437" s="78"/>
      <c r="E437" s="74"/>
      <c r="F437" s="75"/>
    </row>
    <row r="438" customFormat="false" ht="12.8" hidden="false" customHeight="false" outlineLevel="0" collapsed="false">
      <c r="A438" s="74"/>
      <c r="B438" s="75"/>
      <c r="C438" s="79"/>
      <c r="D438" s="78"/>
      <c r="E438" s="74"/>
      <c r="F438" s="75"/>
    </row>
    <row r="439" customFormat="false" ht="12.8" hidden="false" customHeight="false" outlineLevel="0" collapsed="false">
      <c r="A439" s="74"/>
      <c r="B439" s="75"/>
      <c r="C439" s="79"/>
      <c r="D439" s="78"/>
      <c r="E439" s="74"/>
      <c r="F439" s="75"/>
    </row>
    <row r="440" customFormat="false" ht="12.8" hidden="false" customHeight="false" outlineLevel="0" collapsed="false">
      <c r="A440" s="74"/>
      <c r="B440" s="75"/>
      <c r="C440" s="79"/>
      <c r="D440" s="78"/>
      <c r="E440" s="74"/>
      <c r="F440" s="75"/>
    </row>
    <row r="441" customFormat="false" ht="12.8" hidden="false" customHeight="false" outlineLevel="0" collapsed="false">
      <c r="A441" s="74"/>
      <c r="B441" s="75"/>
      <c r="C441" s="79"/>
      <c r="D441" s="78"/>
      <c r="E441" s="74"/>
      <c r="F441" s="75"/>
    </row>
    <row r="442" customFormat="false" ht="12.8" hidden="false" customHeight="false" outlineLevel="0" collapsed="false">
      <c r="A442" s="74"/>
      <c r="B442" s="75"/>
      <c r="C442" s="79"/>
      <c r="D442" s="78"/>
      <c r="E442" s="74"/>
      <c r="F442" s="75"/>
    </row>
    <row r="443" customFormat="false" ht="12.8" hidden="false" customHeight="false" outlineLevel="0" collapsed="false">
      <c r="A443" s="74"/>
      <c r="B443" s="75"/>
      <c r="C443" s="79"/>
      <c r="D443" s="78"/>
      <c r="E443" s="74"/>
      <c r="F443" s="75"/>
    </row>
    <row r="444" customFormat="false" ht="12.8" hidden="false" customHeight="false" outlineLevel="0" collapsed="false">
      <c r="A444" s="74"/>
      <c r="B444" s="75"/>
      <c r="C444" s="79"/>
      <c r="D444" s="78"/>
      <c r="E444" s="74"/>
      <c r="F444" s="75"/>
    </row>
    <row r="445" customFormat="false" ht="12.8" hidden="false" customHeight="false" outlineLevel="0" collapsed="false">
      <c r="A445" s="74"/>
      <c r="B445" s="75"/>
      <c r="C445" s="79"/>
      <c r="D445" s="78"/>
      <c r="E445" s="74"/>
      <c r="F445" s="75"/>
    </row>
    <row r="446" customFormat="false" ht="12.8" hidden="false" customHeight="false" outlineLevel="0" collapsed="false">
      <c r="A446" s="74"/>
      <c r="B446" s="75"/>
      <c r="C446" s="79"/>
      <c r="D446" s="78"/>
      <c r="E446" s="74"/>
      <c r="F446" s="75"/>
    </row>
    <row r="447" customFormat="false" ht="12.8" hidden="false" customHeight="false" outlineLevel="0" collapsed="false">
      <c r="A447" s="74"/>
      <c r="B447" s="75"/>
      <c r="C447" s="79"/>
      <c r="D447" s="78"/>
      <c r="E447" s="74"/>
      <c r="F447" s="75"/>
    </row>
    <row r="448" customFormat="false" ht="12.8" hidden="false" customHeight="false" outlineLevel="0" collapsed="false">
      <c r="A448" s="74"/>
      <c r="B448" s="75"/>
      <c r="C448" s="79"/>
      <c r="D448" s="78"/>
      <c r="E448" s="74"/>
      <c r="F448" s="75"/>
    </row>
    <row r="449" customFormat="false" ht="12.8" hidden="false" customHeight="false" outlineLevel="0" collapsed="false">
      <c r="A449" s="74"/>
      <c r="B449" s="75"/>
      <c r="C449" s="79"/>
      <c r="D449" s="78"/>
      <c r="E449" s="74"/>
      <c r="F449" s="75"/>
    </row>
    <row r="450" customFormat="false" ht="12.8" hidden="false" customHeight="false" outlineLevel="0" collapsed="false">
      <c r="A450" s="74"/>
      <c r="B450" s="75"/>
      <c r="C450" s="79"/>
      <c r="D450" s="78"/>
      <c r="E450" s="74"/>
      <c r="F450" s="75"/>
    </row>
    <row r="451" customFormat="false" ht="12.8" hidden="false" customHeight="false" outlineLevel="0" collapsed="false">
      <c r="A451" s="74"/>
      <c r="B451" s="75"/>
      <c r="C451" s="79"/>
      <c r="D451" s="78"/>
      <c r="E451" s="74"/>
      <c r="F451" s="75"/>
    </row>
    <row r="452" customFormat="false" ht="12.8" hidden="false" customHeight="false" outlineLevel="0" collapsed="false">
      <c r="A452" s="74"/>
      <c r="B452" s="75"/>
      <c r="C452" s="79"/>
      <c r="D452" s="78"/>
      <c r="E452" s="74"/>
      <c r="F452" s="75"/>
    </row>
    <row r="453" customFormat="false" ht="12.8" hidden="false" customHeight="false" outlineLevel="0" collapsed="false">
      <c r="A453" s="74"/>
      <c r="B453" s="75"/>
      <c r="C453" s="79"/>
      <c r="D453" s="78"/>
      <c r="E453" s="74"/>
      <c r="F453" s="75"/>
    </row>
    <row r="454" customFormat="false" ht="12.8" hidden="false" customHeight="false" outlineLevel="0" collapsed="false">
      <c r="A454" s="74"/>
      <c r="B454" s="75"/>
      <c r="C454" s="79"/>
      <c r="D454" s="78"/>
      <c r="E454" s="74"/>
      <c r="F454" s="75"/>
    </row>
    <row r="455" customFormat="false" ht="12.8" hidden="false" customHeight="false" outlineLevel="0" collapsed="false">
      <c r="A455" s="74"/>
      <c r="B455" s="75"/>
      <c r="C455" s="79"/>
      <c r="D455" s="78"/>
      <c r="E455" s="74"/>
      <c r="F455" s="75"/>
    </row>
    <row r="456" customFormat="false" ht="12.8" hidden="false" customHeight="false" outlineLevel="0" collapsed="false">
      <c r="A456" s="74"/>
      <c r="B456" s="75"/>
      <c r="C456" s="79"/>
      <c r="D456" s="78"/>
      <c r="E456" s="74"/>
      <c r="F456" s="75"/>
    </row>
    <row r="457" customFormat="false" ht="12.8" hidden="false" customHeight="false" outlineLevel="0" collapsed="false">
      <c r="A457" s="74"/>
      <c r="B457" s="75"/>
      <c r="C457" s="79"/>
      <c r="D457" s="78"/>
      <c r="E457" s="74"/>
      <c r="F457" s="75"/>
    </row>
    <row r="458" customFormat="false" ht="12.8" hidden="false" customHeight="false" outlineLevel="0" collapsed="false">
      <c r="A458" s="74"/>
      <c r="B458" s="75"/>
      <c r="C458" s="79"/>
      <c r="D458" s="78"/>
      <c r="E458" s="74"/>
      <c r="F458" s="75"/>
    </row>
    <row r="459" customFormat="false" ht="12.8" hidden="false" customHeight="false" outlineLevel="0" collapsed="false">
      <c r="A459" s="74"/>
      <c r="B459" s="75"/>
      <c r="C459" s="79"/>
      <c r="D459" s="78"/>
      <c r="E459" s="74"/>
      <c r="F459" s="75"/>
    </row>
    <row r="460" customFormat="false" ht="12.8" hidden="false" customHeight="false" outlineLevel="0" collapsed="false">
      <c r="A460" s="74"/>
      <c r="B460" s="75"/>
      <c r="C460" s="79"/>
      <c r="D460" s="78"/>
      <c r="E460" s="74"/>
      <c r="F460" s="75"/>
    </row>
    <row r="461" customFormat="false" ht="12.8" hidden="false" customHeight="false" outlineLevel="0" collapsed="false">
      <c r="A461" s="74"/>
      <c r="B461" s="75"/>
      <c r="C461" s="79"/>
      <c r="D461" s="78"/>
      <c r="E461" s="74"/>
      <c r="F461" s="75"/>
    </row>
    <row r="462" customFormat="false" ht="12.8" hidden="false" customHeight="false" outlineLevel="0" collapsed="false">
      <c r="A462" s="74"/>
      <c r="B462" s="75"/>
      <c r="C462" s="79"/>
      <c r="D462" s="78"/>
      <c r="E462" s="74"/>
      <c r="F462" s="75"/>
    </row>
    <row r="463" customFormat="false" ht="12.8" hidden="false" customHeight="false" outlineLevel="0" collapsed="false">
      <c r="A463" s="74"/>
      <c r="B463" s="75"/>
      <c r="C463" s="79"/>
      <c r="D463" s="78"/>
      <c r="E463" s="74"/>
      <c r="F463" s="75"/>
    </row>
    <row r="464" customFormat="false" ht="12.8" hidden="false" customHeight="false" outlineLevel="0" collapsed="false">
      <c r="A464" s="74"/>
      <c r="B464" s="75"/>
      <c r="C464" s="79"/>
      <c r="D464" s="78"/>
      <c r="E464" s="74"/>
      <c r="F464" s="75"/>
    </row>
    <row r="465" customFormat="false" ht="12.8" hidden="false" customHeight="false" outlineLevel="0" collapsed="false">
      <c r="A465" s="74"/>
      <c r="B465" s="75"/>
      <c r="C465" s="79"/>
      <c r="D465" s="78"/>
      <c r="E465" s="74"/>
      <c r="F465" s="75"/>
    </row>
    <row r="466" customFormat="false" ht="12.8" hidden="false" customHeight="false" outlineLevel="0" collapsed="false">
      <c r="A466" s="74"/>
      <c r="B466" s="75"/>
      <c r="C466" s="79"/>
      <c r="D466" s="78"/>
      <c r="E466" s="74"/>
      <c r="F466" s="75"/>
    </row>
    <row r="467" customFormat="false" ht="12.8" hidden="false" customHeight="false" outlineLevel="0" collapsed="false">
      <c r="A467" s="74"/>
      <c r="B467" s="75"/>
      <c r="C467" s="79"/>
      <c r="D467" s="78"/>
      <c r="E467" s="74"/>
      <c r="F467" s="75"/>
    </row>
    <row r="468" customFormat="false" ht="12.8" hidden="false" customHeight="false" outlineLevel="0" collapsed="false">
      <c r="A468" s="74"/>
      <c r="B468" s="75"/>
      <c r="C468" s="79"/>
      <c r="D468" s="78"/>
      <c r="E468" s="74"/>
      <c r="F468" s="75"/>
    </row>
    <row r="469" customFormat="false" ht="12.8" hidden="false" customHeight="false" outlineLevel="0" collapsed="false">
      <c r="A469" s="74"/>
      <c r="B469" s="75"/>
      <c r="C469" s="79"/>
      <c r="D469" s="78"/>
      <c r="E469" s="74"/>
      <c r="F469" s="75"/>
    </row>
    <row r="470" customFormat="false" ht="12.8" hidden="false" customHeight="false" outlineLevel="0" collapsed="false">
      <c r="A470" s="74"/>
      <c r="B470" s="75"/>
      <c r="C470" s="79"/>
      <c r="D470" s="78"/>
      <c r="E470" s="74"/>
      <c r="F470" s="75"/>
    </row>
    <row r="471" customFormat="false" ht="12.8" hidden="false" customHeight="false" outlineLevel="0" collapsed="false">
      <c r="A471" s="74"/>
      <c r="B471" s="75"/>
      <c r="C471" s="79"/>
      <c r="D471" s="78"/>
      <c r="E471" s="74"/>
      <c r="F471" s="75"/>
    </row>
    <row r="472" customFormat="false" ht="12.8" hidden="false" customHeight="false" outlineLevel="0" collapsed="false">
      <c r="A472" s="74"/>
      <c r="B472" s="75"/>
      <c r="C472" s="79"/>
      <c r="D472" s="78"/>
      <c r="E472" s="74"/>
      <c r="F472" s="75"/>
    </row>
    <row r="473" customFormat="false" ht="12.8" hidden="false" customHeight="false" outlineLevel="0" collapsed="false">
      <c r="A473" s="74"/>
      <c r="B473" s="75"/>
      <c r="C473" s="79"/>
      <c r="D473" s="78"/>
      <c r="E473" s="74"/>
      <c r="F473" s="75"/>
    </row>
    <row r="474" customFormat="false" ht="12.8" hidden="false" customHeight="false" outlineLevel="0" collapsed="false">
      <c r="A474" s="74"/>
      <c r="B474" s="75"/>
      <c r="C474" s="79"/>
      <c r="D474" s="78"/>
      <c r="E474" s="74"/>
      <c r="F474" s="75"/>
    </row>
    <row r="475" customFormat="false" ht="12.8" hidden="false" customHeight="false" outlineLevel="0" collapsed="false">
      <c r="A475" s="74"/>
      <c r="B475" s="75"/>
      <c r="C475" s="79"/>
      <c r="D475" s="78"/>
      <c r="E475" s="74"/>
      <c r="F475" s="75"/>
    </row>
    <row r="476" customFormat="false" ht="12.8" hidden="false" customHeight="false" outlineLevel="0" collapsed="false">
      <c r="A476" s="74"/>
      <c r="B476" s="75"/>
      <c r="C476" s="79"/>
      <c r="D476" s="78"/>
      <c r="E476" s="74"/>
      <c r="F476" s="75"/>
    </row>
    <row r="477" customFormat="false" ht="12.8" hidden="false" customHeight="false" outlineLevel="0" collapsed="false">
      <c r="A477" s="74"/>
      <c r="B477" s="75"/>
      <c r="C477" s="79"/>
      <c r="D477" s="78"/>
      <c r="E477" s="74"/>
      <c r="F477" s="75"/>
    </row>
    <row r="478" customFormat="false" ht="12.8" hidden="false" customHeight="false" outlineLevel="0" collapsed="false">
      <c r="A478" s="74"/>
      <c r="B478" s="75"/>
      <c r="C478" s="79"/>
      <c r="D478" s="78"/>
      <c r="E478" s="74"/>
      <c r="F478" s="75"/>
    </row>
    <row r="479" customFormat="false" ht="12.8" hidden="false" customHeight="false" outlineLevel="0" collapsed="false">
      <c r="A479" s="74"/>
      <c r="B479" s="75"/>
      <c r="C479" s="79"/>
      <c r="D479" s="78"/>
      <c r="E479" s="74"/>
      <c r="F479" s="75"/>
    </row>
    <row r="480" customFormat="false" ht="12.8" hidden="false" customHeight="false" outlineLevel="0" collapsed="false">
      <c r="A480" s="74"/>
      <c r="B480" s="75"/>
      <c r="C480" s="79"/>
      <c r="D480" s="78"/>
      <c r="E480" s="74"/>
      <c r="F480" s="75"/>
    </row>
    <row r="481" customFormat="false" ht="12.8" hidden="false" customHeight="false" outlineLevel="0" collapsed="false">
      <c r="A481" s="74"/>
      <c r="B481" s="75"/>
      <c r="C481" s="79"/>
      <c r="D481" s="78"/>
      <c r="E481" s="74"/>
      <c r="F481" s="75"/>
    </row>
    <row r="482" customFormat="false" ht="12.8" hidden="false" customHeight="false" outlineLevel="0" collapsed="false">
      <c r="A482" s="74"/>
      <c r="B482" s="75"/>
      <c r="C482" s="79"/>
      <c r="D482" s="78"/>
      <c r="E482" s="74"/>
      <c r="F482" s="75"/>
    </row>
    <row r="483" customFormat="false" ht="12.8" hidden="false" customHeight="false" outlineLevel="0" collapsed="false">
      <c r="A483" s="74"/>
      <c r="B483" s="75"/>
      <c r="C483" s="79"/>
      <c r="D483" s="78"/>
      <c r="E483" s="74"/>
      <c r="F483" s="75"/>
    </row>
    <row r="484" customFormat="false" ht="12.8" hidden="false" customHeight="false" outlineLevel="0" collapsed="false">
      <c r="A484" s="74"/>
      <c r="B484" s="75"/>
      <c r="C484" s="79"/>
      <c r="D484" s="78"/>
      <c r="E484" s="74"/>
      <c r="F484" s="75"/>
    </row>
    <row r="485" customFormat="false" ht="12.8" hidden="false" customHeight="false" outlineLevel="0" collapsed="false">
      <c r="A485" s="74"/>
      <c r="B485" s="75"/>
      <c r="C485" s="79"/>
      <c r="D485" s="78"/>
      <c r="E485" s="74"/>
      <c r="F485" s="75"/>
    </row>
    <row r="486" customFormat="false" ht="12.8" hidden="false" customHeight="false" outlineLevel="0" collapsed="false">
      <c r="A486" s="74"/>
      <c r="B486" s="75"/>
      <c r="C486" s="79"/>
      <c r="D486" s="78"/>
      <c r="E486" s="74"/>
      <c r="F486" s="75"/>
    </row>
    <row r="487" customFormat="false" ht="12.8" hidden="false" customHeight="false" outlineLevel="0" collapsed="false">
      <c r="A487" s="74"/>
      <c r="B487" s="75"/>
      <c r="C487" s="79"/>
      <c r="D487" s="78"/>
      <c r="E487" s="74"/>
      <c r="F487" s="75"/>
    </row>
    <row r="488" customFormat="false" ht="12.8" hidden="false" customHeight="false" outlineLevel="0" collapsed="false">
      <c r="A488" s="74"/>
      <c r="B488" s="75"/>
      <c r="C488" s="79"/>
      <c r="D488" s="78"/>
      <c r="E488" s="74"/>
      <c r="F488" s="75"/>
    </row>
    <row r="489" customFormat="false" ht="12.8" hidden="false" customHeight="false" outlineLevel="0" collapsed="false">
      <c r="A489" s="74"/>
      <c r="B489" s="75"/>
      <c r="C489" s="79"/>
      <c r="D489" s="78"/>
      <c r="E489" s="74"/>
      <c r="F489" s="75"/>
    </row>
    <row r="490" customFormat="false" ht="12.8" hidden="false" customHeight="false" outlineLevel="0" collapsed="false">
      <c r="A490" s="74"/>
      <c r="B490" s="75"/>
      <c r="C490" s="79"/>
      <c r="D490" s="78"/>
      <c r="E490" s="74"/>
      <c r="F490" s="75"/>
    </row>
    <row r="491" customFormat="false" ht="12.8" hidden="false" customHeight="false" outlineLevel="0" collapsed="false">
      <c r="A491" s="74"/>
      <c r="B491" s="75"/>
      <c r="C491" s="79"/>
      <c r="D491" s="78"/>
      <c r="E491" s="74"/>
      <c r="F491" s="75"/>
    </row>
    <row r="492" customFormat="false" ht="12.8" hidden="false" customHeight="false" outlineLevel="0" collapsed="false">
      <c r="A492" s="74"/>
      <c r="B492" s="75"/>
      <c r="C492" s="79"/>
      <c r="D492" s="78"/>
      <c r="E492" s="74"/>
      <c r="F492" s="75"/>
    </row>
    <row r="493" customFormat="false" ht="12.8" hidden="false" customHeight="false" outlineLevel="0" collapsed="false">
      <c r="A493" s="74"/>
      <c r="B493" s="75"/>
      <c r="C493" s="79"/>
      <c r="D493" s="78"/>
      <c r="E493" s="74"/>
      <c r="F493" s="75"/>
    </row>
    <row r="494" customFormat="false" ht="12.8" hidden="false" customHeight="false" outlineLevel="0" collapsed="false">
      <c r="A494" s="74"/>
      <c r="B494" s="75"/>
      <c r="C494" s="79"/>
      <c r="D494" s="78"/>
      <c r="E494" s="74"/>
      <c r="F494" s="75"/>
    </row>
    <row r="495" customFormat="false" ht="12.8" hidden="false" customHeight="false" outlineLevel="0" collapsed="false">
      <c r="A495" s="74"/>
      <c r="B495" s="75"/>
      <c r="C495" s="79"/>
      <c r="D495" s="78"/>
      <c r="E495" s="74"/>
      <c r="F495" s="75"/>
    </row>
    <row r="496" customFormat="false" ht="12.8" hidden="false" customHeight="false" outlineLevel="0" collapsed="false">
      <c r="A496" s="74"/>
      <c r="B496" s="75"/>
      <c r="C496" s="79"/>
      <c r="D496" s="78"/>
      <c r="E496" s="74"/>
      <c r="F496" s="75"/>
    </row>
    <row r="497" customFormat="false" ht="12.8" hidden="false" customHeight="false" outlineLevel="0" collapsed="false">
      <c r="A497" s="74"/>
      <c r="B497" s="75"/>
      <c r="C497" s="79"/>
      <c r="D497" s="78"/>
      <c r="E497" s="74"/>
      <c r="F497" s="75"/>
    </row>
    <row r="498" customFormat="false" ht="12.8" hidden="false" customHeight="false" outlineLevel="0" collapsed="false">
      <c r="A498" s="74"/>
      <c r="B498" s="75"/>
      <c r="C498" s="79"/>
      <c r="D498" s="78"/>
      <c r="E498" s="74"/>
      <c r="F498" s="75"/>
    </row>
    <row r="499" customFormat="false" ht="12.8" hidden="false" customHeight="false" outlineLevel="0" collapsed="false">
      <c r="A499" s="74"/>
      <c r="B499" s="75"/>
      <c r="C499" s="79"/>
      <c r="D499" s="78"/>
      <c r="E499" s="74"/>
      <c r="F499" s="75"/>
    </row>
    <row r="500" customFormat="false" ht="12.8" hidden="false" customHeight="false" outlineLevel="0" collapsed="false">
      <c r="A500" s="74"/>
      <c r="B500" s="75"/>
      <c r="C500" s="79"/>
      <c r="D500" s="78"/>
      <c r="E500" s="74"/>
      <c r="F500" s="75"/>
    </row>
    <row r="501" customFormat="false" ht="12.8" hidden="false" customHeight="false" outlineLevel="0" collapsed="false">
      <c r="A501" s="74"/>
      <c r="B501" s="75"/>
      <c r="C501" s="79"/>
      <c r="D501" s="78"/>
      <c r="E501" s="74"/>
      <c r="F501" s="75"/>
    </row>
    <row r="502" customFormat="false" ht="12.8" hidden="false" customHeight="false" outlineLevel="0" collapsed="false">
      <c r="A502" s="74"/>
      <c r="B502" s="75"/>
      <c r="C502" s="79"/>
      <c r="D502" s="78"/>
      <c r="E502" s="74"/>
      <c r="F502" s="75"/>
    </row>
    <row r="503" customFormat="false" ht="12.8" hidden="false" customHeight="false" outlineLevel="0" collapsed="false">
      <c r="A503" s="74"/>
      <c r="B503" s="75"/>
      <c r="C503" s="79"/>
      <c r="D503" s="78"/>
      <c r="E503" s="74"/>
      <c r="F503" s="75"/>
    </row>
    <row r="504" customFormat="false" ht="12.8" hidden="false" customHeight="false" outlineLevel="0" collapsed="false">
      <c r="A504" s="74"/>
      <c r="B504" s="75"/>
      <c r="C504" s="79"/>
      <c r="D504" s="78"/>
      <c r="E504" s="74"/>
      <c r="F504" s="75"/>
    </row>
    <row r="505" customFormat="false" ht="12.8" hidden="false" customHeight="false" outlineLevel="0" collapsed="false">
      <c r="A505" s="74"/>
      <c r="B505" s="75"/>
      <c r="C505" s="79"/>
      <c r="D505" s="78"/>
      <c r="E505" s="74"/>
      <c r="F505" s="75"/>
    </row>
    <row r="506" customFormat="false" ht="12.8" hidden="false" customHeight="false" outlineLevel="0" collapsed="false">
      <c r="A506" s="74"/>
      <c r="B506" s="75"/>
      <c r="C506" s="79"/>
      <c r="D506" s="78"/>
      <c r="E506" s="74"/>
      <c r="F506" s="75"/>
    </row>
    <row r="507" customFormat="false" ht="12.8" hidden="false" customHeight="false" outlineLevel="0" collapsed="false">
      <c r="A507" s="74"/>
      <c r="B507" s="75"/>
      <c r="C507" s="79"/>
      <c r="D507" s="78"/>
      <c r="E507" s="74"/>
      <c r="F507" s="75"/>
    </row>
    <row r="508" customFormat="false" ht="12.8" hidden="false" customHeight="false" outlineLevel="0" collapsed="false">
      <c r="A508" s="74"/>
      <c r="B508" s="75"/>
      <c r="C508" s="79"/>
      <c r="D508" s="78"/>
      <c r="E508" s="74"/>
      <c r="F508" s="75"/>
    </row>
    <row r="509" customFormat="false" ht="12.8" hidden="false" customHeight="false" outlineLevel="0" collapsed="false">
      <c r="A509" s="74"/>
      <c r="B509" s="75"/>
      <c r="C509" s="79"/>
      <c r="D509" s="78"/>
      <c r="E509" s="74"/>
      <c r="F509" s="75"/>
    </row>
    <row r="510" customFormat="false" ht="12.8" hidden="false" customHeight="false" outlineLevel="0" collapsed="false">
      <c r="A510" s="74"/>
      <c r="B510" s="75"/>
      <c r="C510" s="79"/>
      <c r="D510" s="78"/>
      <c r="E510" s="74"/>
      <c r="F510" s="75"/>
    </row>
    <row r="511" customFormat="false" ht="12.8" hidden="false" customHeight="false" outlineLevel="0" collapsed="false">
      <c r="A511" s="74"/>
      <c r="B511" s="75"/>
      <c r="C511" s="79"/>
      <c r="D511" s="78"/>
      <c r="E511" s="74"/>
      <c r="F511" s="75"/>
    </row>
    <row r="512" customFormat="false" ht="12.8" hidden="false" customHeight="false" outlineLevel="0" collapsed="false">
      <c r="A512" s="80"/>
      <c r="B512" s="81"/>
      <c r="C512" s="79"/>
      <c r="D512" s="78"/>
      <c r="E512" s="74"/>
      <c r="F512" s="75"/>
    </row>
    <row r="513" customFormat="false" ht="12.8" hidden="false" customHeight="false" outlineLevel="0" collapsed="false">
      <c r="A513" s="80"/>
      <c r="B513" s="81"/>
      <c r="C513" s="79"/>
      <c r="D513" s="78"/>
      <c r="E513" s="74"/>
      <c r="F513" s="75"/>
    </row>
    <row r="514" customFormat="false" ht="12.8" hidden="false" customHeight="false" outlineLevel="0" collapsed="false">
      <c r="A514" s="80"/>
      <c r="B514" s="81"/>
      <c r="C514" s="79"/>
      <c r="D514" s="78"/>
      <c r="E514" s="74"/>
      <c r="F514" s="75"/>
    </row>
    <row r="515" customFormat="false" ht="12.8" hidden="false" customHeight="false" outlineLevel="0" collapsed="false">
      <c r="A515" s="80"/>
      <c r="B515" s="81"/>
      <c r="C515" s="79"/>
      <c r="D515" s="78"/>
      <c r="E515" s="74"/>
      <c r="F515" s="75"/>
    </row>
    <row r="516" customFormat="false" ht="12.8" hidden="false" customHeight="false" outlineLevel="0" collapsed="false">
      <c r="A516" s="80"/>
      <c r="B516" s="81"/>
      <c r="C516" s="79"/>
      <c r="D516" s="78"/>
      <c r="E516" s="74"/>
      <c r="F516" s="75"/>
    </row>
    <row r="517" customFormat="false" ht="12.8" hidden="false" customHeight="false" outlineLevel="0" collapsed="false">
      <c r="A517" s="80"/>
      <c r="B517" s="81"/>
      <c r="C517" s="79"/>
      <c r="D517" s="78"/>
      <c r="E517" s="74"/>
      <c r="F517" s="75"/>
    </row>
    <row r="518" customFormat="false" ht="12.8" hidden="false" customHeight="false" outlineLevel="0" collapsed="false">
      <c r="A518" s="80"/>
      <c r="B518" s="81"/>
      <c r="C518" s="79"/>
      <c r="D518" s="78"/>
      <c r="E518" s="74"/>
      <c r="F518" s="75"/>
    </row>
    <row r="519" customFormat="false" ht="12.8" hidden="false" customHeight="false" outlineLevel="0" collapsed="false">
      <c r="A519" s="74"/>
      <c r="B519" s="75"/>
      <c r="C519" s="79"/>
      <c r="D519" s="78"/>
      <c r="E519" s="74"/>
      <c r="F519" s="75"/>
    </row>
    <row r="520" customFormat="false" ht="12.8" hidden="false" customHeight="false" outlineLevel="0" collapsed="false">
      <c r="A520" s="74"/>
      <c r="B520" s="75"/>
      <c r="C520" s="79"/>
      <c r="D520" s="78"/>
      <c r="E520" s="74"/>
      <c r="F520" s="75"/>
    </row>
    <row r="521" customFormat="false" ht="12.8" hidden="false" customHeight="false" outlineLevel="0" collapsed="false">
      <c r="A521" s="74"/>
      <c r="B521" s="75"/>
      <c r="C521" s="79"/>
      <c r="D521" s="78"/>
      <c r="E521" s="74"/>
      <c r="F521" s="75"/>
    </row>
    <row r="522" customFormat="false" ht="12.8" hidden="false" customHeight="false" outlineLevel="0" collapsed="false">
      <c r="A522" s="74"/>
      <c r="B522" s="75"/>
      <c r="C522" s="79"/>
      <c r="D522" s="78"/>
      <c r="E522" s="74"/>
      <c r="F522" s="75"/>
    </row>
    <row r="523" customFormat="false" ht="12.8" hidden="false" customHeight="false" outlineLevel="0" collapsed="false">
      <c r="A523" s="74"/>
      <c r="B523" s="75"/>
      <c r="C523" s="79"/>
      <c r="D523" s="78"/>
      <c r="E523" s="74"/>
      <c r="F523" s="75"/>
    </row>
    <row r="524" customFormat="false" ht="12.8" hidden="false" customHeight="false" outlineLevel="0" collapsed="false">
      <c r="A524" s="74"/>
      <c r="B524" s="75"/>
      <c r="C524" s="79"/>
      <c r="D524" s="78"/>
      <c r="E524" s="74"/>
      <c r="F524" s="75"/>
    </row>
    <row r="525" customFormat="false" ht="12.8" hidden="false" customHeight="false" outlineLevel="0" collapsed="false">
      <c r="A525" s="74"/>
      <c r="B525" s="75"/>
      <c r="C525" s="79"/>
      <c r="D525" s="78"/>
      <c r="E525" s="74"/>
      <c r="F525" s="75"/>
    </row>
    <row r="526" customFormat="false" ht="12.8" hidden="false" customHeight="false" outlineLevel="0" collapsed="false">
      <c r="A526" s="74"/>
      <c r="B526" s="75"/>
      <c r="C526" s="79"/>
      <c r="D526" s="78"/>
      <c r="E526" s="74"/>
      <c r="F526" s="75"/>
    </row>
    <row r="527" customFormat="false" ht="12.8" hidden="false" customHeight="false" outlineLevel="0" collapsed="false">
      <c r="A527" s="74"/>
      <c r="B527" s="75"/>
      <c r="C527" s="79"/>
      <c r="D527" s="78"/>
      <c r="E527" s="74"/>
      <c r="F527" s="75"/>
    </row>
    <row r="528" customFormat="false" ht="12.8" hidden="false" customHeight="false" outlineLevel="0" collapsed="false">
      <c r="A528" s="74"/>
      <c r="B528" s="75"/>
      <c r="C528" s="79"/>
      <c r="D528" s="78"/>
      <c r="E528" s="74"/>
      <c r="F528" s="75"/>
    </row>
    <row r="529" customFormat="false" ht="12.8" hidden="false" customHeight="false" outlineLevel="0" collapsed="false">
      <c r="A529" s="74"/>
      <c r="B529" s="75"/>
      <c r="C529" s="79"/>
      <c r="D529" s="78"/>
      <c r="E529" s="74"/>
      <c r="F529" s="75"/>
    </row>
    <row r="530" customFormat="false" ht="12.8" hidden="false" customHeight="false" outlineLevel="0" collapsed="false">
      <c r="A530" s="74"/>
      <c r="B530" s="75"/>
      <c r="C530" s="79"/>
      <c r="D530" s="78"/>
      <c r="E530" s="74"/>
      <c r="F530" s="75"/>
    </row>
    <row r="531" customFormat="false" ht="12.8" hidden="false" customHeight="false" outlineLevel="0" collapsed="false">
      <c r="A531" s="74"/>
      <c r="B531" s="75"/>
      <c r="C531" s="79"/>
      <c r="D531" s="78"/>
      <c r="E531" s="74"/>
      <c r="F531" s="75"/>
    </row>
    <row r="532" customFormat="false" ht="12.8" hidden="false" customHeight="false" outlineLevel="0" collapsed="false">
      <c r="A532" s="74"/>
      <c r="B532" s="75"/>
      <c r="C532" s="79"/>
      <c r="D532" s="78"/>
      <c r="E532" s="74"/>
      <c r="F532" s="75"/>
    </row>
    <row r="533" customFormat="false" ht="12.8" hidden="false" customHeight="false" outlineLevel="0" collapsed="false">
      <c r="A533" s="74"/>
      <c r="B533" s="75"/>
      <c r="C533" s="79"/>
      <c r="D533" s="78"/>
      <c r="E533" s="74"/>
      <c r="F533" s="75"/>
    </row>
    <row r="534" customFormat="false" ht="12.8" hidden="false" customHeight="false" outlineLevel="0" collapsed="false">
      <c r="A534" s="74"/>
      <c r="B534" s="75"/>
      <c r="C534" s="79"/>
      <c r="D534" s="78"/>
      <c r="E534" s="74"/>
      <c r="F534" s="75"/>
    </row>
    <row r="535" customFormat="false" ht="12.8" hidden="false" customHeight="false" outlineLevel="0" collapsed="false">
      <c r="A535" s="74"/>
      <c r="B535" s="75"/>
      <c r="C535" s="79"/>
      <c r="D535" s="78"/>
      <c r="E535" s="74"/>
      <c r="F535" s="75"/>
    </row>
    <row r="536" customFormat="false" ht="12.8" hidden="false" customHeight="false" outlineLevel="0" collapsed="false">
      <c r="A536" s="74"/>
      <c r="B536" s="75"/>
      <c r="C536" s="79"/>
      <c r="D536" s="78"/>
      <c r="E536" s="74"/>
      <c r="F536" s="75"/>
    </row>
    <row r="537" customFormat="false" ht="12.8" hidden="false" customHeight="false" outlineLevel="0" collapsed="false">
      <c r="A537" s="74"/>
      <c r="B537" s="75"/>
      <c r="C537" s="79"/>
      <c r="D537" s="78"/>
      <c r="E537" s="74"/>
      <c r="F537" s="75"/>
    </row>
    <row r="538" customFormat="false" ht="12.8" hidden="false" customHeight="false" outlineLevel="0" collapsed="false">
      <c r="A538" s="74"/>
      <c r="B538" s="75"/>
      <c r="C538" s="79"/>
      <c r="D538" s="78"/>
      <c r="E538" s="74"/>
      <c r="F538" s="75"/>
    </row>
    <row r="539" customFormat="false" ht="12.8" hidden="false" customHeight="false" outlineLevel="0" collapsed="false">
      <c r="A539" s="74"/>
      <c r="B539" s="75"/>
      <c r="C539" s="79"/>
      <c r="D539" s="78"/>
      <c r="E539" s="74"/>
      <c r="F539" s="75"/>
    </row>
    <row r="540" customFormat="false" ht="12.8" hidden="false" customHeight="false" outlineLevel="0" collapsed="false">
      <c r="A540" s="74"/>
      <c r="B540" s="75"/>
      <c r="C540" s="79"/>
      <c r="D540" s="78"/>
      <c r="E540" s="74"/>
      <c r="F540" s="75"/>
    </row>
    <row r="541" customFormat="false" ht="12.8" hidden="false" customHeight="false" outlineLevel="0" collapsed="false">
      <c r="A541" s="74"/>
      <c r="B541" s="75"/>
      <c r="C541" s="79"/>
      <c r="D541" s="78"/>
      <c r="E541" s="74"/>
      <c r="F541" s="75"/>
    </row>
    <row r="542" customFormat="false" ht="12.8" hidden="false" customHeight="false" outlineLevel="0" collapsed="false">
      <c r="A542" s="74"/>
      <c r="B542" s="75"/>
      <c r="C542" s="79"/>
      <c r="D542" s="78"/>
      <c r="E542" s="74"/>
      <c r="F542" s="75"/>
    </row>
    <row r="543" customFormat="false" ht="12.8" hidden="false" customHeight="false" outlineLevel="0" collapsed="false">
      <c r="A543" s="74"/>
      <c r="B543" s="75"/>
      <c r="C543" s="79"/>
      <c r="D543" s="78"/>
      <c r="E543" s="74"/>
      <c r="F543" s="75"/>
    </row>
    <row r="544" customFormat="false" ht="12.8" hidden="false" customHeight="false" outlineLevel="0" collapsed="false">
      <c r="A544" s="74"/>
      <c r="B544" s="75"/>
      <c r="C544" s="79"/>
      <c r="D544" s="78"/>
      <c r="E544" s="74"/>
      <c r="F544" s="75"/>
    </row>
    <row r="545" customFormat="false" ht="12.8" hidden="false" customHeight="false" outlineLevel="0" collapsed="false">
      <c r="A545" s="74"/>
      <c r="B545" s="75"/>
      <c r="C545" s="79"/>
      <c r="D545" s="78"/>
      <c r="E545" s="74"/>
      <c r="F545" s="75"/>
    </row>
    <row r="546" customFormat="false" ht="12.8" hidden="false" customHeight="false" outlineLevel="0" collapsed="false">
      <c r="A546" s="74"/>
      <c r="B546" s="75"/>
      <c r="C546" s="79"/>
      <c r="D546" s="78"/>
      <c r="E546" s="74"/>
      <c r="F546" s="75"/>
    </row>
    <row r="547" customFormat="false" ht="12.8" hidden="false" customHeight="false" outlineLevel="0" collapsed="false">
      <c r="A547" s="74"/>
      <c r="B547" s="75"/>
      <c r="C547" s="79"/>
      <c r="D547" s="78"/>
      <c r="E547" s="74"/>
      <c r="F547" s="75"/>
    </row>
    <row r="548" customFormat="false" ht="12.8" hidden="false" customHeight="false" outlineLevel="0" collapsed="false">
      <c r="A548" s="74"/>
      <c r="B548" s="75"/>
      <c r="C548" s="79"/>
      <c r="D548" s="78"/>
      <c r="E548" s="74"/>
      <c r="F548" s="75"/>
    </row>
    <row r="549" customFormat="false" ht="12.8" hidden="false" customHeight="false" outlineLevel="0" collapsed="false">
      <c r="A549" s="74"/>
      <c r="B549" s="75"/>
      <c r="C549" s="79"/>
      <c r="D549" s="78"/>
      <c r="E549" s="74"/>
      <c r="F549" s="75"/>
    </row>
    <row r="550" customFormat="false" ht="12.8" hidden="false" customHeight="false" outlineLevel="0" collapsed="false">
      <c r="A550" s="74"/>
      <c r="B550" s="75"/>
      <c r="C550" s="79"/>
      <c r="D550" s="78"/>
      <c r="E550" s="74"/>
      <c r="F550" s="75"/>
    </row>
    <row r="551" customFormat="false" ht="12.8" hidden="false" customHeight="false" outlineLevel="0" collapsed="false">
      <c r="A551" s="74"/>
      <c r="B551" s="75"/>
      <c r="C551" s="79"/>
      <c r="D551" s="78"/>
      <c r="E551" s="74"/>
      <c r="F551" s="75"/>
    </row>
    <row r="552" customFormat="false" ht="12.8" hidden="false" customHeight="false" outlineLevel="0" collapsed="false">
      <c r="A552" s="74"/>
      <c r="B552" s="75"/>
      <c r="C552" s="79"/>
      <c r="D552" s="78"/>
      <c r="E552" s="74"/>
      <c r="F552" s="75"/>
    </row>
    <row r="553" customFormat="false" ht="12.8" hidden="false" customHeight="false" outlineLevel="0" collapsed="false">
      <c r="A553" s="74"/>
      <c r="B553" s="75"/>
      <c r="C553" s="79"/>
      <c r="D553" s="78"/>
      <c r="E553" s="74"/>
      <c r="F553" s="75"/>
    </row>
    <row r="554" customFormat="false" ht="12.8" hidden="false" customHeight="false" outlineLevel="0" collapsed="false">
      <c r="A554" s="74"/>
      <c r="B554" s="75"/>
      <c r="C554" s="79"/>
      <c r="D554" s="78"/>
      <c r="E554" s="74"/>
      <c r="F554" s="75"/>
    </row>
    <row r="555" customFormat="false" ht="12.8" hidden="false" customHeight="false" outlineLevel="0" collapsed="false">
      <c r="A555" s="74"/>
      <c r="B555" s="75"/>
      <c r="C555" s="79"/>
      <c r="D555" s="78"/>
      <c r="E555" s="74"/>
      <c r="F555" s="75"/>
    </row>
    <row r="556" customFormat="false" ht="12.8" hidden="false" customHeight="false" outlineLevel="0" collapsed="false">
      <c r="A556" s="74"/>
      <c r="B556" s="75"/>
      <c r="C556" s="79"/>
      <c r="D556" s="78"/>
      <c r="E556" s="74"/>
      <c r="F556" s="75"/>
    </row>
    <row r="557" customFormat="false" ht="12.8" hidden="false" customHeight="false" outlineLevel="0" collapsed="false">
      <c r="A557" s="74"/>
      <c r="B557" s="75"/>
      <c r="C557" s="79"/>
      <c r="D557" s="78"/>
      <c r="E557" s="74"/>
      <c r="F557" s="75"/>
    </row>
    <row r="558" customFormat="false" ht="12.8" hidden="false" customHeight="false" outlineLevel="0" collapsed="false">
      <c r="A558" s="74"/>
      <c r="B558" s="75"/>
      <c r="C558" s="79"/>
      <c r="D558" s="78"/>
      <c r="E558" s="74"/>
      <c r="F558" s="75"/>
    </row>
    <row r="559" customFormat="false" ht="12.8" hidden="false" customHeight="false" outlineLevel="0" collapsed="false">
      <c r="A559" s="74"/>
      <c r="B559" s="75"/>
      <c r="C559" s="79"/>
      <c r="D559" s="78"/>
      <c r="E559" s="74"/>
      <c r="F559" s="75"/>
    </row>
    <row r="560" customFormat="false" ht="12.8" hidden="false" customHeight="false" outlineLevel="0" collapsed="false">
      <c r="A560" s="74"/>
      <c r="B560" s="75"/>
      <c r="C560" s="79"/>
      <c r="D560" s="78"/>
      <c r="E560" s="74"/>
      <c r="F560" s="75"/>
    </row>
    <row r="561" customFormat="false" ht="12.8" hidden="false" customHeight="false" outlineLevel="0" collapsed="false">
      <c r="A561" s="74"/>
      <c r="B561" s="75"/>
      <c r="C561" s="79"/>
      <c r="D561" s="78"/>
      <c r="E561" s="74"/>
      <c r="F561" s="75"/>
    </row>
    <row r="562" customFormat="false" ht="12.8" hidden="false" customHeight="false" outlineLevel="0" collapsed="false">
      <c r="A562" s="74"/>
      <c r="B562" s="75"/>
      <c r="C562" s="79"/>
      <c r="D562" s="78"/>
      <c r="E562" s="74"/>
      <c r="F562" s="75"/>
    </row>
    <row r="563" customFormat="false" ht="12.8" hidden="false" customHeight="false" outlineLevel="0" collapsed="false">
      <c r="A563" s="74"/>
      <c r="B563" s="75"/>
      <c r="C563" s="79"/>
      <c r="D563" s="78"/>
      <c r="E563" s="74"/>
      <c r="F563" s="75"/>
    </row>
    <row r="564" customFormat="false" ht="12.8" hidden="false" customHeight="false" outlineLevel="0" collapsed="false">
      <c r="A564" s="74"/>
      <c r="B564" s="75"/>
      <c r="C564" s="79"/>
      <c r="D564" s="78"/>
      <c r="E564" s="74"/>
      <c r="F564" s="75"/>
    </row>
    <row r="565" customFormat="false" ht="12.8" hidden="false" customHeight="false" outlineLevel="0" collapsed="false">
      <c r="A565" s="74"/>
      <c r="B565" s="75"/>
      <c r="C565" s="79"/>
      <c r="D565" s="78"/>
      <c r="E565" s="74"/>
      <c r="F565" s="75"/>
    </row>
    <row r="566" customFormat="false" ht="12.8" hidden="false" customHeight="false" outlineLevel="0" collapsed="false">
      <c r="A566" s="74"/>
      <c r="B566" s="75"/>
      <c r="C566" s="79"/>
      <c r="D566" s="78"/>
      <c r="E566" s="74"/>
      <c r="F566" s="75"/>
    </row>
    <row r="567" customFormat="false" ht="12.8" hidden="false" customHeight="false" outlineLevel="0" collapsed="false">
      <c r="A567" s="74"/>
      <c r="B567" s="75"/>
      <c r="C567" s="79"/>
      <c r="D567" s="78"/>
      <c r="E567" s="74"/>
      <c r="F567" s="75"/>
    </row>
    <row r="568" customFormat="false" ht="12.8" hidden="false" customHeight="false" outlineLevel="0" collapsed="false">
      <c r="A568" s="74"/>
      <c r="B568" s="75"/>
      <c r="C568" s="79"/>
      <c r="D568" s="78"/>
      <c r="E568" s="74"/>
      <c r="F568" s="75"/>
    </row>
    <row r="569" customFormat="false" ht="12.8" hidden="false" customHeight="false" outlineLevel="0" collapsed="false">
      <c r="A569" s="74"/>
      <c r="B569" s="75"/>
      <c r="C569" s="79"/>
      <c r="D569" s="78"/>
      <c r="E569" s="74"/>
      <c r="F569" s="75"/>
    </row>
    <row r="570" customFormat="false" ht="12.8" hidden="false" customHeight="false" outlineLevel="0" collapsed="false">
      <c r="A570" s="74"/>
      <c r="B570" s="75"/>
      <c r="C570" s="79"/>
      <c r="D570" s="78"/>
      <c r="E570" s="74"/>
      <c r="F570" s="75"/>
    </row>
    <row r="571" customFormat="false" ht="12.8" hidden="false" customHeight="false" outlineLevel="0" collapsed="false">
      <c r="A571" s="74"/>
      <c r="B571" s="75"/>
      <c r="C571" s="79"/>
      <c r="D571" s="78"/>
      <c r="E571" s="74"/>
      <c r="F571" s="75"/>
    </row>
    <row r="572" customFormat="false" ht="12.8" hidden="false" customHeight="false" outlineLevel="0" collapsed="false">
      <c r="A572" s="74"/>
      <c r="B572" s="75"/>
      <c r="C572" s="79"/>
      <c r="D572" s="78"/>
      <c r="E572" s="74"/>
      <c r="F572" s="75"/>
    </row>
    <row r="573" customFormat="false" ht="12.8" hidden="false" customHeight="false" outlineLevel="0" collapsed="false">
      <c r="A573" s="74"/>
      <c r="B573" s="75"/>
      <c r="C573" s="79"/>
      <c r="D573" s="78"/>
      <c r="E573" s="74"/>
      <c r="F573" s="75"/>
    </row>
    <row r="574" customFormat="false" ht="12.8" hidden="false" customHeight="false" outlineLevel="0" collapsed="false">
      <c r="A574" s="74"/>
      <c r="B574" s="75"/>
      <c r="C574" s="79"/>
      <c r="D574" s="78"/>
      <c r="E574" s="74"/>
      <c r="F574" s="75"/>
    </row>
    <row r="575" customFormat="false" ht="12.8" hidden="false" customHeight="false" outlineLevel="0" collapsed="false">
      <c r="A575" s="74"/>
      <c r="B575" s="75"/>
      <c r="C575" s="79"/>
      <c r="D575" s="78"/>
      <c r="E575" s="74"/>
      <c r="F575" s="75"/>
    </row>
    <row r="576" customFormat="false" ht="12.8" hidden="false" customHeight="false" outlineLevel="0" collapsed="false">
      <c r="A576" s="74"/>
      <c r="B576" s="75"/>
      <c r="C576" s="79"/>
      <c r="D576" s="78"/>
      <c r="E576" s="74"/>
      <c r="F576" s="75"/>
    </row>
    <row r="577" customFormat="false" ht="12.8" hidden="false" customHeight="false" outlineLevel="0" collapsed="false">
      <c r="A577" s="74"/>
      <c r="B577" s="75"/>
      <c r="C577" s="79"/>
      <c r="D577" s="78"/>
      <c r="E577" s="74"/>
      <c r="F577" s="75"/>
    </row>
    <row r="578" customFormat="false" ht="12.8" hidden="false" customHeight="false" outlineLevel="0" collapsed="false">
      <c r="A578" s="74"/>
      <c r="B578" s="75"/>
      <c r="C578" s="79"/>
      <c r="D578" s="78"/>
      <c r="E578" s="74"/>
      <c r="F578" s="75"/>
    </row>
    <row r="579" customFormat="false" ht="12.8" hidden="false" customHeight="false" outlineLevel="0" collapsed="false">
      <c r="A579" s="74"/>
      <c r="B579" s="75"/>
      <c r="C579" s="79"/>
      <c r="D579" s="78"/>
      <c r="E579" s="74"/>
      <c r="F579" s="75"/>
    </row>
    <row r="580" customFormat="false" ht="12.8" hidden="false" customHeight="false" outlineLevel="0" collapsed="false">
      <c r="A580" s="74"/>
      <c r="B580" s="75"/>
      <c r="C580" s="79"/>
      <c r="D580" s="78"/>
      <c r="E580" s="74"/>
      <c r="F580" s="75"/>
    </row>
    <row r="581" customFormat="false" ht="12.8" hidden="false" customHeight="false" outlineLevel="0" collapsed="false">
      <c r="A581" s="74"/>
      <c r="B581" s="75"/>
      <c r="C581" s="79"/>
      <c r="D581" s="78"/>
      <c r="E581" s="74"/>
      <c r="F581" s="75"/>
    </row>
    <row r="582" customFormat="false" ht="12.8" hidden="false" customHeight="false" outlineLevel="0" collapsed="false">
      <c r="A582" s="74"/>
      <c r="B582" s="75"/>
      <c r="C582" s="79"/>
      <c r="D582" s="78"/>
      <c r="E582" s="74"/>
      <c r="F582" s="75"/>
    </row>
    <row r="583" customFormat="false" ht="12.8" hidden="false" customHeight="false" outlineLevel="0" collapsed="false">
      <c r="A583" s="74"/>
      <c r="B583" s="75"/>
      <c r="C583" s="79"/>
      <c r="D583" s="78"/>
      <c r="E583" s="74"/>
      <c r="F583" s="75"/>
    </row>
    <row r="584" customFormat="false" ht="12.8" hidden="false" customHeight="false" outlineLevel="0" collapsed="false">
      <c r="A584" s="74"/>
      <c r="B584" s="75"/>
      <c r="C584" s="79"/>
      <c r="D584" s="78"/>
      <c r="E584" s="74"/>
      <c r="F584" s="75"/>
    </row>
    <row r="585" customFormat="false" ht="12.8" hidden="false" customHeight="false" outlineLevel="0" collapsed="false">
      <c r="A585" s="74"/>
      <c r="B585" s="75"/>
      <c r="C585" s="79"/>
      <c r="D585" s="78"/>
      <c r="E585" s="74"/>
      <c r="F585" s="75"/>
    </row>
    <row r="586" customFormat="false" ht="12.8" hidden="false" customHeight="false" outlineLevel="0" collapsed="false">
      <c r="A586" s="74"/>
      <c r="B586" s="75"/>
      <c r="C586" s="79"/>
      <c r="D586" s="78"/>
      <c r="E586" s="74"/>
      <c r="F586" s="75"/>
    </row>
    <row r="587" customFormat="false" ht="12.8" hidden="false" customHeight="false" outlineLevel="0" collapsed="false">
      <c r="A587" s="74"/>
      <c r="B587" s="75"/>
      <c r="C587" s="79"/>
      <c r="D587" s="78"/>
      <c r="E587" s="74"/>
      <c r="F587" s="75"/>
    </row>
    <row r="588" customFormat="false" ht="12.8" hidden="false" customHeight="false" outlineLevel="0" collapsed="false">
      <c r="A588" s="74"/>
      <c r="B588" s="75"/>
      <c r="C588" s="79"/>
      <c r="D588" s="78"/>
      <c r="E588" s="74"/>
      <c r="F588" s="75"/>
    </row>
    <row r="589" customFormat="false" ht="12.8" hidden="false" customHeight="false" outlineLevel="0" collapsed="false">
      <c r="A589" s="74"/>
      <c r="B589" s="75"/>
      <c r="C589" s="79"/>
      <c r="D589" s="78"/>
      <c r="E589" s="74"/>
      <c r="F589" s="75"/>
    </row>
    <row r="590" customFormat="false" ht="12.8" hidden="false" customHeight="false" outlineLevel="0" collapsed="false">
      <c r="A590" s="74"/>
      <c r="B590" s="75"/>
      <c r="C590" s="79"/>
      <c r="D590" s="78"/>
      <c r="E590" s="74"/>
      <c r="F590" s="75"/>
    </row>
    <row r="591" customFormat="false" ht="12.8" hidden="false" customHeight="false" outlineLevel="0" collapsed="false">
      <c r="A591" s="74"/>
      <c r="B591" s="75"/>
      <c r="C591" s="79"/>
      <c r="D591" s="78"/>
      <c r="E591" s="74"/>
      <c r="F591" s="75"/>
    </row>
    <row r="592" customFormat="false" ht="12.8" hidden="false" customHeight="false" outlineLevel="0" collapsed="false">
      <c r="A592" s="74"/>
      <c r="B592" s="75"/>
      <c r="C592" s="79"/>
      <c r="D592" s="78"/>
      <c r="E592" s="74"/>
      <c r="F592" s="75"/>
    </row>
    <row r="593" customFormat="false" ht="12.8" hidden="false" customHeight="false" outlineLevel="0" collapsed="false">
      <c r="A593" s="74"/>
      <c r="B593" s="75"/>
      <c r="C593" s="79"/>
      <c r="D593" s="78"/>
      <c r="E593" s="74"/>
      <c r="F593" s="75"/>
    </row>
    <row r="594" customFormat="false" ht="12.8" hidden="false" customHeight="false" outlineLevel="0" collapsed="false">
      <c r="A594" s="74"/>
      <c r="B594" s="75"/>
      <c r="C594" s="79"/>
      <c r="D594" s="78"/>
      <c r="E594" s="74"/>
      <c r="F594" s="75"/>
    </row>
    <row r="595" customFormat="false" ht="12.8" hidden="false" customHeight="false" outlineLevel="0" collapsed="false">
      <c r="A595" s="74"/>
      <c r="B595" s="75"/>
      <c r="C595" s="79"/>
      <c r="D595" s="78"/>
      <c r="E595" s="74"/>
      <c r="F595" s="75"/>
    </row>
    <row r="596" customFormat="false" ht="12.8" hidden="false" customHeight="false" outlineLevel="0" collapsed="false">
      <c r="A596" s="74"/>
      <c r="B596" s="75"/>
      <c r="C596" s="79"/>
      <c r="D596" s="78"/>
      <c r="E596" s="74"/>
      <c r="F596" s="75"/>
    </row>
    <row r="597" customFormat="false" ht="12.8" hidden="false" customHeight="false" outlineLevel="0" collapsed="false">
      <c r="A597" s="74"/>
      <c r="B597" s="75"/>
      <c r="C597" s="79"/>
      <c r="D597" s="78"/>
      <c r="E597" s="74"/>
      <c r="F597" s="75"/>
    </row>
    <row r="598" customFormat="false" ht="12.8" hidden="false" customHeight="false" outlineLevel="0" collapsed="false">
      <c r="A598" s="74"/>
      <c r="B598" s="75"/>
      <c r="C598" s="79"/>
      <c r="D598" s="78"/>
      <c r="E598" s="74"/>
      <c r="F598" s="75"/>
    </row>
    <row r="599" customFormat="false" ht="12.8" hidden="false" customHeight="false" outlineLevel="0" collapsed="false">
      <c r="A599" s="74"/>
      <c r="B599" s="75"/>
      <c r="C599" s="79"/>
      <c r="D599" s="78"/>
      <c r="E599" s="74"/>
      <c r="F599" s="75"/>
    </row>
    <row r="600" customFormat="false" ht="12.8" hidden="false" customHeight="false" outlineLevel="0" collapsed="false">
      <c r="A600" s="74"/>
      <c r="B600" s="75"/>
      <c r="C600" s="79"/>
      <c r="D600" s="78"/>
      <c r="E600" s="74"/>
      <c r="F600" s="75"/>
    </row>
    <row r="601" customFormat="false" ht="12.8" hidden="false" customHeight="false" outlineLevel="0" collapsed="false">
      <c r="A601" s="74"/>
      <c r="B601" s="75"/>
      <c r="C601" s="79"/>
      <c r="D601" s="78"/>
      <c r="E601" s="74"/>
      <c r="F601" s="75"/>
    </row>
    <row r="602" customFormat="false" ht="12.8" hidden="false" customHeight="false" outlineLevel="0" collapsed="false">
      <c r="A602" s="74"/>
      <c r="B602" s="75"/>
      <c r="C602" s="79"/>
      <c r="D602" s="78"/>
      <c r="E602" s="74"/>
      <c r="F602" s="75"/>
    </row>
    <row r="603" customFormat="false" ht="12.8" hidden="false" customHeight="false" outlineLevel="0" collapsed="false">
      <c r="A603" s="74"/>
      <c r="B603" s="75"/>
      <c r="C603" s="79"/>
      <c r="D603" s="78"/>
      <c r="E603" s="74"/>
      <c r="F603" s="75"/>
    </row>
    <row r="604" customFormat="false" ht="12.8" hidden="false" customHeight="false" outlineLevel="0" collapsed="false">
      <c r="A604" s="74"/>
      <c r="B604" s="75"/>
      <c r="C604" s="79"/>
      <c r="D604" s="78"/>
      <c r="E604" s="74"/>
      <c r="F604" s="75"/>
    </row>
    <row r="605" customFormat="false" ht="12.8" hidden="false" customHeight="false" outlineLevel="0" collapsed="false">
      <c r="A605" s="74"/>
      <c r="B605" s="75"/>
      <c r="C605" s="79"/>
      <c r="D605" s="78"/>
      <c r="E605" s="74"/>
      <c r="F605" s="75"/>
    </row>
    <row r="606" customFormat="false" ht="12.8" hidden="false" customHeight="false" outlineLevel="0" collapsed="false">
      <c r="A606" s="74"/>
      <c r="B606" s="75"/>
      <c r="C606" s="79"/>
      <c r="D606" s="78"/>
      <c r="E606" s="74"/>
      <c r="F606" s="75"/>
    </row>
    <row r="607" customFormat="false" ht="12.8" hidden="false" customHeight="false" outlineLevel="0" collapsed="false">
      <c r="A607" s="74"/>
      <c r="B607" s="75"/>
      <c r="C607" s="79"/>
      <c r="D607" s="78"/>
      <c r="E607" s="74"/>
      <c r="F607" s="75"/>
    </row>
    <row r="608" customFormat="false" ht="12.8" hidden="false" customHeight="false" outlineLevel="0" collapsed="false">
      <c r="A608" s="74"/>
      <c r="B608" s="75"/>
      <c r="C608" s="79"/>
      <c r="D608" s="78"/>
      <c r="E608" s="74"/>
      <c r="F608" s="75"/>
    </row>
    <row r="609" customFormat="false" ht="12.8" hidden="false" customHeight="false" outlineLevel="0" collapsed="false">
      <c r="A609" s="74"/>
      <c r="B609" s="75"/>
      <c r="C609" s="79"/>
      <c r="D609" s="78"/>
      <c r="E609" s="74"/>
      <c r="F609" s="75"/>
    </row>
    <row r="610" customFormat="false" ht="12.8" hidden="false" customHeight="false" outlineLevel="0" collapsed="false">
      <c r="A610" s="74"/>
      <c r="B610" s="75"/>
      <c r="C610" s="79"/>
      <c r="D610" s="78"/>
      <c r="E610" s="74"/>
      <c r="F610" s="75"/>
    </row>
    <row r="611" customFormat="false" ht="12.8" hidden="false" customHeight="false" outlineLevel="0" collapsed="false">
      <c r="A611" s="74"/>
      <c r="B611" s="75"/>
      <c r="C611" s="79"/>
      <c r="D611" s="78"/>
      <c r="E611" s="74"/>
      <c r="F611" s="75"/>
    </row>
    <row r="612" customFormat="false" ht="12.8" hidden="false" customHeight="false" outlineLevel="0" collapsed="false">
      <c r="A612" s="74"/>
      <c r="B612" s="75"/>
      <c r="C612" s="79"/>
      <c r="D612" s="78"/>
      <c r="E612" s="74"/>
      <c r="F612" s="75"/>
    </row>
    <row r="613" customFormat="false" ht="12.8" hidden="false" customHeight="false" outlineLevel="0" collapsed="false">
      <c r="A613" s="74"/>
      <c r="B613" s="75"/>
      <c r="C613" s="79"/>
      <c r="D613" s="78"/>
      <c r="E613" s="74"/>
      <c r="F613" s="75"/>
    </row>
    <row r="614" customFormat="false" ht="12.8" hidden="false" customHeight="false" outlineLevel="0" collapsed="false">
      <c r="A614" s="74"/>
      <c r="B614" s="75"/>
      <c r="C614" s="79"/>
      <c r="D614" s="78"/>
      <c r="E614" s="74"/>
      <c r="F614" s="75"/>
    </row>
    <row r="615" customFormat="false" ht="12.8" hidden="false" customHeight="false" outlineLevel="0" collapsed="false">
      <c r="A615" s="74"/>
      <c r="B615" s="75"/>
      <c r="C615" s="79"/>
      <c r="D615" s="78"/>
      <c r="E615" s="74"/>
      <c r="F615" s="75"/>
    </row>
    <row r="616" customFormat="false" ht="12.8" hidden="false" customHeight="false" outlineLevel="0" collapsed="false">
      <c r="A616" s="74"/>
      <c r="B616" s="75"/>
      <c r="C616" s="79"/>
      <c r="D616" s="78"/>
      <c r="E616" s="74"/>
      <c r="F616" s="75"/>
    </row>
    <row r="617" customFormat="false" ht="12.8" hidden="false" customHeight="false" outlineLevel="0" collapsed="false">
      <c r="A617" s="74"/>
      <c r="B617" s="75"/>
      <c r="C617" s="79"/>
      <c r="D617" s="78"/>
      <c r="E617" s="74"/>
      <c r="F617" s="75"/>
    </row>
    <row r="618" customFormat="false" ht="12.8" hidden="false" customHeight="false" outlineLevel="0" collapsed="false">
      <c r="A618" s="74"/>
      <c r="B618" s="75"/>
      <c r="C618" s="79"/>
      <c r="D618" s="78"/>
      <c r="E618" s="74"/>
      <c r="F618" s="75"/>
    </row>
    <row r="619" customFormat="false" ht="12.8" hidden="false" customHeight="false" outlineLevel="0" collapsed="false">
      <c r="A619" s="74"/>
      <c r="B619" s="75"/>
      <c r="C619" s="79"/>
      <c r="D619" s="78"/>
      <c r="E619" s="74"/>
      <c r="F619" s="75"/>
    </row>
    <row r="620" customFormat="false" ht="12.8" hidden="false" customHeight="false" outlineLevel="0" collapsed="false">
      <c r="A620" s="74"/>
      <c r="B620" s="75"/>
      <c r="C620" s="79"/>
      <c r="D620" s="78"/>
      <c r="E620" s="74"/>
      <c r="F620" s="75"/>
    </row>
    <row r="621" customFormat="false" ht="12.8" hidden="false" customHeight="false" outlineLevel="0" collapsed="false">
      <c r="A621" s="74"/>
      <c r="B621" s="75"/>
      <c r="C621" s="79"/>
      <c r="D621" s="78"/>
      <c r="E621" s="74"/>
      <c r="F621" s="75"/>
    </row>
    <row r="622" customFormat="false" ht="12.8" hidden="false" customHeight="false" outlineLevel="0" collapsed="false">
      <c r="A622" s="74"/>
      <c r="B622" s="75"/>
      <c r="C622" s="79"/>
      <c r="D622" s="78"/>
      <c r="E622" s="74"/>
      <c r="F622" s="75"/>
    </row>
    <row r="623" customFormat="false" ht="12.8" hidden="false" customHeight="false" outlineLevel="0" collapsed="false">
      <c r="A623" s="74"/>
      <c r="B623" s="75"/>
      <c r="C623" s="79"/>
      <c r="D623" s="78"/>
      <c r="E623" s="74"/>
      <c r="F623" s="75"/>
    </row>
    <row r="624" customFormat="false" ht="12.8" hidden="false" customHeight="false" outlineLevel="0" collapsed="false">
      <c r="A624" s="74"/>
      <c r="B624" s="75"/>
      <c r="C624" s="79"/>
      <c r="D624" s="78"/>
      <c r="E624" s="74"/>
      <c r="F624" s="75"/>
    </row>
    <row r="625" customFormat="false" ht="12.8" hidden="false" customHeight="false" outlineLevel="0" collapsed="false">
      <c r="A625" s="74"/>
      <c r="B625" s="75"/>
      <c r="C625" s="79"/>
      <c r="D625" s="78"/>
      <c r="E625" s="74"/>
      <c r="F625" s="75"/>
    </row>
    <row r="626" customFormat="false" ht="12.8" hidden="false" customHeight="false" outlineLevel="0" collapsed="false">
      <c r="A626" s="74"/>
      <c r="B626" s="75"/>
      <c r="C626" s="79"/>
      <c r="D626" s="78"/>
      <c r="E626" s="74"/>
      <c r="F626" s="75"/>
    </row>
    <row r="627" customFormat="false" ht="12.8" hidden="false" customHeight="false" outlineLevel="0" collapsed="false">
      <c r="A627" s="74"/>
      <c r="B627" s="75"/>
      <c r="C627" s="79"/>
      <c r="D627" s="78"/>
      <c r="E627" s="74"/>
      <c r="F627" s="75"/>
    </row>
    <row r="628" customFormat="false" ht="12.8" hidden="false" customHeight="false" outlineLevel="0" collapsed="false">
      <c r="A628" s="74"/>
      <c r="B628" s="75"/>
      <c r="C628" s="79"/>
      <c r="D628" s="78"/>
      <c r="E628" s="74"/>
      <c r="F628" s="75"/>
    </row>
    <row r="629" customFormat="false" ht="12.8" hidden="false" customHeight="false" outlineLevel="0" collapsed="false">
      <c r="A629" s="74"/>
      <c r="B629" s="75"/>
      <c r="C629" s="79"/>
      <c r="D629" s="78"/>
      <c r="E629" s="74"/>
      <c r="F629" s="75"/>
    </row>
    <row r="630" customFormat="false" ht="12.8" hidden="false" customHeight="false" outlineLevel="0" collapsed="false">
      <c r="A630" s="74"/>
      <c r="B630" s="75"/>
      <c r="C630" s="79"/>
      <c r="D630" s="78"/>
      <c r="E630" s="74"/>
      <c r="F630" s="75"/>
    </row>
    <row r="631" customFormat="false" ht="12.8" hidden="false" customHeight="false" outlineLevel="0" collapsed="false">
      <c r="A631" s="74"/>
      <c r="B631" s="75"/>
      <c r="C631" s="79"/>
      <c r="D631" s="78"/>
      <c r="E631" s="74"/>
      <c r="F631" s="75"/>
    </row>
    <row r="632" customFormat="false" ht="12.8" hidden="false" customHeight="false" outlineLevel="0" collapsed="false">
      <c r="A632" s="74"/>
      <c r="B632" s="75"/>
      <c r="C632" s="79"/>
      <c r="D632" s="78"/>
      <c r="E632" s="74"/>
      <c r="F632" s="75"/>
    </row>
    <row r="633" customFormat="false" ht="12.8" hidden="false" customHeight="false" outlineLevel="0" collapsed="false">
      <c r="A633" s="74"/>
      <c r="B633" s="75"/>
      <c r="C633" s="79"/>
      <c r="D633" s="78"/>
      <c r="E633" s="74"/>
      <c r="F633" s="75"/>
    </row>
    <row r="634" customFormat="false" ht="12.8" hidden="false" customHeight="false" outlineLevel="0" collapsed="false">
      <c r="A634" s="74"/>
      <c r="B634" s="75"/>
      <c r="C634" s="79"/>
      <c r="D634" s="78"/>
      <c r="E634" s="74"/>
      <c r="F634" s="75"/>
    </row>
    <row r="635" customFormat="false" ht="12.8" hidden="false" customHeight="false" outlineLevel="0" collapsed="false">
      <c r="A635" s="74"/>
      <c r="B635" s="75"/>
      <c r="C635" s="79"/>
      <c r="D635" s="78"/>
      <c r="E635" s="74"/>
      <c r="F635" s="75"/>
    </row>
    <row r="636" customFormat="false" ht="12.8" hidden="false" customHeight="false" outlineLevel="0" collapsed="false">
      <c r="A636" s="74"/>
      <c r="B636" s="75"/>
      <c r="C636" s="79"/>
      <c r="D636" s="78"/>
      <c r="E636" s="74"/>
      <c r="F636" s="75"/>
    </row>
    <row r="637" customFormat="false" ht="12.8" hidden="false" customHeight="false" outlineLevel="0" collapsed="false">
      <c r="A637" s="74"/>
      <c r="B637" s="75"/>
      <c r="C637" s="79"/>
      <c r="D637" s="78"/>
      <c r="E637" s="74"/>
      <c r="F637" s="75"/>
    </row>
    <row r="638" customFormat="false" ht="12.8" hidden="false" customHeight="false" outlineLevel="0" collapsed="false">
      <c r="A638" s="74"/>
      <c r="B638" s="75"/>
      <c r="C638" s="79"/>
      <c r="D638" s="78"/>
      <c r="E638" s="74"/>
      <c r="F638" s="75"/>
    </row>
    <row r="639" customFormat="false" ht="12.8" hidden="false" customHeight="false" outlineLevel="0" collapsed="false">
      <c r="A639" s="74"/>
      <c r="B639" s="75"/>
      <c r="C639" s="79"/>
      <c r="D639" s="78"/>
      <c r="E639" s="74"/>
      <c r="F639" s="75"/>
    </row>
    <row r="640" customFormat="false" ht="12.8" hidden="false" customHeight="false" outlineLevel="0" collapsed="false">
      <c r="A640" s="74"/>
      <c r="B640" s="75"/>
      <c r="C640" s="79"/>
      <c r="D640" s="78"/>
      <c r="E640" s="74"/>
      <c r="F640" s="75"/>
    </row>
    <row r="641" customFormat="false" ht="12.8" hidden="false" customHeight="false" outlineLevel="0" collapsed="false">
      <c r="A641" s="74"/>
      <c r="B641" s="75"/>
      <c r="C641" s="79"/>
      <c r="D641" s="78"/>
      <c r="E641" s="74"/>
      <c r="F641" s="75"/>
    </row>
    <row r="642" customFormat="false" ht="12.8" hidden="false" customHeight="false" outlineLevel="0" collapsed="false">
      <c r="A642" s="74"/>
      <c r="B642" s="75"/>
      <c r="C642" s="79"/>
      <c r="D642" s="78"/>
      <c r="E642" s="74"/>
      <c r="F642" s="75"/>
    </row>
    <row r="643" customFormat="false" ht="12.8" hidden="false" customHeight="false" outlineLevel="0" collapsed="false">
      <c r="A643" s="74"/>
      <c r="B643" s="75"/>
      <c r="C643" s="79"/>
      <c r="D643" s="78"/>
      <c r="E643" s="74"/>
      <c r="F643" s="75"/>
    </row>
    <row r="644" customFormat="false" ht="12.8" hidden="false" customHeight="false" outlineLevel="0" collapsed="false">
      <c r="A644" s="74"/>
      <c r="B644" s="75"/>
      <c r="C644" s="79"/>
      <c r="D644" s="78"/>
      <c r="E644" s="74"/>
      <c r="F644" s="75"/>
    </row>
    <row r="645" customFormat="false" ht="12.8" hidden="false" customHeight="false" outlineLevel="0" collapsed="false">
      <c r="A645" s="74"/>
      <c r="B645" s="75"/>
      <c r="C645" s="79"/>
      <c r="D645" s="78"/>
      <c r="E645" s="74"/>
      <c r="F645" s="75"/>
    </row>
    <row r="646" customFormat="false" ht="12.8" hidden="false" customHeight="false" outlineLevel="0" collapsed="false">
      <c r="A646" s="74"/>
      <c r="B646" s="75"/>
      <c r="C646" s="79"/>
      <c r="D646" s="78"/>
      <c r="E646" s="74"/>
      <c r="F646" s="75"/>
    </row>
    <row r="647" customFormat="false" ht="12.8" hidden="false" customHeight="false" outlineLevel="0" collapsed="false">
      <c r="A647" s="74"/>
      <c r="B647" s="75"/>
      <c r="C647" s="79"/>
      <c r="D647" s="78"/>
      <c r="E647" s="74"/>
      <c r="F647" s="75"/>
    </row>
    <row r="648" customFormat="false" ht="12.8" hidden="false" customHeight="false" outlineLevel="0" collapsed="false">
      <c r="A648" s="74"/>
      <c r="B648" s="75"/>
      <c r="C648" s="79"/>
      <c r="D648" s="78"/>
      <c r="E648" s="74"/>
      <c r="F648" s="75"/>
    </row>
    <row r="649" customFormat="false" ht="12.8" hidden="false" customHeight="false" outlineLevel="0" collapsed="false">
      <c r="A649" s="74"/>
      <c r="B649" s="75"/>
      <c r="C649" s="79"/>
      <c r="D649" s="78"/>
      <c r="E649" s="74"/>
      <c r="F649" s="75"/>
    </row>
    <row r="650" customFormat="false" ht="12.8" hidden="false" customHeight="false" outlineLevel="0" collapsed="false">
      <c r="A650" s="74"/>
      <c r="B650" s="75"/>
      <c r="C650" s="79"/>
      <c r="D650" s="78"/>
      <c r="E650" s="74"/>
      <c r="F650" s="75"/>
    </row>
    <row r="651" customFormat="false" ht="12.8" hidden="false" customHeight="false" outlineLevel="0" collapsed="false">
      <c r="A651" s="74"/>
      <c r="B651" s="75"/>
      <c r="C651" s="79"/>
      <c r="D651" s="78"/>
      <c r="E651" s="74"/>
      <c r="F651" s="75"/>
    </row>
    <row r="652" customFormat="false" ht="12.8" hidden="false" customHeight="false" outlineLevel="0" collapsed="false">
      <c r="A652" s="74"/>
      <c r="B652" s="75"/>
      <c r="C652" s="79"/>
      <c r="D652" s="78"/>
      <c r="E652" s="74"/>
      <c r="F652" s="75"/>
    </row>
    <row r="653" customFormat="false" ht="12.8" hidden="false" customHeight="false" outlineLevel="0" collapsed="false">
      <c r="A653" s="74"/>
      <c r="B653" s="75"/>
      <c r="C653" s="79"/>
      <c r="D653" s="78"/>
      <c r="E653" s="74"/>
      <c r="F653" s="75"/>
    </row>
    <row r="654" customFormat="false" ht="12.8" hidden="false" customHeight="false" outlineLevel="0" collapsed="false">
      <c r="A654" s="74"/>
      <c r="B654" s="75"/>
      <c r="C654" s="79"/>
      <c r="D654" s="78"/>
      <c r="E654" s="74"/>
      <c r="F654" s="75"/>
    </row>
    <row r="655" customFormat="false" ht="12.8" hidden="false" customHeight="false" outlineLevel="0" collapsed="false">
      <c r="A655" s="74"/>
      <c r="B655" s="75"/>
      <c r="C655" s="79"/>
      <c r="D655" s="78"/>
      <c r="E655" s="74"/>
      <c r="F655" s="75"/>
    </row>
    <row r="656" customFormat="false" ht="12.8" hidden="false" customHeight="false" outlineLevel="0" collapsed="false">
      <c r="A656" s="74"/>
      <c r="B656" s="75"/>
      <c r="C656" s="79"/>
      <c r="D656" s="78"/>
      <c r="E656" s="74"/>
      <c r="F656" s="75"/>
    </row>
    <row r="657" customFormat="false" ht="12.8" hidden="false" customHeight="false" outlineLevel="0" collapsed="false">
      <c r="A657" s="74"/>
      <c r="B657" s="75"/>
      <c r="C657" s="79"/>
      <c r="D657" s="78"/>
      <c r="E657" s="74"/>
      <c r="F657" s="75"/>
    </row>
    <row r="658" customFormat="false" ht="12.8" hidden="false" customHeight="false" outlineLevel="0" collapsed="false">
      <c r="A658" s="74"/>
      <c r="B658" s="75"/>
      <c r="C658" s="79"/>
      <c r="D658" s="78"/>
      <c r="E658" s="74"/>
      <c r="F658" s="75"/>
    </row>
    <row r="659" customFormat="false" ht="12.8" hidden="false" customHeight="false" outlineLevel="0" collapsed="false">
      <c r="A659" s="74"/>
      <c r="B659" s="75"/>
      <c r="C659" s="79"/>
      <c r="D659" s="78"/>
      <c r="E659" s="74"/>
      <c r="F659" s="75"/>
    </row>
    <row r="660" customFormat="false" ht="12.8" hidden="false" customHeight="false" outlineLevel="0" collapsed="false">
      <c r="A660" s="74"/>
      <c r="B660" s="75"/>
      <c r="C660" s="79"/>
      <c r="D660" s="78"/>
      <c r="E660" s="74"/>
      <c r="F660" s="75"/>
    </row>
    <row r="661" customFormat="false" ht="12.8" hidden="false" customHeight="false" outlineLevel="0" collapsed="false">
      <c r="A661" s="74"/>
      <c r="B661" s="75"/>
      <c r="C661" s="79"/>
      <c r="D661" s="78"/>
      <c r="E661" s="74"/>
      <c r="F661" s="75"/>
    </row>
    <row r="662" customFormat="false" ht="12.8" hidden="false" customHeight="false" outlineLevel="0" collapsed="false">
      <c r="A662" s="74"/>
      <c r="B662" s="75"/>
      <c r="C662" s="79"/>
      <c r="D662" s="78"/>
      <c r="E662" s="74"/>
      <c r="F662" s="75"/>
    </row>
    <row r="663" customFormat="false" ht="12.8" hidden="false" customHeight="false" outlineLevel="0" collapsed="false">
      <c r="A663" s="74"/>
      <c r="B663" s="75"/>
      <c r="C663" s="79"/>
      <c r="D663" s="78"/>
      <c r="E663" s="74"/>
      <c r="F663" s="75"/>
    </row>
    <row r="664" customFormat="false" ht="12.8" hidden="false" customHeight="false" outlineLevel="0" collapsed="false">
      <c r="A664" s="74"/>
      <c r="B664" s="75"/>
      <c r="C664" s="79"/>
      <c r="D664" s="78"/>
      <c r="E664" s="74"/>
      <c r="F664" s="75"/>
    </row>
    <row r="665" customFormat="false" ht="12.8" hidden="false" customHeight="false" outlineLevel="0" collapsed="false">
      <c r="A665" s="74"/>
      <c r="B665" s="75"/>
      <c r="C665" s="79"/>
      <c r="D665" s="78"/>
      <c r="E665" s="74"/>
      <c r="F665" s="75"/>
    </row>
    <row r="666" customFormat="false" ht="12.8" hidden="false" customHeight="false" outlineLevel="0" collapsed="false">
      <c r="A666" s="74"/>
      <c r="B666" s="75"/>
      <c r="C666" s="79"/>
      <c r="D666" s="78"/>
      <c r="E666" s="74"/>
      <c r="F666" s="75"/>
    </row>
    <row r="667" customFormat="false" ht="12.8" hidden="false" customHeight="false" outlineLevel="0" collapsed="false">
      <c r="A667" s="74"/>
      <c r="B667" s="75"/>
      <c r="C667" s="79"/>
      <c r="D667" s="78"/>
      <c r="E667" s="74"/>
      <c r="F667" s="75"/>
    </row>
    <row r="668" customFormat="false" ht="12.8" hidden="false" customHeight="false" outlineLevel="0" collapsed="false">
      <c r="A668" s="74"/>
      <c r="B668" s="75"/>
      <c r="C668" s="79"/>
      <c r="D668" s="78"/>
      <c r="E668" s="74"/>
      <c r="F668" s="75"/>
    </row>
    <row r="669" customFormat="false" ht="12.8" hidden="false" customHeight="false" outlineLevel="0" collapsed="false">
      <c r="A669" s="74"/>
      <c r="B669" s="75"/>
      <c r="C669" s="79"/>
      <c r="D669" s="78"/>
      <c r="E669" s="74"/>
      <c r="F669" s="75"/>
    </row>
    <row r="670" customFormat="false" ht="12.8" hidden="false" customHeight="false" outlineLevel="0" collapsed="false">
      <c r="A670" s="74"/>
      <c r="B670" s="75"/>
      <c r="C670" s="79"/>
      <c r="D670" s="78"/>
      <c r="E670" s="74"/>
      <c r="F670" s="75"/>
    </row>
    <row r="671" customFormat="false" ht="12.8" hidden="false" customHeight="false" outlineLevel="0" collapsed="false">
      <c r="A671" s="74"/>
      <c r="B671" s="75"/>
      <c r="C671" s="79"/>
      <c r="D671" s="78"/>
      <c r="E671" s="74"/>
      <c r="F671" s="75"/>
    </row>
    <row r="672" customFormat="false" ht="12.8" hidden="false" customHeight="false" outlineLevel="0" collapsed="false">
      <c r="A672" s="74"/>
      <c r="B672" s="75"/>
      <c r="C672" s="79"/>
      <c r="D672" s="78"/>
      <c r="E672" s="74"/>
      <c r="F672" s="75"/>
    </row>
    <row r="673" customFormat="false" ht="12.8" hidden="false" customHeight="false" outlineLevel="0" collapsed="false">
      <c r="A673" s="74"/>
      <c r="B673" s="75"/>
      <c r="C673" s="79"/>
      <c r="D673" s="78"/>
      <c r="E673" s="74"/>
      <c r="F673" s="75"/>
    </row>
    <row r="674" customFormat="false" ht="12.8" hidden="false" customHeight="false" outlineLevel="0" collapsed="false">
      <c r="A674" s="74"/>
      <c r="B674" s="75"/>
      <c r="C674" s="79"/>
      <c r="D674" s="78"/>
      <c r="E674" s="74"/>
      <c r="F674" s="75"/>
    </row>
    <row r="675" customFormat="false" ht="12.8" hidden="false" customHeight="false" outlineLevel="0" collapsed="false">
      <c r="A675" s="74"/>
      <c r="B675" s="75"/>
      <c r="C675" s="79"/>
      <c r="D675" s="78"/>
      <c r="E675" s="74"/>
      <c r="F675" s="75"/>
    </row>
    <row r="676" customFormat="false" ht="12.8" hidden="false" customHeight="false" outlineLevel="0" collapsed="false">
      <c r="A676" s="74"/>
      <c r="B676" s="75"/>
      <c r="C676" s="79"/>
      <c r="D676" s="78"/>
      <c r="E676" s="74"/>
      <c r="F676" s="75"/>
    </row>
    <row r="677" customFormat="false" ht="12.8" hidden="false" customHeight="false" outlineLevel="0" collapsed="false">
      <c r="A677" s="74"/>
      <c r="B677" s="75"/>
      <c r="C677" s="79"/>
      <c r="D677" s="78"/>
      <c r="E677" s="74"/>
      <c r="F677" s="75"/>
    </row>
    <row r="678" customFormat="false" ht="12.8" hidden="false" customHeight="false" outlineLevel="0" collapsed="false">
      <c r="A678" s="74"/>
      <c r="B678" s="75"/>
      <c r="C678" s="79"/>
      <c r="D678" s="78"/>
      <c r="E678" s="74"/>
      <c r="F678" s="75"/>
    </row>
    <row r="679" customFormat="false" ht="12.8" hidden="false" customHeight="false" outlineLevel="0" collapsed="false">
      <c r="A679" s="74"/>
      <c r="B679" s="75"/>
      <c r="C679" s="79"/>
      <c r="D679" s="78"/>
      <c r="E679" s="74"/>
      <c r="F679" s="75"/>
    </row>
    <row r="680" customFormat="false" ht="12.8" hidden="false" customHeight="false" outlineLevel="0" collapsed="false">
      <c r="A680" s="74"/>
      <c r="B680" s="75"/>
      <c r="C680" s="79"/>
      <c r="D680" s="78"/>
      <c r="E680" s="74"/>
      <c r="F680" s="75"/>
    </row>
    <row r="681" customFormat="false" ht="12.8" hidden="false" customHeight="false" outlineLevel="0" collapsed="false">
      <c r="A681" s="74"/>
      <c r="B681" s="75"/>
      <c r="C681" s="79"/>
      <c r="D681" s="78"/>
      <c r="E681" s="74"/>
      <c r="F681" s="75"/>
    </row>
    <row r="682" customFormat="false" ht="12.8" hidden="false" customHeight="false" outlineLevel="0" collapsed="false">
      <c r="A682" s="74"/>
      <c r="B682" s="75"/>
      <c r="C682" s="79"/>
      <c r="D682" s="78"/>
      <c r="E682" s="74"/>
      <c r="F682" s="75"/>
    </row>
    <row r="683" customFormat="false" ht="12.8" hidden="false" customHeight="false" outlineLevel="0" collapsed="false">
      <c r="A683" s="74"/>
      <c r="B683" s="75"/>
      <c r="C683" s="79"/>
      <c r="D683" s="78"/>
      <c r="E683" s="74"/>
      <c r="F683" s="75"/>
    </row>
    <row r="684" customFormat="false" ht="12.8" hidden="false" customHeight="false" outlineLevel="0" collapsed="false">
      <c r="A684" s="74"/>
      <c r="B684" s="75"/>
      <c r="C684" s="79"/>
      <c r="D684" s="78"/>
      <c r="E684" s="74"/>
      <c r="F684" s="75"/>
    </row>
    <row r="685" customFormat="false" ht="12.8" hidden="false" customHeight="false" outlineLevel="0" collapsed="false">
      <c r="A685" s="74"/>
      <c r="B685" s="75"/>
      <c r="C685" s="79"/>
      <c r="D685" s="78"/>
      <c r="E685" s="74"/>
      <c r="F685" s="75"/>
    </row>
    <row r="686" customFormat="false" ht="12.8" hidden="false" customHeight="false" outlineLevel="0" collapsed="false">
      <c r="A686" s="74"/>
      <c r="B686" s="75"/>
      <c r="C686" s="79"/>
      <c r="D686" s="78"/>
      <c r="E686" s="74"/>
      <c r="F686" s="75"/>
    </row>
    <row r="687" customFormat="false" ht="12.8" hidden="false" customHeight="false" outlineLevel="0" collapsed="false">
      <c r="A687" s="74"/>
      <c r="B687" s="75"/>
      <c r="C687" s="79"/>
      <c r="D687" s="78"/>
      <c r="E687" s="74"/>
      <c r="F687" s="75"/>
    </row>
    <row r="688" customFormat="false" ht="12.8" hidden="false" customHeight="false" outlineLevel="0" collapsed="false">
      <c r="A688" s="74"/>
      <c r="B688" s="75"/>
      <c r="C688" s="79"/>
      <c r="D688" s="78"/>
      <c r="E688" s="74"/>
      <c r="F688" s="75"/>
    </row>
    <row r="689" customFormat="false" ht="12.8" hidden="false" customHeight="false" outlineLevel="0" collapsed="false">
      <c r="A689" s="74"/>
      <c r="B689" s="75"/>
      <c r="C689" s="79"/>
      <c r="D689" s="78"/>
      <c r="E689" s="74"/>
      <c r="F689" s="75"/>
    </row>
    <row r="690" customFormat="false" ht="12.8" hidden="false" customHeight="false" outlineLevel="0" collapsed="false">
      <c r="A690" s="74"/>
      <c r="B690" s="75"/>
      <c r="C690" s="79"/>
      <c r="D690" s="78"/>
      <c r="E690" s="74"/>
      <c r="F690" s="75"/>
    </row>
    <row r="691" customFormat="false" ht="12.8" hidden="false" customHeight="false" outlineLevel="0" collapsed="false">
      <c r="A691" s="74"/>
      <c r="B691" s="75"/>
      <c r="C691" s="79"/>
      <c r="D691" s="78"/>
      <c r="E691" s="74"/>
      <c r="F691" s="75"/>
    </row>
    <row r="692" customFormat="false" ht="12.8" hidden="false" customHeight="false" outlineLevel="0" collapsed="false">
      <c r="A692" s="74"/>
      <c r="B692" s="75"/>
      <c r="C692" s="79"/>
      <c r="D692" s="78"/>
      <c r="E692" s="74"/>
      <c r="F692" s="75"/>
    </row>
    <row r="693" customFormat="false" ht="12.8" hidden="false" customHeight="false" outlineLevel="0" collapsed="false">
      <c r="A693" s="74"/>
      <c r="B693" s="75"/>
      <c r="C693" s="79"/>
      <c r="D693" s="78"/>
      <c r="E693" s="74"/>
      <c r="F693" s="75"/>
    </row>
    <row r="694" customFormat="false" ht="12.8" hidden="false" customHeight="false" outlineLevel="0" collapsed="false">
      <c r="A694" s="74"/>
      <c r="B694" s="75"/>
      <c r="C694" s="79"/>
      <c r="D694" s="78"/>
      <c r="E694" s="74"/>
      <c r="F694" s="75"/>
    </row>
    <row r="695" customFormat="false" ht="12.8" hidden="false" customHeight="false" outlineLevel="0" collapsed="false">
      <c r="A695" s="74"/>
      <c r="B695" s="75"/>
      <c r="C695" s="79"/>
      <c r="D695" s="78"/>
      <c r="E695" s="74"/>
      <c r="F695" s="75"/>
    </row>
    <row r="696" customFormat="false" ht="12.8" hidden="false" customHeight="false" outlineLevel="0" collapsed="false">
      <c r="A696" s="74"/>
      <c r="B696" s="75"/>
      <c r="C696" s="79"/>
      <c r="D696" s="78"/>
      <c r="E696" s="74"/>
      <c r="F696" s="75"/>
    </row>
    <row r="697" customFormat="false" ht="12.8" hidden="false" customHeight="false" outlineLevel="0" collapsed="false">
      <c r="A697" s="74"/>
      <c r="B697" s="75"/>
      <c r="C697" s="79"/>
      <c r="D697" s="78"/>
      <c r="E697" s="74"/>
      <c r="F697" s="75"/>
    </row>
    <row r="698" customFormat="false" ht="12.8" hidden="false" customHeight="false" outlineLevel="0" collapsed="false">
      <c r="A698" s="74"/>
      <c r="B698" s="75"/>
      <c r="C698" s="79"/>
      <c r="D698" s="78"/>
      <c r="E698" s="74"/>
      <c r="F698" s="75"/>
    </row>
    <row r="699" customFormat="false" ht="12.8" hidden="false" customHeight="false" outlineLevel="0" collapsed="false">
      <c r="A699" s="74"/>
      <c r="B699" s="75"/>
      <c r="C699" s="79"/>
      <c r="D699" s="78"/>
      <c r="E699" s="74"/>
      <c r="F699" s="75"/>
    </row>
    <row r="700" customFormat="false" ht="12.8" hidden="false" customHeight="false" outlineLevel="0" collapsed="false">
      <c r="A700" s="74"/>
      <c r="B700" s="75"/>
      <c r="C700" s="79"/>
      <c r="D700" s="78"/>
      <c r="E700" s="74"/>
      <c r="F700" s="75"/>
    </row>
    <row r="701" customFormat="false" ht="12.8" hidden="false" customHeight="false" outlineLevel="0" collapsed="false">
      <c r="A701" s="74"/>
      <c r="B701" s="75"/>
      <c r="C701" s="79"/>
      <c r="D701" s="78"/>
      <c r="E701" s="74"/>
      <c r="F701" s="75"/>
    </row>
    <row r="702" customFormat="false" ht="12.8" hidden="false" customHeight="false" outlineLevel="0" collapsed="false">
      <c r="A702" s="74"/>
      <c r="B702" s="75"/>
      <c r="C702" s="79"/>
      <c r="D702" s="78"/>
      <c r="E702" s="74"/>
      <c r="F702" s="75"/>
    </row>
    <row r="703" customFormat="false" ht="12.8" hidden="false" customHeight="false" outlineLevel="0" collapsed="false">
      <c r="A703" s="74"/>
      <c r="B703" s="75"/>
      <c r="C703" s="79"/>
      <c r="D703" s="78"/>
      <c r="E703" s="74"/>
      <c r="F703" s="75"/>
    </row>
    <row r="704" customFormat="false" ht="12.8" hidden="false" customHeight="false" outlineLevel="0" collapsed="false">
      <c r="A704" s="74"/>
      <c r="B704" s="75"/>
      <c r="C704" s="79"/>
      <c r="D704" s="78"/>
      <c r="E704" s="74"/>
      <c r="F704" s="75"/>
    </row>
    <row r="705" customFormat="false" ht="12.8" hidden="false" customHeight="false" outlineLevel="0" collapsed="false">
      <c r="A705" s="74"/>
      <c r="B705" s="75"/>
      <c r="C705" s="79"/>
      <c r="D705" s="78"/>
      <c r="E705" s="74"/>
      <c r="F705" s="75"/>
    </row>
    <row r="706" customFormat="false" ht="12.8" hidden="false" customHeight="false" outlineLevel="0" collapsed="false">
      <c r="A706" s="74"/>
      <c r="B706" s="75"/>
      <c r="C706" s="79"/>
      <c r="D706" s="78"/>
      <c r="E706" s="74"/>
      <c r="F706" s="75"/>
    </row>
    <row r="707" customFormat="false" ht="12.8" hidden="false" customHeight="false" outlineLevel="0" collapsed="false">
      <c r="A707" s="74"/>
      <c r="B707" s="75"/>
      <c r="C707" s="79"/>
      <c r="D707" s="78"/>
      <c r="E707" s="74"/>
      <c r="F707" s="75"/>
    </row>
    <row r="708" customFormat="false" ht="12.8" hidden="false" customHeight="false" outlineLevel="0" collapsed="false">
      <c r="A708" s="74"/>
      <c r="B708" s="75"/>
      <c r="C708" s="79"/>
      <c r="D708" s="78"/>
      <c r="E708" s="74"/>
      <c r="F708" s="75"/>
    </row>
    <row r="709" customFormat="false" ht="12.8" hidden="false" customHeight="false" outlineLevel="0" collapsed="false">
      <c r="A709" s="74"/>
      <c r="B709" s="75"/>
      <c r="C709" s="79"/>
      <c r="D709" s="78"/>
      <c r="E709" s="74"/>
      <c r="F709" s="75"/>
    </row>
    <row r="710" customFormat="false" ht="12.8" hidden="false" customHeight="false" outlineLevel="0" collapsed="false">
      <c r="A710" s="74"/>
      <c r="B710" s="75"/>
      <c r="C710" s="79"/>
      <c r="D710" s="78"/>
      <c r="E710" s="74"/>
      <c r="F710" s="75"/>
    </row>
    <row r="711" customFormat="false" ht="12.8" hidden="false" customHeight="false" outlineLevel="0" collapsed="false">
      <c r="A711" s="74"/>
      <c r="B711" s="75"/>
      <c r="C711" s="79"/>
      <c r="D711" s="78"/>
      <c r="E711" s="74"/>
      <c r="F711" s="75"/>
    </row>
    <row r="712" customFormat="false" ht="12.8" hidden="false" customHeight="false" outlineLevel="0" collapsed="false">
      <c r="A712" s="74"/>
      <c r="B712" s="75"/>
      <c r="C712" s="79"/>
      <c r="D712" s="78"/>
      <c r="E712" s="74"/>
      <c r="F712" s="75"/>
    </row>
    <row r="713" customFormat="false" ht="12.8" hidden="false" customHeight="false" outlineLevel="0" collapsed="false">
      <c r="A713" s="74"/>
      <c r="B713" s="75"/>
      <c r="C713" s="79"/>
      <c r="D713" s="78"/>
      <c r="E713" s="74"/>
      <c r="F713" s="75"/>
    </row>
    <row r="714" customFormat="false" ht="12.8" hidden="false" customHeight="false" outlineLevel="0" collapsed="false">
      <c r="A714" s="74"/>
      <c r="B714" s="75"/>
      <c r="C714" s="79"/>
      <c r="D714" s="78"/>
      <c r="E714" s="74"/>
      <c r="F714" s="75"/>
    </row>
    <row r="715" customFormat="false" ht="12.8" hidden="false" customHeight="false" outlineLevel="0" collapsed="false">
      <c r="A715" s="74"/>
      <c r="B715" s="75"/>
      <c r="C715" s="79"/>
      <c r="D715" s="78"/>
      <c r="E715" s="74"/>
      <c r="F715" s="75"/>
    </row>
    <row r="716" customFormat="false" ht="12.8" hidden="false" customHeight="false" outlineLevel="0" collapsed="false">
      <c r="A716" s="74"/>
      <c r="B716" s="75"/>
      <c r="C716" s="79"/>
      <c r="D716" s="78"/>
      <c r="E716" s="74"/>
      <c r="F716" s="75"/>
    </row>
    <row r="717" customFormat="false" ht="12.8" hidden="false" customHeight="false" outlineLevel="0" collapsed="false">
      <c r="A717" s="74"/>
      <c r="B717" s="75"/>
      <c r="C717" s="79"/>
      <c r="D717" s="78"/>
      <c r="E717" s="74"/>
      <c r="F717" s="75"/>
    </row>
    <row r="718" customFormat="false" ht="12.8" hidden="false" customHeight="false" outlineLevel="0" collapsed="false">
      <c r="A718" s="74"/>
      <c r="B718" s="75"/>
      <c r="C718" s="79"/>
      <c r="D718" s="78"/>
      <c r="E718" s="74"/>
      <c r="F718" s="75"/>
    </row>
    <row r="719" customFormat="false" ht="12.8" hidden="false" customHeight="false" outlineLevel="0" collapsed="false">
      <c r="A719" s="74"/>
      <c r="B719" s="75"/>
      <c r="C719" s="79"/>
      <c r="D719" s="78"/>
      <c r="E719" s="74"/>
      <c r="F719" s="75"/>
    </row>
    <row r="720" customFormat="false" ht="12.8" hidden="false" customHeight="false" outlineLevel="0" collapsed="false">
      <c r="A720" s="74"/>
      <c r="B720" s="75"/>
      <c r="C720" s="79"/>
      <c r="D720" s="78"/>
      <c r="E720" s="74"/>
      <c r="F720" s="75"/>
    </row>
    <row r="721" customFormat="false" ht="12.8" hidden="false" customHeight="false" outlineLevel="0" collapsed="false">
      <c r="A721" s="74"/>
      <c r="B721" s="75"/>
      <c r="C721" s="79"/>
      <c r="D721" s="78"/>
      <c r="E721" s="74"/>
      <c r="F721" s="75"/>
    </row>
    <row r="722" customFormat="false" ht="12.8" hidden="false" customHeight="false" outlineLevel="0" collapsed="false">
      <c r="A722" s="74"/>
      <c r="B722" s="75"/>
      <c r="C722" s="79"/>
      <c r="D722" s="78"/>
      <c r="E722" s="74"/>
      <c r="F722" s="75"/>
    </row>
    <row r="723" customFormat="false" ht="12.8" hidden="false" customHeight="false" outlineLevel="0" collapsed="false">
      <c r="A723" s="74"/>
      <c r="B723" s="75"/>
      <c r="C723" s="79"/>
      <c r="D723" s="78"/>
      <c r="E723" s="74"/>
      <c r="F723" s="75"/>
    </row>
    <row r="724" customFormat="false" ht="12.8" hidden="false" customHeight="false" outlineLevel="0" collapsed="false">
      <c r="A724" s="74"/>
      <c r="B724" s="75"/>
      <c r="C724" s="79"/>
      <c r="D724" s="78"/>
      <c r="E724" s="74"/>
      <c r="F724" s="75"/>
    </row>
    <row r="725" customFormat="false" ht="12.8" hidden="false" customHeight="false" outlineLevel="0" collapsed="false">
      <c r="A725" s="74"/>
      <c r="B725" s="75"/>
      <c r="C725" s="79"/>
      <c r="D725" s="78"/>
      <c r="E725" s="74"/>
      <c r="F725" s="75"/>
    </row>
    <row r="726" customFormat="false" ht="12.8" hidden="false" customHeight="false" outlineLevel="0" collapsed="false">
      <c r="A726" s="74"/>
      <c r="B726" s="75"/>
      <c r="C726" s="79"/>
      <c r="D726" s="78"/>
      <c r="E726" s="74"/>
      <c r="F726" s="75"/>
    </row>
    <row r="727" customFormat="false" ht="12.8" hidden="false" customHeight="false" outlineLevel="0" collapsed="false">
      <c r="A727" s="74"/>
      <c r="B727" s="75"/>
      <c r="C727" s="79"/>
      <c r="D727" s="78"/>
      <c r="E727" s="74"/>
      <c r="F727" s="75"/>
    </row>
    <row r="728" customFormat="false" ht="12.8" hidden="false" customHeight="false" outlineLevel="0" collapsed="false">
      <c r="A728" s="74"/>
      <c r="B728" s="75"/>
      <c r="C728" s="79"/>
      <c r="D728" s="78"/>
      <c r="E728" s="74"/>
      <c r="F728" s="75"/>
    </row>
    <row r="729" customFormat="false" ht="12.8" hidden="false" customHeight="false" outlineLevel="0" collapsed="false">
      <c r="A729" s="74"/>
      <c r="B729" s="75"/>
      <c r="C729" s="79"/>
      <c r="D729" s="78"/>
      <c r="E729" s="74"/>
      <c r="F729" s="75"/>
    </row>
    <row r="730" customFormat="false" ht="12.8" hidden="false" customHeight="false" outlineLevel="0" collapsed="false">
      <c r="A730" s="74"/>
      <c r="B730" s="75"/>
      <c r="C730" s="79"/>
      <c r="D730" s="78"/>
      <c r="E730" s="74"/>
      <c r="F730" s="75"/>
    </row>
    <row r="731" customFormat="false" ht="12.8" hidden="false" customHeight="false" outlineLevel="0" collapsed="false">
      <c r="A731" s="74"/>
      <c r="B731" s="75"/>
      <c r="C731" s="79"/>
      <c r="D731" s="78"/>
      <c r="E731" s="74"/>
      <c r="F731" s="75"/>
    </row>
    <row r="732" customFormat="false" ht="12.8" hidden="false" customHeight="false" outlineLevel="0" collapsed="false">
      <c r="A732" s="74"/>
      <c r="B732" s="75"/>
      <c r="C732" s="79"/>
      <c r="D732" s="78"/>
      <c r="E732" s="74"/>
      <c r="F732" s="75"/>
    </row>
    <row r="733" customFormat="false" ht="12.8" hidden="false" customHeight="false" outlineLevel="0" collapsed="false">
      <c r="A733" s="74"/>
      <c r="B733" s="75"/>
      <c r="C733" s="79"/>
      <c r="D733" s="78"/>
      <c r="E733" s="74"/>
      <c r="F733" s="75"/>
    </row>
    <row r="734" customFormat="false" ht="12.8" hidden="false" customHeight="false" outlineLevel="0" collapsed="false">
      <c r="A734" s="74"/>
      <c r="B734" s="75"/>
      <c r="C734" s="79"/>
      <c r="D734" s="78"/>
      <c r="E734" s="74"/>
      <c r="F734" s="75"/>
    </row>
    <row r="735" customFormat="false" ht="12.8" hidden="false" customHeight="false" outlineLevel="0" collapsed="false">
      <c r="A735" s="74"/>
      <c r="B735" s="75"/>
      <c r="C735" s="79"/>
      <c r="D735" s="78"/>
      <c r="E735" s="74"/>
      <c r="F735" s="75"/>
    </row>
    <row r="736" customFormat="false" ht="12.8" hidden="false" customHeight="false" outlineLevel="0" collapsed="false">
      <c r="A736" s="74"/>
      <c r="B736" s="75"/>
      <c r="C736" s="79"/>
      <c r="D736" s="78"/>
      <c r="E736" s="74"/>
      <c r="F736" s="75"/>
    </row>
    <row r="737" customFormat="false" ht="12.8" hidden="false" customHeight="false" outlineLevel="0" collapsed="false">
      <c r="A737" s="74"/>
      <c r="B737" s="75"/>
      <c r="C737" s="79"/>
      <c r="D737" s="78"/>
      <c r="E737" s="74"/>
      <c r="F737" s="75"/>
    </row>
    <row r="738" customFormat="false" ht="12.8" hidden="false" customHeight="false" outlineLevel="0" collapsed="false">
      <c r="A738" s="74"/>
      <c r="B738" s="75"/>
      <c r="C738" s="79"/>
      <c r="D738" s="78"/>
      <c r="E738" s="74"/>
      <c r="F738" s="75"/>
    </row>
    <row r="739" customFormat="false" ht="12.8" hidden="false" customHeight="false" outlineLevel="0" collapsed="false">
      <c r="A739" s="74"/>
      <c r="B739" s="75"/>
      <c r="C739" s="79"/>
      <c r="D739" s="78"/>
      <c r="E739" s="74"/>
      <c r="F739" s="75"/>
    </row>
    <row r="740" customFormat="false" ht="12.8" hidden="false" customHeight="false" outlineLevel="0" collapsed="false">
      <c r="A740" s="74"/>
      <c r="B740" s="75"/>
      <c r="C740" s="79"/>
      <c r="D740" s="78"/>
      <c r="E740" s="74"/>
      <c r="F740" s="75"/>
    </row>
    <row r="741" customFormat="false" ht="12.8" hidden="false" customHeight="false" outlineLevel="0" collapsed="false">
      <c r="A741" s="74"/>
      <c r="B741" s="75"/>
      <c r="C741" s="79"/>
      <c r="D741" s="78"/>
      <c r="E741" s="74"/>
      <c r="F741" s="75"/>
    </row>
    <row r="742" customFormat="false" ht="12.8" hidden="false" customHeight="false" outlineLevel="0" collapsed="false">
      <c r="A742" s="74"/>
      <c r="B742" s="75"/>
      <c r="C742" s="79"/>
      <c r="D742" s="78"/>
      <c r="E742" s="74"/>
      <c r="F742" s="75"/>
    </row>
    <row r="743" customFormat="false" ht="12.8" hidden="false" customHeight="false" outlineLevel="0" collapsed="false">
      <c r="A743" s="74"/>
      <c r="B743" s="75"/>
      <c r="C743" s="79"/>
      <c r="D743" s="78"/>
      <c r="E743" s="74"/>
      <c r="F743" s="75"/>
    </row>
    <row r="744" customFormat="false" ht="12.8" hidden="false" customHeight="false" outlineLevel="0" collapsed="false">
      <c r="A744" s="74"/>
      <c r="B744" s="75"/>
      <c r="C744" s="79"/>
      <c r="D744" s="78"/>
      <c r="E744" s="74"/>
      <c r="F744" s="75"/>
    </row>
    <row r="745" customFormat="false" ht="12.8" hidden="false" customHeight="false" outlineLevel="0" collapsed="false">
      <c r="A745" s="74"/>
      <c r="B745" s="75"/>
      <c r="C745" s="79"/>
      <c r="D745" s="78"/>
      <c r="E745" s="74"/>
      <c r="F745" s="75"/>
    </row>
    <row r="746" customFormat="false" ht="12.8" hidden="false" customHeight="false" outlineLevel="0" collapsed="false">
      <c r="A746" s="74"/>
      <c r="B746" s="75"/>
      <c r="C746" s="79"/>
      <c r="D746" s="78"/>
      <c r="E746" s="74"/>
      <c r="F746" s="75"/>
    </row>
    <row r="747" customFormat="false" ht="12.8" hidden="false" customHeight="false" outlineLevel="0" collapsed="false">
      <c r="A747" s="74"/>
      <c r="B747" s="75"/>
      <c r="C747" s="79"/>
      <c r="D747" s="78"/>
      <c r="E747" s="74"/>
      <c r="F747" s="75"/>
    </row>
    <row r="748" customFormat="false" ht="12.8" hidden="false" customHeight="false" outlineLevel="0" collapsed="false">
      <c r="A748" s="74"/>
      <c r="B748" s="75"/>
      <c r="C748" s="79"/>
      <c r="D748" s="78"/>
      <c r="E748" s="74"/>
      <c r="F748" s="75"/>
    </row>
    <row r="749" customFormat="false" ht="12.8" hidden="false" customHeight="false" outlineLevel="0" collapsed="false">
      <c r="A749" s="74"/>
      <c r="B749" s="75"/>
      <c r="C749" s="79"/>
      <c r="D749" s="78"/>
      <c r="E749" s="74"/>
      <c r="F749" s="75"/>
    </row>
    <row r="750" customFormat="false" ht="12.8" hidden="false" customHeight="false" outlineLevel="0" collapsed="false">
      <c r="A750" s="74"/>
      <c r="B750" s="75"/>
      <c r="C750" s="79"/>
      <c r="D750" s="78"/>
      <c r="E750" s="74"/>
      <c r="F750" s="75"/>
    </row>
    <row r="751" customFormat="false" ht="12.8" hidden="false" customHeight="false" outlineLevel="0" collapsed="false">
      <c r="A751" s="74"/>
      <c r="B751" s="75"/>
      <c r="C751" s="79"/>
      <c r="D751" s="78"/>
      <c r="E751" s="74"/>
      <c r="F751" s="75"/>
    </row>
    <row r="752" customFormat="false" ht="12.8" hidden="false" customHeight="false" outlineLevel="0" collapsed="false">
      <c r="A752" s="74"/>
      <c r="B752" s="75"/>
      <c r="C752" s="79"/>
      <c r="D752" s="78"/>
      <c r="E752" s="74"/>
      <c r="F752" s="75"/>
    </row>
    <row r="753" customFormat="false" ht="12.8" hidden="false" customHeight="false" outlineLevel="0" collapsed="false">
      <c r="A753" s="74"/>
      <c r="B753" s="75"/>
      <c r="C753" s="79"/>
      <c r="D753" s="78"/>
      <c r="E753" s="74"/>
      <c r="F753" s="75"/>
    </row>
    <row r="754" customFormat="false" ht="12.8" hidden="false" customHeight="false" outlineLevel="0" collapsed="false">
      <c r="A754" s="74"/>
      <c r="B754" s="75"/>
      <c r="C754" s="79"/>
      <c r="D754" s="78"/>
      <c r="E754" s="74"/>
      <c r="F754" s="75"/>
    </row>
    <row r="755" customFormat="false" ht="12.8" hidden="false" customHeight="false" outlineLevel="0" collapsed="false">
      <c r="A755" s="74"/>
      <c r="B755" s="75"/>
      <c r="C755" s="79"/>
      <c r="D755" s="78"/>
      <c r="E755" s="74"/>
      <c r="F755" s="75"/>
    </row>
    <row r="756" customFormat="false" ht="12.8" hidden="false" customHeight="false" outlineLevel="0" collapsed="false">
      <c r="A756" s="74"/>
      <c r="B756" s="75"/>
      <c r="C756" s="79"/>
      <c r="D756" s="78"/>
      <c r="E756" s="74"/>
      <c r="F756" s="75"/>
    </row>
    <row r="757" customFormat="false" ht="12.8" hidden="false" customHeight="false" outlineLevel="0" collapsed="false">
      <c r="A757" s="74"/>
      <c r="B757" s="75"/>
      <c r="C757" s="79"/>
      <c r="D757" s="78"/>
      <c r="E757" s="74"/>
      <c r="F757" s="75"/>
    </row>
    <row r="758" customFormat="false" ht="12.8" hidden="false" customHeight="false" outlineLevel="0" collapsed="false">
      <c r="A758" s="74"/>
      <c r="B758" s="75"/>
      <c r="C758" s="79"/>
      <c r="D758" s="78"/>
      <c r="E758" s="74"/>
      <c r="F758" s="75"/>
    </row>
    <row r="759" customFormat="false" ht="12.8" hidden="false" customHeight="false" outlineLevel="0" collapsed="false">
      <c r="A759" s="74"/>
      <c r="B759" s="75"/>
      <c r="C759" s="79"/>
      <c r="D759" s="78"/>
      <c r="E759" s="74"/>
      <c r="F759" s="75"/>
    </row>
    <row r="760" customFormat="false" ht="12.8" hidden="false" customHeight="false" outlineLevel="0" collapsed="false">
      <c r="A760" s="74"/>
      <c r="B760" s="75"/>
      <c r="C760" s="79"/>
      <c r="D760" s="78"/>
      <c r="E760" s="74"/>
      <c r="F760" s="75"/>
    </row>
    <row r="761" customFormat="false" ht="12.8" hidden="false" customHeight="false" outlineLevel="0" collapsed="false">
      <c r="A761" s="74"/>
      <c r="B761" s="75"/>
      <c r="C761" s="79"/>
      <c r="D761" s="78"/>
      <c r="E761" s="74"/>
      <c r="F761" s="75"/>
    </row>
    <row r="762" customFormat="false" ht="12.8" hidden="false" customHeight="false" outlineLevel="0" collapsed="false">
      <c r="A762" s="74"/>
      <c r="B762" s="75"/>
      <c r="C762" s="79"/>
      <c r="D762" s="78"/>
      <c r="E762" s="74"/>
      <c r="F762" s="75"/>
    </row>
    <row r="763" customFormat="false" ht="12.8" hidden="false" customHeight="false" outlineLevel="0" collapsed="false">
      <c r="A763" s="74"/>
      <c r="B763" s="75"/>
      <c r="C763" s="79"/>
      <c r="D763" s="78"/>
      <c r="E763" s="74"/>
      <c r="F763" s="75"/>
    </row>
    <row r="764" customFormat="false" ht="12.8" hidden="false" customHeight="false" outlineLevel="0" collapsed="false">
      <c r="A764" s="74"/>
      <c r="B764" s="75"/>
      <c r="C764" s="79"/>
      <c r="D764" s="78"/>
      <c r="E764" s="74"/>
      <c r="F764" s="75"/>
    </row>
    <row r="765" customFormat="false" ht="12.8" hidden="false" customHeight="false" outlineLevel="0" collapsed="false">
      <c r="A765" s="74"/>
      <c r="B765" s="75"/>
      <c r="C765" s="79"/>
      <c r="D765" s="78"/>
      <c r="E765" s="74"/>
      <c r="F765" s="75"/>
    </row>
    <row r="766" customFormat="false" ht="12.8" hidden="false" customHeight="false" outlineLevel="0" collapsed="false">
      <c r="A766" s="74"/>
      <c r="B766" s="75"/>
      <c r="C766" s="79"/>
      <c r="D766" s="78"/>
      <c r="E766" s="74"/>
      <c r="F766" s="75"/>
    </row>
    <row r="767" customFormat="false" ht="12.8" hidden="false" customHeight="false" outlineLevel="0" collapsed="false">
      <c r="A767" s="74"/>
      <c r="B767" s="75"/>
      <c r="C767" s="79"/>
      <c r="D767" s="78"/>
      <c r="E767" s="74"/>
      <c r="F767" s="75"/>
    </row>
    <row r="768" customFormat="false" ht="12.8" hidden="false" customHeight="false" outlineLevel="0" collapsed="false">
      <c r="A768" s="74"/>
      <c r="B768" s="75"/>
      <c r="C768" s="79"/>
      <c r="D768" s="78"/>
      <c r="E768" s="74"/>
      <c r="F768" s="75"/>
    </row>
    <row r="769" customFormat="false" ht="12.8" hidden="false" customHeight="false" outlineLevel="0" collapsed="false">
      <c r="A769" s="74"/>
      <c r="B769" s="75"/>
      <c r="C769" s="79"/>
      <c r="D769" s="78"/>
      <c r="E769" s="74"/>
      <c r="F769" s="75"/>
    </row>
    <row r="770" customFormat="false" ht="12.8" hidden="false" customHeight="false" outlineLevel="0" collapsed="false">
      <c r="A770" s="74"/>
      <c r="B770" s="75"/>
      <c r="C770" s="79"/>
      <c r="D770" s="78"/>
      <c r="E770" s="74"/>
      <c r="F770" s="75"/>
    </row>
    <row r="771" customFormat="false" ht="12.8" hidden="false" customHeight="false" outlineLevel="0" collapsed="false">
      <c r="A771" s="74"/>
      <c r="B771" s="75"/>
      <c r="C771" s="79"/>
      <c r="D771" s="78"/>
      <c r="E771" s="74"/>
      <c r="F771" s="75"/>
    </row>
    <row r="772" customFormat="false" ht="12.8" hidden="false" customHeight="false" outlineLevel="0" collapsed="false">
      <c r="A772" s="74"/>
      <c r="B772" s="75"/>
      <c r="C772" s="79"/>
      <c r="D772" s="78"/>
      <c r="E772" s="74"/>
      <c r="F772" s="75"/>
    </row>
    <row r="773" customFormat="false" ht="12.8" hidden="false" customHeight="false" outlineLevel="0" collapsed="false">
      <c r="A773" s="74"/>
      <c r="B773" s="75"/>
      <c r="C773" s="79"/>
      <c r="D773" s="78"/>
      <c r="E773" s="74"/>
      <c r="F773" s="75"/>
    </row>
    <row r="774" customFormat="false" ht="12.8" hidden="false" customHeight="false" outlineLevel="0" collapsed="false">
      <c r="A774" s="74"/>
      <c r="B774" s="75"/>
      <c r="C774" s="79"/>
      <c r="D774" s="78"/>
      <c r="E774" s="74"/>
      <c r="F774" s="75"/>
    </row>
    <row r="775" customFormat="false" ht="12.8" hidden="false" customHeight="false" outlineLevel="0" collapsed="false">
      <c r="A775" s="74"/>
      <c r="B775" s="75"/>
      <c r="C775" s="79"/>
      <c r="D775" s="78"/>
      <c r="E775" s="74"/>
      <c r="F775" s="75"/>
    </row>
    <row r="776" customFormat="false" ht="12.8" hidden="false" customHeight="false" outlineLevel="0" collapsed="false">
      <c r="A776" s="74"/>
      <c r="B776" s="75"/>
      <c r="C776" s="79"/>
      <c r="D776" s="78"/>
      <c r="E776" s="74"/>
      <c r="F776" s="75"/>
    </row>
    <row r="777" customFormat="false" ht="12.8" hidden="false" customHeight="false" outlineLevel="0" collapsed="false">
      <c r="A777" s="74"/>
      <c r="B777" s="75"/>
      <c r="C777" s="79"/>
      <c r="D777" s="78"/>
      <c r="E777" s="74"/>
      <c r="F777" s="75"/>
    </row>
    <row r="778" customFormat="false" ht="12.8" hidden="false" customHeight="false" outlineLevel="0" collapsed="false">
      <c r="A778" s="74"/>
      <c r="B778" s="75"/>
      <c r="C778" s="79"/>
      <c r="D778" s="78"/>
      <c r="E778" s="74"/>
      <c r="F778" s="75"/>
    </row>
    <row r="779" customFormat="false" ht="12.8" hidden="false" customHeight="false" outlineLevel="0" collapsed="false">
      <c r="A779" s="74"/>
      <c r="B779" s="75"/>
      <c r="C779" s="79"/>
      <c r="D779" s="78"/>
      <c r="E779" s="74"/>
      <c r="F779" s="75"/>
    </row>
    <row r="780" customFormat="false" ht="12.8" hidden="false" customHeight="false" outlineLevel="0" collapsed="false">
      <c r="A780" s="74"/>
      <c r="B780" s="75"/>
      <c r="C780" s="79"/>
      <c r="D780" s="78"/>
      <c r="E780" s="74"/>
      <c r="F780" s="75"/>
    </row>
    <row r="781" customFormat="false" ht="12.8" hidden="false" customHeight="false" outlineLevel="0" collapsed="false">
      <c r="A781" s="74"/>
      <c r="B781" s="75"/>
      <c r="C781" s="79"/>
      <c r="D781" s="78"/>
      <c r="E781" s="74"/>
      <c r="F781" s="75"/>
    </row>
    <row r="782" customFormat="false" ht="12.8" hidden="false" customHeight="false" outlineLevel="0" collapsed="false">
      <c r="A782" s="74"/>
      <c r="B782" s="75"/>
      <c r="C782" s="79"/>
      <c r="D782" s="78"/>
      <c r="E782" s="74"/>
      <c r="F782" s="75"/>
    </row>
    <row r="783" customFormat="false" ht="12.8" hidden="false" customHeight="false" outlineLevel="0" collapsed="false">
      <c r="A783" s="74"/>
      <c r="B783" s="75"/>
      <c r="C783" s="79"/>
      <c r="D783" s="78"/>
      <c r="E783" s="74"/>
      <c r="F783" s="75"/>
    </row>
    <row r="784" customFormat="false" ht="12.8" hidden="false" customHeight="false" outlineLevel="0" collapsed="false">
      <c r="A784" s="74"/>
      <c r="B784" s="75"/>
      <c r="C784" s="79"/>
      <c r="D784" s="78"/>
      <c r="E784" s="74"/>
      <c r="F784" s="75"/>
    </row>
    <row r="785" customFormat="false" ht="12.8" hidden="false" customHeight="false" outlineLevel="0" collapsed="false">
      <c r="A785" s="74"/>
      <c r="B785" s="75"/>
      <c r="C785" s="79"/>
      <c r="D785" s="78"/>
      <c r="E785" s="74"/>
      <c r="F785" s="75"/>
    </row>
    <row r="786" customFormat="false" ht="12.8" hidden="false" customHeight="false" outlineLevel="0" collapsed="false">
      <c r="A786" s="74"/>
      <c r="B786" s="75"/>
      <c r="C786" s="79"/>
      <c r="D786" s="78"/>
      <c r="E786" s="74"/>
      <c r="F786" s="75"/>
    </row>
    <row r="787" customFormat="false" ht="12.8" hidden="false" customHeight="false" outlineLevel="0" collapsed="false">
      <c r="A787" s="74"/>
      <c r="B787" s="75"/>
      <c r="C787" s="79"/>
      <c r="D787" s="78"/>
      <c r="E787" s="74"/>
      <c r="F787" s="75"/>
    </row>
    <row r="788" customFormat="false" ht="12.8" hidden="false" customHeight="false" outlineLevel="0" collapsed="false">
      <c r="A788" s="74"/>
      <c r="B788" s="75"/>
      <c r="C788" s="79"/>
      <c r="D788" s="78"/>
      <c r="E788" s="74"/>
      <c r="F788" s="75"/>
    </row>
    <row r="789" customFormat="false" ht="12.8" hidden="false" customHeight="false" outlineLevel="0" collapsed="false">
      <c r="A789" s="74"/>
      <c r="B789" s="75"/>
      <c r="C789" s="79"/>
      <c r="D789" s="78"/>
      <c r="E789" s="74"/>
      <c r="F789" s="75"/>
    </row>
    <row r="790" customFormat="false" ht="12.8" hidden="false" customHeight="false" outlineLevel="0" collapsed="false">
      <c r="A790" s="74"/>
      <c r="B790" s="75"/>
      <c r="C790" s="79"/>
      <c r="D790" s="78"/>
      <c r="E790" s="74"/>
      <c r="F790" s="75"/>
    </row>
    <row r="791" customFormat="false" ht="12.8" hidden="false" customHeight="false" outlineLevel="0" collapsed="false">
      <c r="A791" s="74"/>
      <c r="B791" s="75"/>
      <c r="C791" s="79"/>
      <c r="D791" s="78"/>
      <c r="E791" s="74"/>
      <c r="F791" s="75"/>
    </row>
    <row r="792" customFormat="false" ht="12.8" hidden="false" customHeight="false" outlineLevel="0" collapsed="false">
      <c r="A792" s="74"/>
      <c r="B792" s="75"/>
      <c r="C792" s="79"/>
      <c r="D792" s="78"/>
      <c r="E792" s="74"/>
      <c r="F792" s="75"/>
    </row>
    <row r="793" customFormat="false" ht="12.8" hidden="false" customHeight="false" outlineLevel="0" collapsed="false">
      <c r="A793" s="74"/>
      <c r="B793" s="75"/>
      <c r="C793" s="79"/>
      <c r="D793" s="78"/>
      <c r="E793" s="74"/>
      <c r="F793" s="75"/>
    </row>
    <row r="794" customFormat="false" ht="12.8" hidden="false" customHeight="false" outlineLevel="0" collapsed="false">
      <c r="A794" s="74"/>
      <c r="B794" s="75"/>
      <c r="C794" s="79"/>
      <c r="D794" s="78"/>
      <c r="E794" s="74"/>
      <c r="F794" s="75"/>
    </row>
    <row r="795" customFormat="false" ht="12.8" hidden="false" customHeight="false" outlineLevel="0" collapsed="false">
      <c r="A795" s="74"/>
      <c r="B795" s="75"/>
      <c r="C795" s="79"/>
      <c r="D795" s="78"/>
      <c r="E795" s="74"/>
      <c r="F795" s="75"/>
    </row>
    <row r="796" customFormat="false" ht="12.8" hidden="false" customHeight="false" outlineLevel="0" collapsed="false">
      <c r="A796" s="74"/>
      <c r="B796" s="75"/>
      <c r="C796" s="79"/>
      <c r="D796" s="78"/>
      <c r="E796" s="74"/>
      <c r="F796" s="75"/>
    </row>
    <row r="797" customFormat="false" ht="12.8" hidden="false" customHeight="false" outlineLevel="0" collapsed="false">
      <c r="A797" s="74"/>
      <c r="B797" s="75"/>
      <c r="C797" s="79"/>
      <c r="D797" s="78"/>
      <c r="E797" s="74"/>
      <c r="F797" s="75"/>
    </row>
    <row r="798" customFormat="false" ht="12.8" hidden="false" customHeight="false" outlineLevel="0" collapsed="false">
      <c r="A798" s="74"/>
      <c r="B798" s="75"/>
      <c r="C798" s="79"/>
      <c r="D798" s="78"/>
      <c r="E798" s="74"/>
      <c r="F798" s="75"/>
    </row>
    <row r="799" customFormat="false" ht="12.8" hidden="false" customHeight="false" outlineLevel="0" collapsed="false">
      <c r="A799" s="74"/>
      <c r="B799" s="75"/>
      <c r="C799" s="79"/>
      <c r="D799" s="78"/>
      <c r="E799" s="74"/>
      <c r="F799" s="75"/>
    </row>
    <row r="800" customFormat="false" ht="12.8" hidden="false" customHeight="false" outlineLevel="0" collapsed="false">
      <c r="A800" s="74"/>
      <c r="B800" s="75"/>
      <c r="C800" s="79"/>
      <c r="D800" s="78"/>
      <c r="E800" s="74"/>
      <c r="F800" s="75"/>
    </row>
    <row r="801" customFormat="false" ht="12.8" hidden="false" customHeight="false" outlineLevel="0" collapsed="false">
      <c r="A801" s="74"/>
      <c r="B801" s="75"/>
      <c r="C801" s="79"/>
      <c r="D801" s="78"/>
      <c r="E801" s="74"/>
      <c r="F801" s="75"/>
    </row>
    <row r="802" customFormat="false" ht="12.8" hidden="false" customHeight="false" outlineLevel="0" collapsed="false">
      <c r="A802" s="74"/>
      <c r="B802" s="75"/>
      <c r="C802" s="79"/>
      <c r="D802" s="78"/>
      <c r="E802" s="74"/>
      <c r="F802" s="75"/>
    </row>
    <row r="803" customFormat="false" ht="12.8" hidden="false" customHeight="false" outlineLevel="0" collapsed="false">
      <c r="A803" s="74"/>
      <c r="B803" s="75"/>
      <c r="C803" s="79"/>
      <c r="D803" s="78"/>
      <c r="E803" s="74"/>
      <c r="F803" s="75"/>
    </row>
    <row r="804" customFormat="false" ht="12.8" hidden="false" customHeight="false" outlineLevel="0" collapsed="false">
      <c r="A804" s="74"/>
      <c r="B804" s="75"/>
      <c r="C804" s="79"/>
      <c r="D804" s="78"/>
      <c r="E804" s="74"/>
      <c r="F804" s="75"/>
    </row>
    <row r="805" customFormat="false" ht="12.8" hidden="false" customHeight="false" outlineLevel="0" collapsed="false">
      <c r="A805" s="74"/>
      <c r="B805" s="75"/>
      <c r="C805" s="79"/>
      <c r="D805" s="78"/>
      <c r="E805" s="74"/>
      <c r="F805" s="75"/>
    </row>
    <row r="806" customFormat="false" ht="12.8" hidden="false" customHeight="false" outlineLevel="0" collapsed="false">
      <c r="A806" s="74"/>
      <c r="B806" s="75"/>
      <c r="C806" s="79"/>
      <c r="D806" s="78"/>
      <c r="E806" s="74"/>
      <c r="F806" s="75"/>
    </row>
    <row r="807" customFormat="false" ht="12.8" hidden="false" customHeight="false" outlineLevel="0" collapsed="false">
      <c r="A807" s="74"/>
      <c r="B807" s="75"/>
      <c r="C807" s="79"/>
      <c r="D807" s="78"/>
      <c r="E807" s="74"/>
      <c r="F807" s="75"/>
    </row>
    <row r="808" customFormat="false" ht="12.8" hidden="false" customHeight="false" outlineLevel="0" collapsed="false">
      <c r="A808" s="74"/>
      <c r="B808" s="75"/>
      <c r="C808" s="79"/>
      <c r="D808" s="78"/>
      <c r="E808" s="74"/>
      <c r="F808" s="75"/>
    </row>
    <row r="809" customFormat="false" ht="12.8" hidden="false" customHeight="false" outlineLevel="0" collapsed="false">
      <c r="A809" s="74"/>
      <c r="B809" s="75"/>
      <c r="C809" s="79"/>
      <c r="D809" s="78"/>
      <c r="E809" s="74"/>
      <c r="F809" s="75"/>
    </row>
    <row r="810" customFormat="false" ht="12.8" hidden="false" customHeight="false" outlineLevel="0" collapsed="false">
      <c r="A810" s="74"/>
      <c r="B810" s="75"/>
      <c r="C810" s="79"/>
      <c r="D810" s="78"/>
      <c r="E810" s="74"/>
      <c r="F810" s="75"/>
    </row>
    <row r="811" customFormat="false" ht="12.8" hidden="false" customHeight="false" outlineLevel="0" collapsed="false">
      <c r="A811" s="74"/>
      <c r="B811" s="75"/>
      <c r="C811" s="79"/>
      <c r="D811" s="78"/>
      <c r="E811" s="74"/>
      <c r="F811" s="75"/>
    </row>
    <row r="812" customFormat="false" ht="12.8" hidden="false" customHeight="false" outlineLevel="0" collapsed="false">
      <c r="A812" s="74"/>
      <c r="B812" s="75"/>
      <c r="C812" s="79"/>
      <c r="D812" s="78"/>
      <c r="E812" s="74"/>
      <c r="F812" s="75"/>
    </row>
    <row r="813" customFormat="false" ht="12.8" hidden="false" customHeight="false" outlineLevel="0" collapsed="false">
      <c r="A813" s="74"/>
      <c r="B813" s="75"/>
      <c r="C813" s="79"/>
      <c r="D813" s="78"/>
      <c r="E813" s="74"/>
      <c r="F813" s="75"/>
    </row>
    <row r="814" customFormat="false" ht="12.8" hidden="false" customHeight="false" outlineLevel="0" collapsed="false">
      <c r="A814" s="74"/>
      <c r="B814" s="75"/>
      <c r="C814" s="79"/>
      <c r="D814" s="78"/>
      <c r="E814" s="74"/>
      <c r="F814" s="75"/>
    </row>
    <row r="815" customFormat="false" ht="12.8" hidden="false" customHeight="false" outlineLevel="0" collapsed="false">
      <c r="A815" s="74"/>
      <c r="B815" s="75"/>
      <c r="C815" s="79"/>
      <c r="D815" s="78"/>
      <c r="E815" s="74"/>
      <c r="F815" s="75"/>
    </row>
    <row r="816" customFormat="false" ht="12.8" hidden="false" customHeight="false" outlineLevel="0" collapsed="false">
      <c r="A816" s="74"/>
      <c r="B816" s="75"/>
      <c r="C816" s="79"/>
      <c r="D816" s="78"/>
      <c r="E816" s="74"/>
      <c r="F816" s="75"/>
    </row>
    <row r="817" customFormat="false" ht="12.8" hidden="false" customHeight="false" outlineLevel="0" collapsed="false">
      <c r="A817" s="74"/>
      <c r="B817" s="75"/>
      <c r="C817" s="79"/>
      <c r="D817" s="78"/>
      <c r="E817" s="74"/>
      <c r="F817" s="75"/>
    </row>
    <row r="818" customFormat="false" ht="12.8" hidden="false" customHeight="false" outlineLevel="0" collapsed="false">
      <c r="A818" s="74"/>
      <c r="B818" s="75"/>
      <c r="C818" s="79"/>
      <c r="D818" s="78"/>
      <c r="E818" s="74"/>
      <c r="F818" s="75"/>
    </row>
    <row r="819" customFormat="false" ht="12.8" hidden="false" customHeight="false" outlineLevel="0" collapsed="false">
      <c r="A819" s="74"/>
      <c r="B819" s="75"/>
      <c r="C819" s="79"/>
      <c r="D819" s="78"/>
      <c r="E819" s="74"/>
      <c r="F819" s="75"/>
    </row>
    <row r="820" customFormat="false" ht="12.8" hidden="false" customHeight="false" outlineLevel="0" collapsed="false">
      <c r="A820" s="74"/>
      <c r="B820" s="75"/>
      <c r="C820" s="79"/>
      <c r="D820" s="78"/>
      <c r="E820" s="74"/>
      <c r="F820" s="75"/>
    </row>
    <row r="821" customFormat="false" ht="12.8" hidden="false" customHeight="false" outlineLevel="0" collapsed="false">
      <c r="A821" s="74"/>
      <c r="B821" s="75"/>
      <c r="C821" s="79"/>
      <c r="D821" s="78"/>
      <c r="E821" s="74"/>
      <c r="F821" s="75"/>
    </row>
    <row r="822" customFormat="false" ht="12.8" hidden="false" customHeight="false" outlineLevel="0" collapsed="false">
      <c r="A822" s="74"/>
      <c r="B822" s="75"/>
      <c r="C822" s="79"/>
      <c r="D822" s="78"/>
      <c r="E822" s="74"/>
      <c r="F822" s="75"/>
    </row>
    <row r="823" customFormat="false" ht="12.8" hidden="false" customHeight="false" outlineLevel="0" collapsed="false">
      <c r="A823" s="74"/>
      <c r="B823" s="75"/>
      <c r="C823" s="79"/>
      <c r="D823" s="78"/>
      <c r="E823" s="74"/>
      <c r="F823" s="75"/>
    </row>
    <row r="824" customFormat="false" ht="12.8" hidden="false" customHeight="false" outlineLevel="0" collapsed="false">
      <c r="A824" s="74"/>
      <c r="B824" s="75"/>
      <c r="C824" s="79"/>
      <c r="D824" s="78"/>
      <c r="E824" s="74"/>
      <c r="F824" s="75"/>
    </row>
    <row r="825" customFormat="false" ht="12.8" hidden="false" customHeight="false" outlineLevel="0" collapsed="false">
      <c r="A825" s="74"/>
      <c r="B825" s="75"/>
      <c r="C825" s="79"/>
      <c r="D825" s="78"/>
      <c r="E825" s="74"/>
      <c r="F825" s="75"/>
    </row>
    <row r="826" customFormat="false" ht="12.8" hidden="false" customHeight="false" outlineLevel="0" collapsed="false">
      <c r="A826" s="74"/>
      <c r="B826" s="75"/>
      <c r="C826" s="79"/>
      <c r="D826" s="78"/>
      <c r="E826" s="74"/>
      <c r="F826" s="75"/>
    </row>
    <row r="827" customFormat="false" ht="12.8" hidden="false" customHeight="false" outlineLevel="0" collapsed="false">
      <c r="A827" s="74"/>
      <c r="B827" s="75"/>
      <c r="C827" s="79"/>
      <c r="D827" s="78"/>
      <c r="E827" s="74"/>
      <c r="F827" s="75"/>
    </row>
    <row r="828" customFormat="false" ht="12.8" hidden="false" customHeight="false" outlineLevel="0" collapsed="false">
      <c r="A828" s="74"/>
      <c r="B828" s="75"/>
      <c r="C828" s="79"/>
      <c r="D828" s="78"/>
      <c r="E828" s="74"/>
      <c r="F828" s="75"/>
    </row>
    <row r="829" customFormat="false" ht="12.8" hidden="false" customHeight="false" outlineLevel="0" collapsed="false">
      <c r="A829" s="74"/>
      <c r="B829" s="75"/>
      <c r="C829" s="79"/>
      <c r="D829" s="78"/>
      <c r="E829" s="74"/>
      <c r="F829" s="75"/>
    </row>
    <row r="830" customFormat="false" ht="12.8" hidden="false" customHeight="false" outlineLevel="0" collapsed="false">
      <c r="A830" s="74"/>
      <c r="B830" s="75"/>
      <c r="C830" s="79"/>
      <c r="D830" s="78"/>
      <c r="E830" s="74"/>
      <c r="F830" s="75"/>
    </row>
    <row r="831" customFormat="false" ht="12.8" hidden="false" customHeight="false" outlineLevel="0" collapsed="false">
      <c r="A831" s="74"/>
      <c r="B831" s="75"/>
      <c r="C831" s="79"/>
      <c r="D831" s="78"/>
      <c r="E831" s="74"/>
      <c r="F831" s="75"/>
    </row>
    <row r="832" customFormat="false" ht="12.8" hidden="false" customHeight="false" outlineLevel="0" collapsed="false">
      <c r="A832" s="74"/>
      <c r="B832" s="75"/>
      <c r="C832" s="79"/>
      <c r="D832" s="78"/>
      <c r="E832" s="74"/>
      <c r="F832" s="75"/>
    </row>
    <row r="833" customFormat="false" ht="12.8" hidden="false" customHeight="false" outlineLevel="0" collapsed="false">
      <c r="A833" s="74"/>
      <c r="B833" s="75"/>
      <c r="C833" s="79"/>
      <c r="D833" s="78"/>
      <c r="E833" s="74"/>
      <c r="F833" s="75"/>
    </row>
    <row r="834" customFormat="false" ht="12.8" hidden="false" customHeight="false" outlineLevel="0" collapsed="false">
      <c r="A834" s="74"/>
      <c r="B834" s="75"/>
      <c r="C834" s="79"/>
      <c r="D834" s="78"/>
      <c r="E834" s="74"/>
      <c r="F834" s="75"/>
    </row>
    <row r="835" customFormat="false" ht="12.8" hidden="false" customHeight="false" outlineLevel="0" collapsed="false">
      <c r="A835" s="74"/>
      <c r="B835" s="75"/>
      <c r="C835" s="79"/>
      <c r="D835" s="78"/>
      <c r="E835" s="74"/>
      <c r="F835" s="75"/>
    </row>
    <row r="836" customFormat="false" ht="12.8" hidden="false" customHeight="false" outlineLevel="0" collapsed="false">
      <c r="A836" s="74"/>
      <c r="B836" s="75"/>
      <c r="C836" s="79"/>
      <c r="D836" s="78"/>
      <c r="E836" s="74"/>
      <c r="F836" s="75"/>
    </row>
    <row r="837" customFormat="false" ht="12.8" hidden="false" customHeight="false" outlineLevel="0" collapsed="false">
      <c r="A837" s="74"/>
      <c r="B837" s="75"/>
      <c r="C837" s="79"/>
      <c r="D837" s="78"/>
      <c r="E837" s="74"/>
      <c r="F837" s="75"/>
    </row>
    <row r="838" customFormat="false" ht="12.8" hidden="false" customHeight="false" outlineLevel="0" collapsed="false">
      <c r="A838" s="74"/>
      <c r="B838" s="75"/>
      <c r="C838" s="79"/>
      <c r="D838" s="78"/>
      <c r="E838" s="74"/>
      <c r="F838" s="75"/>
    </row>
    <row r="839" customFormat="false" ht="12.8" hidden="false" customHeight="false" outlineLevel="0" collapsed="false">
      <c r="A839" s="74"/>
      <c r="B839" s="75"/>
      <c r="C839" s="79"/>
      <c r="D839" s="78"/>
      <c r="E839" s="74"/>
      <c r="F839" s="75"/>
    </row>
    <row r="840" customFormat="false" ht="12.8" hidden="false" customHeight="false" outlineLevel="0" collapsed="false">
      <c r="A840" s="74"/>
      <c r="B840" s="75"/>
      <c r="C840" s="79"/>
      <c r="D840" s="78"/>
      <c r="E840" s="74"/>
      <c r="F840" s="75"/>
    </row>
    <row r="841" customFormat="false" ht="12.8" hidden="false" customHeight="false" outlineLevel="0" collapsed="false">
      <c r="A841" s="74"/>
      <c r="B841" s="75"/>
      <c r="C841" s="79"/>
      <c r="D841" s="78"/>
      <c r="E841" s="74"/>
      <c r="F841" s="75"/>
    </row>
    <row r="842" customFormat="false" ht="12.8" hidden="false" customHeight="false" outlineLevel="0" collapsed="false">
      <c r="A842" s="74"/>
      <c r="B842" s="75"/>
      <c r="C842" s="79"/>
      <c r="D842" s="78"/>
      <c r="E842" s="74"/>
      <c r="F842" s="75"/>
    </row>
    <row r="843" customFormat="false" ht="12.8" hidden="false" customHeight="false" outlineLevel="0" collapsed="false">
      <c r="A843" s="74"/>
      <c r="B843" s="75"/>
      <c r="C843" s="79"/>
      <c r="D843" s="78"/>
      <c r="E843" s="74"/>
      <c r="F843" s="75"/>
    </row>
    <row r="844" customFormat="false" ht="12.8" hidden="false" customHeight="false" outlineLevel="0" collapsed="false">
      <c r="A844" s="74"/>
      <c r="B844" s="75"/>
      <c r="C844" s="79"/>
      <c r="D844" s="78"/>
      <c r="E844" s="74"/>
      <c r="F844" s="75"/>
    </row>
    <row r="845" customFormat="false" ht="12.8" hidden="false" customHeight="false" outlineLevel="0" collapsed="false">
      <c r="A845" s="74"/>
      <c r="B845" s="75"/>
      <c r="C845" s="79"/>
      <c r="D845" s="78"/>
      <c r="E845" s="74"/>
      <c r="F845" s="75"/>
    </row>
    <row r="846" customFormat="false" ht="12.8" hidden="false" customHeight="false" outlineLevel="0" collapsed="false">
      <c r="A846" s="74"/>
      <c r="B846" s="75"/>
      <c r="C846" s="79"/>
      <c r="D846" s="78"/>
      <c r="E846" s="74"/>
      <c r="F846" s="75"/>
    </row>
    <row r="847" customFormat="false" ht="12.8" hidden="false" customHeight="false" outlineLevel="0" collapsed="false">
      <c r="A847" s="74"/>
      <c r="B847" s="75"/>
      <c r="C847" s="79"/>
      <c r="D847" s="78"/>
      <c r="E847" s="74"/>
      <c r="F847" s="75"/>
    </row>
    <row r="848" customFormat="false" ht="12.8" hidden="false" customHeight="false" outlineLevel="0" collapsed="false">
      <c r="A848" s="74"/>
      <c r="B848" s="75"/>
      <c r="C848" s="79"/>
      <c r="D848" s="78"/>
      <c r="E848" s="74"/>
      <c r="F848" s="75"/>
    </row>
    <row r="849" customFormat="false" ht="12.8" hidden="false" customHeight="false" outlineLevel="0" collapsed="false">
      <c r="A849" s="74"/>
      <c r="B849" s="75"/>
      <c r="C849" s="79"/>
      <c r="D849" s="78"/>
      <c r="E849" s="74"/>
      <c r="F849" s="75"/>
    </row>
    <row r="850" customFormat="false" ht="12.8" hidden="false" customHeight="false" outlineLevel="0" collapsed="false">
      <c r="A850" s="74"/>
      <c r="B850" s="75"/>
      <c r="C850" s="79"/>
      <c r="D850" s="78"/>
      <c r="E850" s="74"/>
      <c r="F850" s="75"/>
    </row>
    <row r="851" customFormat="false" ht="12.8" hidden="false" customHeight="false" outlineLevel="0" collapsed="false">
      <c r="A851" s="74"/>
      <c r="B851" s="75"/>
      <c r="C851" s="79"/>
      <c r="D851" s="78"/>
      <c r="E851" s="74"/>
      <c r="F851" s="75"/>
    </row>
    <row r="852" customFormat="false" ht="12.8" hidden="false" customHeight="false" outlineLevel="0" collapsed="false">
      <c r="A852" s="74"/>
      <c r="B852" s="75"/>
      <c r="C852" s="79"/>
      <c r="D852" s="78"/>
      <c r="E852" s="74"/>
      <c r="F852" s="75"/>
    </row>
    <row r="853" customFormat="false" ht="12.8" hidden="false" customHeight="false" outlineLevel="0" collapsed="false">
      <c r="A853" s="74"/>
      <c r="B853" s="75"/>
      <c r="C853" s="79"/>
      <c r="D853" s="78"/>
      <c r="E853" s="74"/>
      <c r="F853" s="75"/>
    </row>
    <row r="854" customFormat="false" ht="12.8" hidden="false" customHeight="false" outlineLevel="0" collapsed="false">
      <c r="A854" s="74"/>
      <c r="B854" s="75"/>
      <c r="C854" s="79"/>
      <c r="D854" s="78"/>
      <c r="E854" s="74"/>
      <c r="F854" s="75"/>
    </row>
    <row r="855" customFormat="false" ht="12.8" hidden="false" customHeight="false" outlineLevel="0" collapsed="false">
      <c r="A855" s="74"/>
      <c r="B855" s="75"/>
      <c r="C855" s="79"/>
      <c r="D855" s="78"/>
      <c r="E855" s="74"/>
      <c r="F855" s="75"/>
    </row>
    <row r="856" customFormat="false" ht="12.8" hidden="false" customHeight="false" outlineLevel="0" collapsed="false">
      <c r="A856" s="74"/>
      <c r="B856" s="75"/>
      <c r="C856" s="79"/>
      <c r="D856" s="78"/>
      <c r="E856" s="74"/>
      <c r="F856" s="75"/>
    </row>
    <row r="857" customFormat="false" ht="12.8" hidden="false" customHeight="false" outlineLevel="0" collapsed="false">
      <c r="A857" s="74"/>
      <c r="B857" s="75"/>
      <c r="C857" s="79"/>
      <c r="D857" s="78"/>
      <c r="E857" s="74"/>
      <c r="F857" s="75"/>
    </row>
    <row r="858" customFormat="false" ht="12.8" hidden="false" customHeight="false" outlineLevel="0" collapsed="false">
      <c r="A858" s="74"/>
      <c r="B858" s="75"/>
      <c r="C858" s="79"/>
      <c r="D858" s="78"/>
      <c r="E858" s="74"/>
      <c r="F858" s="75"/>
    </row>
    <row r="859" customFormat="false" ht="12.8" hidden="false" customHeight="false" outlineLevel="0" collapsed="false">
      <c r="A859" s="74"/>
      <c r="B859" s="75"/>
      <c r="C859" s="79"/>
      <c r="D859" s="78"/>
      <c r="E859" s="74"/>
      <c r="F859" s="75"/>
    </row>
    <row r="860" customFormat="false" ht="12.8" hidden="false" customHeight="false" outlineLevel="0" collapsed="false">
      <c r="A860" s="74"/>
      <c r="B860" s="75"/>
      <c r="C860" s="79"/>
      <c r="D860" s="78"/>
      <c r="E860" s="74"/>
      <c r="F860" s="75"/>
    </row>
    <row r="861" customFormat="false" ht="12.8" hidden="false" customHeight="false" outlineLevel="0" collapsed="false">
      <c r="A861" s="74"/>
      <c r="B861" s="75"/>
      <c r="C861" s="79"/>
      <c r="D861" s="78"/>
      <c r="E861" s="74"/>
      <c r="F861" s="75"/>
    </row>
    <row r="862" customFormat="false" ht="12.8" hidden="false" customHeight="false" outlineLevel="0" collapsed="false">
      <c r="A862" s="74"/>
      <c r="B862" s="75"/>
      <c r="C862" s="79"/>
      <c r="D862" s="78"/>
      <c r="E862" s="74"/>
      <c r="F862" s="75"/>
    </row>
    <row r="863" customFormat="false" ht="12.8" hidden="false" customHeight="false" outlineLevel="0" collapsed="false">
      <c r="A863" s="74"/>
      <c r="B863" s="75"/>
      <c r="C863" s="79"/>
      <c r="D863" s="78"/>
      <c r="E863" s="74"/>
      <c r="F863" s="75"/>
    </row>
    <row r="864" customFormat="false" ht="12.8" hidden="false" customHeight="false" outlineLevel="0" collapsed="false">
      <c r="A864" s="74"/>
      <c r="B864" s="75"/>
      <c r="C864" s="79"/>
      <c r="D864" s="78"/>
      <c r="E864" s="74"/>
      <c r="F864" s="75"/>
    </row>
    <row r="865" customFormat="false" ht="12.8" hidden="false" customHeight="false" outlineLevel="0" collapsed="false">
      <c r="A865" s="74"/>
      <c r="B865" s="75"/>
      <c r="C865" s="79"/>
      <c r="D865" s="78"/>
      <c r="E865" s="74"/>
      <c r="F865" s="75"/>
    </row>
    <row r="866" customFormat="false" ht="12.8" hidden="false" customHeight="false" outlineLevel="0" collapsed="false">
      <c r="A866" s="74"/>
      <c r="B866" s="75"/>
      <c r="C866" s="79"/>
      <c r="D866" s="78"/>
      <c r="E866" s="74"/>
      <c r="F866" s="75"/>
    </row>
    <row r="867" customFormat="false" ht="12.8" hidden="false" customHeight="false" outlineLevel="0" collapsed="false">
      <c r="A867" s="74"/>
      <c r="B867" s="75"/>
      <c r="C867" s="79"/>
      <c r="D867" s="78"/>
      <c r="E867" s="74"/>
      <c r="F867" s="75"/>
    </row>
    <row r="868" customFormat="false" ht="12.8" hidden="false" customHeight="false" outlineLevel="0" collapsed="false">
      <c r="A868" s="74"/>
      <c r="B868" s="75"/>
      <c r="C868" s="79"/>
      <c r="D868" s="78"/>
      <c r="E868" s="74"/>
      <c r="F868" s="75"/>
    </row>
    <row r="869" customFormat="false" ht="12.8" hidden="false" customHeight="false" outlineLevel="0" collapsed="false">
      <c r="A869" s="74"/>
      <c r="B869" s="75"/>
      <c r="C869" s="79"/>
      <c r="D869" s="78"/>
      <c r="E869" s="74"/>
      <c r="F869" s="75"/>
    </row>
    <row r="870" customFormat="false" ht="12.8" hidden="false" customHeight="false" outlineLevel="0" collapsed="false">
      <c r="A870" s="74"/>
      <c r="B870" s="75"/>
      <c r="C870" s="79"/>
      <c r="D870" s="78"/>
      <c r="E870" s="74"/>
      <c r="F870" s="75"/>
    </row>
    <row r="871" customFormat="false" ht="12.8" hidden="false" customHeight="false" outlineLevel="0" collapsed="false">
      <c r="A871" s="74"/>
      <c r="B871" s="75"/>
      <c r="C871" s="79"/>
      <c r="D871" s="78"/>
      <c r="E871" s="74"/>
      <c r="F871" s="75"/>
    </row>
    <row r="872" customFormat="false" ht="12.8" hidden="false" customHeight="false" outlineLevel="0" collapsed="false">
      <c r="A872" s="74"/>
      <c r="B872" s="75"/>
      <c r="C872" s="79"/>
      <c r="D872" s="78"/>
      <c r="E872" s="74"/>
      <c r="F872" s="75"/>
    </row>
    <row r="873" customFormat="false" ht="12.8" hidden="false" customHeight="false" outlineLevel="0" collapsed="false">
      <c r="A873" s="74"/>
      <c r="B873" s="75"/>
      <c r="C873" s="79"/>
      <c r="D873" s="78"/>
      <c r="E873" s="74"/>
      <c r="F873" s="75"/>
    </row>
    <row r="874" customFormat="false" ht="12.8" hidden="false" customHeight="false" outlineLevel="0" collapsed="false">
      <c r="A874" s="74"/>
      <c r="B874" s="75"/>
      <c r="C874" s="79"/>
      <c r="D874" s="78"/>
      <c r="E874" s="74"/>
      <c r="F874" s="75"/>
    </row>
    <row r="875" customFormat="false" ht="12.8" hidden="false" customHeight="false" outlineLevel="0" collapsed="false">
      <c r="A875" s="74"/>
      <c r="B875" s="75"/>
      <c r="C875" s="79"/>
      <c r="D875" s="78"/>
      <c r="E875" s="74"/>
      <c r="F875" s="75"/>
    </row>
    <row r="876" customFormat="false" ht="12.8" hidden="false" customHeight="false" outlineLevel="0" collapsed="false">
      <c r="A876" s="74"/>
      <c r="B876" s="75"/>
      <c r="C876" s="79"/>
      <c r="D876" s="78"/>
      <c r="E876" s="74"/>
      <c r="F876" s="75"/>
    </row>
    <row r="877" customFormat="false" ht="12.8" hidden="false" customHeight="false" outlineLevel="0" collapsed="false">
      <c r="A877" s="74"/>
      <c r="B877" s="75"/>
      <c r="C877" s="79"/>
      <c r="D877" s="78"/>
      <c r="E877" s="74"/>
      <c r="F877" s="75"/>
    </row>
    <row r="878" customFormat="false" ht="12.8" hidden="false" customHeight="false" outlineLevel="0" collapsed="false">
      <c r="A878" s="74"/>
      <c r="B878" s="75"/>
      <c r="C878" s="79"/>
      <c r="D878" s="78"/>
      <c r="E878" s="74"/>
      <c r="F878" s="75"/>
    </row>
    <row r="879" customFormat="false" ht="12.8" hidden="false" customHeight="false" outlineLevel="0" collapsed="false">
      <c r="A879" s="74"/>
      <c r="B879" s="75"/>
      <c r="C879" s="79"/>
      <c r="D879" s="78"/>
      <c r="E879" s="74"/>
      <c r="F879" s="75"/>
    </row>
    <row r="880" customFormat="false" ht="12.8" hidden="false" customHeight="false" outlineLevel="0" collapsed="false">
      <c r="A880" s="74"/>
      <c r="B880" s="75"/>
      <c r="C880" s="79"/>
      <c r="D880" s="78"/>
      <c r="E880" s="74"/>
      <c r="F880" s="75"/>
    </row>
    <row r="881" customFormat="false" ht="12.8" hidden="false" customHeight="false" outlineLevel="0" collapsed="false">
      <c r="A881" s="74"/>
      <c r="B881" s="75"/>
      <c r="C881" s="79"/>
      <c r="D881" s="78"/>
      <c r="E881" s="74"/>
      <c r="F881" s="75"/>
    </row>
    <row r="882" customFormat="false" ht="12.8" hidden="false" customHeight="false" outlineLevel="0" collapsed="false">
      <c r="A882" s="74"/>
      <c r="B882" s="75"/>
      <c r="C882" s="79"/>
      <c r="D882" s="78"/>
      <c r="E882" s="74"/>
      <c r="F882" s="75"/>
    </row>
    <row r="883" customFormat="false" ht="12.8" hidden="false" customHeight="false" outlineLevel="0" collapsed="false">
      <c r="A883" s="74"/>
      <c r="B883" s="75"/>
      <c r="C883" s="79"/>
      <c r="D883" s="78"/>
      <c r="E883" s="74"/>
      <c r="F883" s="75"/>
    </row>
    <row r="884" customFormat="false" ht="12.8" hidden="false" customHeight="false" outlineLevel="0" collapsed="false">
      <c r="A884" s="74"/>
      <c r="B884" s="75"/>
      <c r="C884" s="79"/>
      <c r="D884" s="78"/>
      <c r="E884" s="74"/>
      <c r="F884" s="75"/>
    </row>
    <row r="885" customFormat="false" ht="12.8" hidden="false" customHeight="false" outlineLevel="0" collapsed="false">
      <c r="A885" s="74"/>
      <c r="B885" s="75"/>
      <c r="C885" s="79"/>
      <c r="D885" s="78"/>
      <c r="E885" s="74"/>
      <c r="F885" s="75"/>
    </row>
    <row r="886" customFormat="false" ht="12.8" hidden="false" customHeight="false" outlineLevel="0" collapsed="false">
      <c r="A886" s="74"/>
      <c r="B886" s="75"/>
      <c r="C886" s="79"/>
      <c r="D886" s="78"/>
      <c r="E886" s="74"/>
      <c r="F886" s="75"/>
    </row>
    <row r="887" customFormat="false" ht="12.8" hidden="false" customHeight="false" outlineLevel="0" collapsed="false">
      <c r="A887" s="74"/>
      <c r="B887" s="75"/>
      <c r="C887" s="79"/>
      <c r="D887" s="78"/>
      <c r="E887" s="74"/>
      <c r="F887" s="75"/>
    </row>
    <row r="888" customFormat="false" ht="12.8" hidden="false" customHeight="false" outlineLevel="0" collapsed="false">
      <c r="A888" s="74"/>
      <c r="B888" s="75"/>
      <c r="C888" s="79"/>
      <c r="D888" s="78"/>
      <c r="E888" s="74"/>
      <c r="F888" s="75"/>
    </row>
    <row r="889" customFormat="false" ht="12.8" hidden="false" customHeight="false" outlineLevel="0" collapsed="false">
      <c r="A889" s="74"/>
      <c r="B889" s="75"/>
      <c r="C889" s="79"/>
      <c r="D889" s="78"/>
      <c r="E889" s="74"/>
      <c r="F889" s="75"/>
    </row>
    <row r="890" customFormat="false" ht="12.8" hidden="false" customHeight="false" outlineLevel="0" collapsed="false">
      <c r="A890" s="74"/>
      <c r="B890" s="75"/>
      <c r="C890" s="79"/>
      <c r="D890" s="78"/>
      <c r="E890" s="74"/>
      <c r="F890" s="75"/>
    </row>
    <row r="891" customFormat="false" ht="12.8" hidden="false" customHeight="false" outlineLevel="0" collapsed="false">
      <c r="A891" s="74"/>
      <c r="B891" s="75"/>
      <c r="C891" s="79"/>
      <c r="D891" s="78"/>
      <c r="E891" s="74"/>
      <c r="F891" s="75"/>
    </row>
    <row r="892" customFormat="false" ht="12.8" hidden="false" customHeight="false" outlineLevel="0" collapsed="false">
      <c r="A892" s="74"/>
      <c r="B892" s="75"/>
      <c r="C892" s="79"/>
      <c r="D892" s="78"/>
      <c r="E892" s="74"/>
      <c r="F892" s="75"/>
    </row>
    <row r="893" customFormat="false" ht="12.8" hidden="false" customHeight="false" outlineLevel="0" collapsed="false">
      <c r="A893" s="74"/>
      <c r="B893" s="75"/>
      <c r="C893" s="79"/>
      <c r="D893" s="78"/>
      <c r="E893" s="74"/>
      <c r="F893" s="75"/>
    </row>
    <row r="894" customFormat="false" ht="12.8" hidden="false" customHeight="false" outlineLevel="0" collapsed="false">
      <c r="A894" s="74"/>
      <c r="B894" s="75"/>
      <c r="C894" s="79"/>
      <c r="D894" s="78"/>
      <c r="E894" s="74"/>
      <c r="F894" s="75"/>
    </row>
    <row r="895" customFormat="false" ht="12.8" hidden="false" customHeight="false" outlineLevel="0" collapsed="false">
      <c r="A895" s="74"/>
      <c r="B895" s="75"/>
      <c r="C895" s="79"/>
      <c r="D895" s="78"/>
      <c r="E895" s="74"/>
      <c r="F895" s="75"/>
    </row>
    <row r="896" customFormat="false" ht="12.8" hidden="false" customHeight="false" outlineLevel="0" collapsed="false">
      <c r="A896" s="74"/>
      <c r="B896" s="75"/>
      <c r="C896" s="79"/>
      <c r="D896" s="78"/>
      <c r="E896" s="74"/>
      <c r="F896" s="75"/>
    </row>
    <row r="897" customFormat="false" ht="12.8" hidden="false" customHeight="false" outlineLevel="0" collapsed="false">
      <c r="A897" s="74"/>
      <c r="B897" s="75"/>
      <c r="C897" s="79"/>
      <c r="D897" s="78"/>
      <c r="E897" s="74"/>
      <c r="F897" s="75"/>
    </row>
    <row r="898" customFormat="false" ht="12.8" hidden="false" customHeight="false" outlineLevel="0" collapsed="false">
      <c r="A898" s="74"/>
      <c r="B898" s="75"/>
      <c r="C898" s="79"/>
      <c r="D898" s="78"/>
      <c r="E898" s="74"/>
      <c r="F898" s="75"/>
    </row>
    <row r="899" customFormat="false" ht="12.8" hidden="false" customHeight="false" outlineLevel="0" collapsed="false">
      <c r="A899" s="74"/>
      <c r="B899" s="75"/>
      <c r="C899" s="79"/>
      <c r="D899" s="78"/>
      <c r="E899" s="74"/>
      <c r="F899" s="75"/>
    </row>
    <row r="900" customFormat="false" ht="12.8" hidden="false" customHeight="false" outlineLevel="0" collapsed="false">
      <c r="A900" s="74"/>
      <c r="B900" s="75"/>
      <c r="C900" s="79"/>
      <c r="D900" s="78"/>
      <c r="E900" s="74"/>
      <c r="F900" s="75"/>
    </row>
    <row r="901" customFormat="false" ht="12.8" hidden="false" customHeight="false" outlineLevel="0" collapsed="false">
      <c r="A901" s="74"/>
      <c r="B901" s="75"/>
      <c r="C901" s="79"/>
      <c r="D901" s="78"/>
      <c r="E901" s="74"/>
      <c r="F901" s="75"/>
    </row>
    <row r="902" customFormat="false" ht="12.8" hidden="false" customHeight="false" outlineLevel="0" collapsed="false">
      <c r="A902" s="74"/>
      <c r="B902" s="75"/>
      <c r="C902" s="79"/>
      <c r="D902" s="78"/>
      <c r="E902" s="74"/>
      <c r="F902" s="75"/>
    </row>
    <row r="903" customFormat="false" ht="12.8" hidden="false" customHeight="false" outlineLevel="0" collapsed="false">
      <c r="A903" s="74"/>
      <c r="B903" s="75"/>
      <c r="C903" s="79"/>
      <c r="D903" s="78"/>
      <c r="E903" s="74"/>
      <c r="F903" s="75"/>
    </row>
    <row r="904" customFormat="false" ht="12.8" hidden="false" customHeight="false" outlineLevel="0" collapsed="false">
      <c r="A904" s="74"/>
      <c r="B904" s="75"/>
      <c r="C904" s="79"/>
      <c r="D904" s="78"/>
      <c r="E904" s="74"/>
      <c r="F904" s="75"/>
    </row>
    <row r="905" customFormat="false" ht="12.8" hidden="false" customHeight="false" outlineLevel="0" collapsed="false">
      <c r="A905" s="74"/>
      <c r="B905" s="75"/>
      <c r="C905" s="79"/>
      <c r="D905" s="78"/>
      <c r="E905" s="74"/>
      <c r="F905" s="75"/>
    </row>
    <row r="906" customFormat="false" ht="12.8" hidden="false" customHeight="false" outlineLevel="0" collapsed="false">
      <c r="A906" s="74"/>
      <c r="B906" s="75"/>
      <c r="C906" s="79"/>
      <c r="D906" s="78"/>
      <c r="E906" s="74"/>
      <c r="F906" s="75"/>
    </row>
    <row r="907" customFormat="false" ht="12.8" hidden="false" customHeight="false" outlineLevel="0" collapsed="false">
      <c r="A907" s="74"/>
      <c r="B907" s="75"/>
      <c r="C907" s="79"/>
      <c r="D907" s="78"/>
      <c r="E907" s="74"/>
      <c r="F907" s="75"/>
    </row>
    <row r="908" customFormat="false" ht="12.8" hidden="false" customHeight="false" outlineLevel="0" collapsed="false">
      <c r="A908" s="74"/>
      <c r="B908" s="75"/>
      <c r="C908" s="79"/>
      <c r="D908" s="78"/>
      <c r="E908" s="74"/>
      <c r="F908" s="75"/>
    </row>
    <row r="909" customFormat="false" ht="12.8" hidden="false" customHeight="false" outlineLevel="0" collapsed="false">
      <c r="A909" s="74"/>
      <c r="B909" s="75"/>
      <c r="C909" s="79"/>
      <c r="D909" s="78"/>
      <c r="E909" s="74"/>
      <c r="F909" s="75"/>
    </row>
    <row r="910" customFormat="false" ht="12.8" hidden="false" customHeight="false" outlineLevel="0" collapsed="false">
      <c r="A910" s="74"/>
      <c r="B910" s="75"/>
      <c r="C910" s="79"/>
      <c r="D910" s="78"/>
      <c r="E910" s="74"/>
      <c r="F910" s="75"/>
    </row>
    <row r="911" customFormat="false" ht="12.8" hidden="false" customHeight="false" outlineLevel="0" collapsed="false">
      <c r="A911" s="74"/>
      <c r="B911" s="75"/>
      <c r="C911" s="79"/>
      <c r="D911" s="78"/>
      <c r="E911" s="74"/>
      <c r="F911" s="75"/>
    </row>
    <row r="912" customFormat="false" ht="12.8" hidden="false" customHeight="false" outlineLevel="0" collapsed="false">
      <c r="A912" s="74"/>
      <c r="B912" s="75"/>
      <c r="C912" s="79"/>
      <c r="D912" s="78"/>
      <c r="E912" s="74"/>
      <c r="F912" s="75"/>
    </row>
    <row r="913" customFormat="false" ht="12.8" hidden="false" customHeight="false" outlineLevel="0" collapsed="false">
      <c r="A913" s="74"/>
      <c r="B913" s="75"/>
      <c r="C913" s="79"/>
      <c r="D913" s="78"/>
      <c r="E913" s="74"/>
      <c r="F913" s="75"/>
    </row>
    <row r="914" customFormat="false" ht="12.8" hidden="false" customHeight="false" outlineLevel="0" collapsed="false">
      <c r="A914" s="74"/>
      <c r="B914" s="75"/>
      <c r="C914" s="79"/>
      <c r="D914" s="78"/>
      <c r="E914" s="74"/>
      <c r="F914" s="75"/>
    </row>
    <row r="915" customFormat="false" ht="12.8" hidden="false" customHeight="false" outlineLevel="0" collapsed="false">
      <c r="A915" s="74"/>
      <c r="B915" s="75"/>
      <c r="C915" s="79"/>
      <c r="D915" s="78"/>
      <c r="E915" s="74"/>
      <c r="F915" s="75"/>
    </row>
    <row r="916" customFormat="false" ht="12.8" hidden="false" customHeight="false" outlineLevel="0" collapsed="false">
      <c r="A916" s="74"/>
      <c r="B916" s="75"/>
      <c r="C916" s="79"/>
      <c r="D916" s="78"/>
      <c r="E916" s="74"/>
      <c r="F916" s="75"/>
    </row>
    <row r="917" customFormat="false" ht="12.8" hidden="false" customHeight="false" outlineLevel="0" collapsed="false">
      <c r="A917" s="74"/>
      <c r="B917" s="75"/>
      <c r="C917" s="79"/>
      <c r="D917" s="78"/>
      <c r="E917" s="74"/>
      <c r="F917" s="75"/>
    </row>
    <row r="918" customFormat="false" ht="12.8" hidden="false" customHeight="false" outlineLevel="0" collapsed="false">
      <c r="A918" s="74"/>
      <c r="B918" s="75"/>
      <c r="C918" s="79"/>
      <c r="D918" s="78"/>
      <c r="E918" s="74"/>
      <c r="F918" s="75"/>
    </row>
    <row r="919" customFormat="false" ht="12.8" hidden="false" customHeight="false" outlineLevel="0" collapsed="false">
      <c r="A919" s="74"/>
      <c r="B919" s="75"/>
      <c r="C919" s="79"/>
      <c r="D919" s="78"/>
      <c r="E919" s="74"/>
      <c r="F919" s="75"/>
    </row>
    <row r="920" customFormat="false" ht="12.8" hidden="false" customHeight="false" outlineLevel="0" collapsed="false">
      <c r="A920" s="74"/>
      <c r="B920" s="75"/>
      <c r="C920" s="79"/>
      <c r="D920" s="78"/>
      <c r="E920" s="74"/>
      <c r="F920" s="75"/>
    </row>
    <row r="921" customFormat="false" ht="12.8" hidden="false" customHeight="false" outlineLevel="0" collapsed="false">
      <c r="A921" s="74"/>
      <c r="B921" s="75"/>
      <c r="C921" s="79"/>
      <c r="D921" s="78"/>
      <c r="E921" s="74"/>
      <c r="F921" s="75"/>
    </row>
    <row r="922" customFormat="false" ht="12.8" hidden="false" customHeight="false" outlineLevel="0" collapsed="false">
      <c r="A922" s="74"/>
      <c r="B922" s="75"/>
      <c r="C922" s="79"/>
      <c r="D922" s="78"/>
      <c r="E922" s="74"/>
      <c r="F922" s="75"/>
    </row>
    <row r="923" customFormat="false" ht="12.8" hidden="false" customHeight="false" outlineLevel="0" collapsed="false">
      <c r="A923" s="74"/>
      <c r="B923" s="75"/>
      <c r="C923" s="79"/>
      <c r="D923" s="78"/>
      <c r="E923" s="74"/>
      <c r="F923" s="75"/>
    </row>
    <row r="924" customFormat="false" ht="12.8" hidden="false" customHeight="false" outlineLevel="0" collapsed="false">
      <c r="A924" s="74"/>
      <c r="B924" s="75"/>
      <c r="C924" s="79"/>
      <c r="D924" s="78"/>
      <c r="E924" s="74"/>
      <c r="F924" s="75"/>
    </row>
    <row r="925" customFormat="false" ht="12.8" hidden="false" customHeight="false" outlineLevel="0" collapsed="false">
      <c r="A925" s="74"/>
      <c r="B925" s="75"/>
      <c r="C925" s="79"/>
      <c r="D925" s="78"/>
      <c r="E925" s="74"/>
      <c r="F925" s="75"/>
    </row>
    <row r="926" customFormat="false" ht="12.8" hidden="false" customHeight="false" outlineLevel="0" collapsed="false">
      <c r="A926" s="74"/>
      <c r="B926" s="75"/>
      <c r="C926" s="79"/>
      <c r="D926" s="78"/>
      <c r="E926" s="74"/>
      <c r="F926" s="75"/>
    </row>
    <row r="927" customFormat="false" ht="12.8" hidden="false" customHeight="false" outlineLevel="0" collapsed="false">
      <c r="A927" s="74"/>
      <c r="B927" s="75"/>
      <c r="C927" s="79"/>
      <c r="D927" s="78"/>
      <c r="E927" s="74"/>
      <c r="F927" s="75"/>
    </row>
    <row r="928" customFormat="false" ht="12.8" hidden="false" customHeight="false" outlineLevel="0" collapsed="false">
      <c r="A928" s="74"/>
      <c r="B928" s="75"/>
      <c r="C928" s="79"/>
      <c r="D928" s="78"/>
      <c r="E928" s="74"/>
      <c r="F928" s="75"/>
    </row>
    <row r="929" customFormat="false" ht="12.8" hidden="false" customHeight="false" outlineLevel="0" collapsed="false">
      <c r="A929" s="74"/>
      <c r="B929" s="75"/>
      <c r="C929" s="79"/>
      <c r="D929" s="78"/>
      <c r="E929" s="74"/>
      <c r="F929" s="75"/>
    </row>
    <row r="930" customFormat="false" ht="12.8" hidden="false" customHeight="false" outlineLevel="0" collapsed="false">
      <c r="A930" s="74"/>
      <c r="B930" s="75"/>
      <c r="C930" s="79"/>
      <c r="D930" s="78"/>
      <c r="E930" s="74"/>
      <c r="F930" s="75"/>
    </row>
    <row r="931" customFormat="false" ht="12.8" hidden="false" customHeight="false" outlineLevel="0" collapsed="false">
      <c r="A931" s="74"/>
      <c r="B931" s="75"/>
      <c r="C931" s="79"/>
      <c r="D931" s="78"/>
      <c r="E931" s="74"/>
      <c r="F931" s="75"/>
    </row>
    <row r="932" customFormat="false" ht="12.8" hidden="false" customHeight="false" outlineLevel="0" collapsed="false">
      <c r="A932" s="74"/>
      <c r="B932" s="75"/>
      <c r="C932" s="79"/>
      <c r="D932" s="78"/>
      <c r="E932" s="74"/>
      <c r="F932" s="75"/>
    </row>
    <row r="933" customFormat="false" ht="12.8" hidden="false" customHeight="false" outlineLevel="0" collapsed="false">
      <c r="A933" s="74"/>
      <c r="B933" s="75"/>
      <c r="C933" s="79"/>
      <c r="D933" s="78"/>
      <c r="E933" s="74"/>
      <c r="F933" s="75"/>
    </row>
    <row r="934" customFormat="false" ht="12.8" hidden="false" customHeight="false" outlineLevel="0" collapsed="false">
      <c r="A934" s="74"/>
      <c r="B934" s="75"/>
      <c r="C934" s="79"/>
      <c r="D934" s="78"/>
      <c r="E934" s="74"/>
      <c r="F934" s="75"/>
    </row>
    <row r="935" customFormat="false" ht="12.8" hidden="false" customHeight="false" outlineLevel="0" collapsed="false">
      <c r="A935" s="74"/>
      <c r="B935" s="75"/>
      <c r="C935" s="79"/>
      <c r="D935" s="78"/>
      <c r="E935" s="74"/>
      <c r="F935" s="75"/>
    </row>
    <row r="936" customFormat="false" ht="12.8" hidden="false" customHeight="false" outlineLevel="0" collapsed="false">
      <c r="A936" s="74"/>
      <c r="B936" s="75"/>
      <c r="C936" s="79"/>
      <c r="D936" s="78"/>
      <c r="E936" s="74"/>
      <c r="F936" s="75"/>
    </row>
    <row r="937" customFormat="false" ht="12.8" hidden="false" customHeight="false" outlineLevel="0" collapsed="false">
      <c r="A937" s="74"/>
      <c r="B937" s="75"/>
      <c r="C937" s="79"/>
      <c r="D937" s="78"/>
      <c r="E937" s="74"/>
      <c r="F937" s="75"/>
    </row>
    <row r="938" customFormat="false" ht="12.8" hidden="false" customHeight="false" outlineLevel="0" collapsed="false">
      <c r="A938" s="74"/>
      <c r="B938" s="75"/>
      <c r="C938" s="79"/>
      <c r="D938" s="78"/>
      <c r="E938" s="74"/>
      <c r="F938" s="75"/>
    </row>
    <row r="939" customFormat="false" ht="12.8" hidden="false" customHeight="false" outlineLevel="0" collapsed="false">
      <c r="A939" s="74"/>
      <c r="B939" s="75"/>
      <c r="C939" s="79"/>
      <c r="D939" s="78"/>
      <c r="E939" s="74"/>
      <c r="F939" s="75"/>
    </row>
    <row r="940" customFormat="false" ht="12.8" hidden="false" customHeight="false" outlineLevel="0" collapsed="false">
      <c r="A940" s="74"/>
      <c r="B940" s="75"/>
      <c r="C940" s="79"/>
      <c r="D940" s="78"/>
      <c r="E940" s="74"/>
      <c r="F940" s="75"/>
    </row>
    <row r="941" customFormat="false" ht="12.8" hidden="false" customHeight="false" outlineLevel="0" collapsed="false">
      <c r="A941" s="74"/>
      <c r="B941" s="75"/>
      <c r="C941" s="79"/>
      <c r="D941" s="78"/>
      <c r="E941" s="74"/>
      <c r="F941" s="75"/>
    </row>
    <row r="942" customFormat="false" ht="12.8" hidden="false" customHeight="false" outlineLevel="0" collapsed="false">
      <c r="A942" s="74"/>
      <c r="B942" s="75"/>
      <c r="C942" s="79"/>
      <c r="D942" s="78"/>
      <c r="E942" s="74"/>
      <c r="F942" s="75"/>
    </row>
    <row r="943" customFormat="false" ht="12.8" hidden="false" customHeight="false" outlineLevel="0" collapsed="false">
      <c r="A943" s="74"/>
      <c r="B943" s="75"/>
      <c r="C943" s="79"/>
      <c r="D943" s="78"/>
      <c r="E943" s="74"/>
      <c r="F943" s="75"/>
    </row>
    <row r="944" customFormat="false" ht="12.8" hidden="false" customHeight="false" outlineLevel="0" collapsed="false">
      <c r="A944" s="74"/>
      <c r="B944" s="75"/>
      <c r="C944" s="79"/>
      <c r="D944" s="78"/>
      <c r="E944" s="74"/>
      <c r="F944" s="75"/>
    </row>
    <row r="945" customFormat="false" ht="12.8" hidden="false" customHeight="false" outlineLevel="0" collapsed="false">
      <c r="A945" s="74"/>
      <c r="B945" s="75"/>
      <c r="C945" s="79"/>
      <c r="D945" s="78"/>
      <c r="E945" s="74"/>
      <c r="F945" s="75"/>
    </row>
    <row r="946" customFormat="false" ht="12.8" hidden="false" customHeight="false" outlineLevel="0" collapsed="false">
      <c r="A946" s="74"/>
      <c r="B946" s="75"/>
      <c r="C946" s="79"/>
      <c r="D946" s="78"/>
      <c r="E946" s="74"/>
      <c r="F946" s="75"/>
    </row>
    <row r="947" customFormat="false" ht="12.8" hidden="false" customHeight="false" outlineLevel="0" collapsed="false">
      <c r="A947" s="74"/>
      <c r="B947" s="75"/>
      <c r="C947" s="79"/>
      <c r="D947" s="78"/>
      <c r="E947" s="74"/>
      <c r="F947" s="75"/>
    </row>
    <row r="948" customFormat="false" ht="12.8" hidden="false" customHeight="false" outlineLevel="0" collapsed="false">
      <c r="A948" s="74"/>
      <c r="B948" s="75"/>
      <c r="C948" s="79"/>
      <c r="D948" s="78"/>
      <c r="E948" s="74"/>
      <c r="F948" s="75"/>
    </row>
    <row r="949" customFormat="false" ht="12.8" hidden="false" customHeight="false" outlineLevel="0" collapsed="false">
      <c r="A949" s="74"/>
      <c r="B949" s="75"/>
      <c r="C949" s="79"/>
      <c r="D949" s="78"/>
      <c r="E949" s="74"/>
      <c r="F949" s="75"/>
    </row>
    <row r="950" customFormat="false" ht="12.8" hidden="false" customHeight="false" outlineLevel="0" collapsed="false">
      <c r="A950" s="74"/>
      <c r="B950" s="75"/>
      <c r="C950" s="79"/>
      <c r="D950" s="78"/>
      <c r="E950" s="74"/>
      <c r="F950" s="75"/>
    </row>
    <row r="951" customFormat="false" ht="12.8" hidden="false" customHeight="false" outlineLevel="0" collapsed="false">
      <c r="A951" s="74"/>
      <c r="B951" s="75"/>
      <c r="C951" s="79"/>
      <c r="D951" s="78"/>
      <c r="E951" s="74"/>
      <c r="F951" s="75"/>
    </row>
    <row r="952" customFormat="false" ht="12.8" hidden="false" customHeight="false" outlineLevel="0" collapsed="false">
      <c r="A952" s="74"/>
      <c r="B952" s="75"/>
      <c r="C952" s="79"/>
      <c r="D952" s="78"/>
      <c r="E952" s="74"/>
      <c r="F952" s="75"/>
    </row>
    <row r="953" customFormat="false" ht="12.8" hidden="false" customHeight="false" outlineLevel="0" collapsed="false">
      <c r="A953" s="74"/>
      <c r="B953" s="75"/>
      <c r="C953" s="79"/>
      <c r="D953" s="78"/>
      <c r="E953" s="74"/>
      <c r="F953" s="75"/>
    </row>
    <row r="954" customFormat="false" ht="12.8" hidden="false" customHeight="false" outlineLevel="0" collapsed="false">
      <c r="A954" s="74"/>
      <c r="B954" s="75"/>
      <c r="C954" s="79"/>
      <c r="D954" s="78"/>
      <c r="E954" s="74"/>
      <c r="F954" s="75"/>
    </row>
    <row r="955" customFormat="false" ht="12.8" hidden="false" customHeight="false" outlineLevel="0" collapsed="false">
      <c r="A955" s="74"/>
      <c r="B955" s="75"/>
      <c r="C955" s="79"/>
      <c r="D955" s="78"/>
      <c r="E955" s="74"/>
      <c r="F955" s="75"/>
    </row>
    <row r="956" customFormat="false" ht="12.8" hidden="false" customHeight="false" outlineLevel="0" collapsed="false">
      <c r="A956" s="74"/>
      <c r="B956" s="75"/>
      <c r="C956" s="79"/>
      <c r="D956" s="78"/>
      <c r="E956" s="74"/>
      <c r="F956" s="75"/>
    </row>
    <row r="957" customFormat="false" ht="12.8" hidden="false" customHeight="false" outlineLevel="0" collapsed="false">
      <c r="A957" s="74"/>
      <c r="B957" s="75"/>
      <c r="C957" s="79"/>
      <c r="D957" s="78"/>
      <c r="E957" s="74"/>
      <c r="F957" s="75"/>
    </row>
    <row r="958" customFormat="false" ht="12.8" hidden="false" customHeight="false" outlineLevel="0" collapsed="false">
      <c r="A958" s="74"/>
      <c r="B958" s="75"/>
      <c r="C958" s="79"/>
      <c r="D958" s="78"/>
      <c r="E958" s="74"/>
      <c r="F958" s="75"/>
    </row>
    <row r="959" customFormat="false" ht="12.8" hidden="false" customHeight="false" outlineLevel="0" collapsed="false">
      <c r="A959" s="74"/>
      <c r="B959" s="75"/>
      <c r="C959" s="79"/>
      <c r="D959" s="78"/>
      <c r="E959" s="74"/>
      <c r="F959" s="75"/>
    </row>
    <row r="960" customFormat="false" ht="12.8" hidden="false" customHeight="false" outlineLevel="0" collapsed="false">
      <c r="A960" s="74"/>
      <c r="B960" s="75"/>
      <c r="C960" s="79"/>
      <c r="D960" s="78"/>
      <c r="E960" s="74"/>
      <c r="F960" s="75"/>
    </row>
    <row r="961" customFormat="false" ht="12.8" hidden="false" customHeight="false" outlineLevel="0" collapsed="false">
      <c r="A961" s="74"/>
      <c r="B961" s="75"/>
      <c r="C961" s="79"/>
      <c r="D961" s="78"/>
      <c r="E961" s="74"/>
      <c r="F961" s="75"/>
    </row>
    <row r="962" customFormat="false" ht="12.8" hidden="false" customHeight="false" outlineLevel="0" collapsed="false">
      <c r="A962" s="74"/>
      <c r="B962" s="75"/>
      <c r="C962" s="79"/>
      <c r="D962" s="78"/>
      <c r="E962" s="74"/>
      <c r="F962" s="75"/>
    </row>
    <row r="963" customFormat="false" ht="12.8" hidden="false" customHeight="false" outlineLevel="0" collapsed="false">
      <c r="A963" s="74"/>
      <c r="B963" s="75"/>
      <c r="C963" s="79"/>
      <c r="D963" s="78"/>
      <c r="E963" s="74"/>
      <c r="F963" s="75"/>
    </row>
    <row r="964" customFormat="false" ht="12.8" hidden="false" customHeight="false" outlineLevel="0" collapsed="false">
      <c r="A964" s="74"/>
      <c r="B964" s="75"/>
      <c r="C964" s="79"/>
      <c r="D964" s="78"/>
      <c r="E964" s="74"/>
      <c r="F964" s="75"/>
    </row>
    <row r="965" customFormat="false" ht="12.8" hidden="false" customHeight="false" outlineLevel="0" collapsed="false">
      <c r="A965" s="74"/>
      <c r="B965" s="75"/>
      <c r="C965" s="79"/>
      <c r="D965" s="78"/>
      <c r="E965" s="74"/>
      <c r="F965" s="75"/>
    </row>
    <row r="966" customFormat="false" ht="12.8" hidden="false" customHeight="false" outlineLevel="0" collapsed="false">
      <c r="A966" s="74"/>
      <c r="B966" s="75"/>
      <c r="C966" s="79"/>
      <c r="D966" s="78"/>
      <c r="E966" s="74"/>
      <c r="F966" s="75"/>
    </row>
    <row r="967" customFormat="false" ht="12.8" hidden="false" customHeight="false" outlineLevel="0" collapsed="false">
      <c r="A967" s="74"/>
      <c r="B967" s="75"/>
      <c r="C967" s="79"/>
      <c r="D967" s="78"/>
      <c r="E967" s="74"/>
      <c r="F967" s="75"/>
    </row>
    <row r="968" customFormat="false" ht="12.8" hidden="false" customHeight="false" outlineLevel="0" collapsed="false">
      <c r="A968" s="74"/>
      <c r="B968" s="75"/>
      <c r="C968" s="79"/>
      <c r="D968" s="78"/>
      <c r="E968" s="74"/>
      <c r="F968" s="75"/>
    </row>
    <row r="969" customFormat="false" ht="12.8" hidden="false" customHeight="false" outlineLevel="0" collapsed="false">
      <c r="A969" s="74"/>
      <c r="B969" s="75"/>
      <c r="C969" s="79"/>
      <c r="D969" s="78"/>
      <c r="E969" s="74"/>
      <c r="F969" s="75"/>
    </row>
    <row r="970" customFormat="false" ht="12.8" hidden="false" customHeight="false" outlineLevel="0" collapsed="false">
      <c r="A970" s="74"/>
      <c r="B970" s="75"/>
      <c r="C970" s="79"/>
      <c r="D970" s="78"/>
      <c r="E970" s="74"/>
      <c r="F970" s="75"/>
    </row>
    <row r="971" customFormat="false" ht="12.8" hidden="false" customHeight="false" outlineLevel="0" collapsed="false">
      <c r="A971" s="74"/>
      <c r="B971" s="75"/>
      <c r="C971" s="79"/>
      <c r="D971" s="78"/>
      <c r="E971" s="74"/>
      <c r="F971" s="75"/>
    </row>
    <row r="972" customFormat="false" ht="12.8" hidden="false" customHeight="false" outlineLevel="0" collapsed="false">
      <c r="A972" s="74"/>
      <c r="B972" s="75"/>
      <c r="C972" s="79"/>
      <c r="D972" s="78"/>
      <c r="E972" s="74"/>
      <c r="F972" s="75"/>
    </row>
    <row r="973" customFormat="false" ht="12.8" hidden="false" customHeight="false" outlineLevel="0" collapsed="false">
      <c r="A973" s="74"/>
      <c r="B973" s="75"/>
      <c r="C973" s="79"/>
      <c r="D973" s="78"/>
      <c r="E973" s="74"/>
      <c r="F973" s="75"/>
    </row>
    <row r="974" customFormat="false" ht="12.8" hidden="false" customHeight="false" outlineLevel="0" collapsed="false">
      <c r="A974" s="74"/>
      <c r="B974" s="75"/>
      <c r="C974" s="79"/>
      <c r="D974" s="78"/>
      <c r="E974" s="74"/>
      <c r="F974" s="75"/>
    </row>
    <row r="975" customFormat="false" ht="12.8" hidden="false" customHeight="false" outlineLevel="0" collapsed="false">
      <c r="A975" s="74"/>
      <c r="B975" s="75"/>
      <c r="C975" s="79"/>
      <c r="D975" s="78"/>
      <c r="E975" s="74"/>
      <c r="F975" s="75"/>
    </row>
    <row r="976" customFormat="false" ht="12.8" hidden="false" customHeight="false" outlineLevel="0" collapsed="false">
      <c r="A976" s="74"/>
      <c r="B976" s="75"/>
      <c r="C976" s="79"/>
      <c r="D976" s="78"/>
      <c r="E976" s="74"/>
      <c r="F976" s="75"/>
    </row>
    <row r="977" customFormat="false" ht="12.8" hidden="false" customHeight="false" outlineLevel="0" collapsed="false">
      <c r="A977" s="74"/>
      <c r="B977" s="75"/>
      <c r="C977" s="79"/>
      <c r="D977" s="78"/>
      <c r="E977" s="74"/>
      <c r="F977" s="75"/>
    </row>
    <row r="978" customFormat="false" ht="12.8" hidden="false" customHeight="false" outlineLevel="0" collapsed="false">
      <c r="A978" s="74"/>
      <c r="B978" s="75"/>
      <c r="C978" s="79"/>
      <c r="D978" s="78"/>
      <c r="E978" s="74"/>
      <c r="F978" s="75"/>
    </row>
    <row r="979" customFormat="false" ht="12.8" hidden="false" customHeight="false" outlineLevel="0" collapsed="false">
      <c r="A979" s="74"/>
      <c r="B979" s="75"/>
      <c r="C979" s="79"/>
      <c r="D979" s="78"/>
      <c r="E979" s="74"/>
      <c r="F979" s="75"/>
    </row>
    <row r="980" customFormat="false" ht="12.8" hidden="false" customHeight="false" outlineLevel="0" collapsed="false">
      <c r="A980" s="74"/>
      <c r="B980" s="75"/>
      <c r="C980" s="79"/>
      <c r="D980" s="78"/>
      <c r="E980" s="74"/>
      <c r="F980" s="75"/>
    </row>
    <row r="981" customFormat="false" ht="12.8" hidden="false" customHeight="false" outlineLevel="0" collapsed="false">
      <c r="A981" s="74"/>
      <c r="B981" s="75"/>
      <c r="C981" s="79"/>
      <c r="D981" s="78"/>
      <c r="E981" s="74"/>
      <c r="F981" s="75"/>
    </row>
    <row r="982" customFormat="false" ht="12.8" hidden="false" customHeight="false" outlineLevel="0" collapsed="false">
      <c r="A982" s="74"/>
      <c r="B982" s="75"/>
      <c r="C982" s="79"/>
      <c r="D982" s="78"/>
      <c r="E982" s="74"/>
      <c r="F982" s="75"/>
    </row>
    <row r="983" customFormat="false" ht="12.8" hidden="false" customHeight="false" outlineLevel="0" collapsed="false">
      <c r="A983" s="74"/>
      <c r="B983" s="75"/>
      <c r="C983" s="79"/>
      <c r="D983" s="78"/>
      <c r="E983" s="74"/>
      <c r="F983" s="75"/>
    </row>
    <row r="984" customFormat="false" ht="12.8" hidden="false" customHeight="false" outlineLevel="0" collapsed="false">
      <c r="A984" s="74"/>
      <c r="B984" s="75"/>
      <c r="C984" s="79"/>
      <c r="D984" s="78"/>
      <c r="E984" s="74"/>
      <c r="F984" s="75"/>
    </row>
    <row r="985" customFormat="false" ht="12.8" hidden="false" customHeight="false" outlineLevel="0" collapsed="false">
      <c r="A985" s="74"/>
      <c r="B985" s="75"/>
      <c r="C985" s="79"/>
      <c r="D985" s="78"/>
      <c r="E985" s="74"/>
      <c r="F985" s="75"/>
    </row>
    <row r="986" customFormat="false" ht="12.8" hidden="false" customHeight="false" outlineLevel="0" collapsed="false">
      <c r="A986" s="74"/>
      <c r="B986" s="75"/>
      <c r="C986" s="79"/>
      <c r="D986" s="78"/>
      <c r="E986" s="74"/>
      <c r="F986" s="75"/>
    </row>
    <row r="987" customFormat="false" ht="12.8" hidden="false" customHeight="false" outlineLevel="0" collapsed="false">
      <c r="A987" s="74"/>
      <c r="B987" s="75"/>
      <c r="C987" s="79"/>
      <c r="D987" s="78"/>
      <c r="E987" s="74"/>
      <c r="F987" s="75"/>
    </row>
    <row r="988" customFormat="false" ht="12.8" hidden="false" customHeight="false" outlineLevel="0" collapsed="false">
      <c r="A988" s="74"/>
      <c r="B988" s="75"/>
      <c r="C988" s="79"/>
      <c r="D988" s="78"/>
      <c r="E988" s="74"/>
      <c r="F988" s="75"/>
    </row>
    <row r="989" customFormat="false" ht="12.8" hidden="false" customHeight="false" outlineLevel="0" collapsed="false">
      <c r="A989" s="74"/>
      <c r="B989" s="75"/>
      <c r="C989" s="79"/>
      <c r="D989" s="78"/>
      <c r="E989" s="74"/>
      <c r="F989" s="75"/>
    </row>
    <row r="990" customFormat="false" ht="12.8" hidden="false" customHeight="false" outlineLevel="0" collapsed="false">
      <c r="A990" s="74"/>
      <c r="B990" s="75"/>
      <c r="C990" s="79"/>
      <c r="D990" s="78"/>
      <c r="E990" s="74"/>
      <c r="F990" s="75"/>
    </row>
    <row r="991" customFormat="false" ht="12.8" hidden="false" customHeight="false" outlineLevel="0" collapsed="false">
      <c r="A991" s="74"/>
      <c r="B991" s="75"/>
      <c r="C991" s="79"/>
      <c r="D991" s="78"/>
      <c r="E991" s="74"/>
      <c r="F991" s="75"/>
    </row>
    <row r="992" customFormat="false" ht="12.8" hidden="false" customHeight="false" outlineLevel="0" collapsed="false">
      <c r="A992" s="74"/>
      <c r="B992" s="75"/>
      <c r="C992" s="79"/>
      <c r="D992" s="78"/>
      <c r="E992" s="74"/>
      <c r="F992" s="75"/>
    </row>
    <row r="993" customFormat="false" ht="12.8" hidden="false" customHeight="false" outlineLevel="0" collapsed="false">
      <c r="A993" s="74"/>
      <c r="B993" s="75"/>
      <c r="C993" s="79"/>
      <c r="D993" s="78"/>
      <c r="E993" s="74"/>
      <c r="F993" s="75"/>
    </row>
    <row r="994" customFormat="false" ht="12.8" hidden="false" customHeight="false" outlineLevel="0" collapsed="false">
      <c r="A994" s="74"/>
      <c r="B994" s="75"/>
      <c r="C994" s="79"/>
      <c r="D994" s="78"/>
      <c r="E994" s="74"/>
      <c r="F994" s="75"/>
    </row>
    <row r="995" customFormat="false" ht="12.8" hidden="false" customHeight="false" outlineLevel="0" collapsed="false">
      <c r="A995" s="74"/>
      <c r="B995" s="75"/>
      <c r="C995" s="79"/>
      <c r="D995" s="78"/>
      <c r="E995" s="74"/>
      <c r="F995" s="75"/>
    </row>
    <row r="996" customFormat="false" ht="12.8" hidden="false" customHeight="false" outlineLevel="0" collapsed="false">
      <c r="A996" s="74"/>
      <c r="B996" s="75"/>
      <c r="C996" s="79"/>
      <c r="D996" s="78"/>
      <c r="E996" s="74"/>
      <c r="F996" s="75"/>
    </row>
    <row r="997" customFormat="false" ht="12.8" hidden="false" customHeight="false" outlineLevel="0" collapsed="false">
      <c r="A997" s="74"/>
      <c r="B997" s="75"/>
      <c r="C997" s="79"/>
      <c r="D997" s="78"/>
      <c r="E997" s="74"/>
      <c r="F997" s="75"/>
    </row>
    <row r="998" customFormat="false" ht="12.8" hidden="false" customHeight="false" outlineLevel="0" collapsed="false">
      <c r="A998" s="74"/>
      <c r="B998" s="75"/>
      <c r="C998" s="79"/>
      <c r="D998" s="78"/>
      <c r="E998" s="74"/>
      <c r="F998" s="75"/>
    </row>
    <row r="999" customFormat="false" ht="12.8" hidden="false" customHeight="false" outlineLevel="0" collapsed="false">
      <c r="A999" s="74"/>
      <c r="B999" s="75"/>
      <c r="C999" s="79"/>
      <c r="D999" s="78"/>
      <c r="E999" s="74"/>
      <c r="F999" s="75"/>
    </row>
    <row r="1000" customFormat="false" ht="12.8" hidden="false" customHeight="false" outlineLevel="0" collapsed="false">
      <c r="A1000" s="74"/>
      <c r="B1000" s="75"/>
      <c r="C1000" s="79"/>
      <c r="D1000" s="78"/>
      <c r="E1000" s="74"/>
      <c r="F1000" s="75"/>
    </row>
    <row r="1001" customFormat="false" ht="12.8" hidden="false" customHeight="false" outlineLevel="0" collapsed="false">
      <c r="A1001" s="74"/>
      <c r="B1001" s="75"/>
      <c r="C1001" s="79"/>
      <c r="D1001" s="78"/>
      <c r="E1001" s="74"/>
      <c r="F1001" s="75"/>
    </row>
    <row r="1002" customFormat="false" ht="12.8" hidden="false" customHeight="false" outlineLevel="0" collapsed="false">
      <c r="A1002" s="74"/>
      <c r="B1002" s="75"/>
      <c r="C1002" s="79"/>
      <c r="D1002" s="78"/>
      <c r="E1002" s="74"/>
      <c r="F1002" s="75"/>
    </row>
    <row r="1003" customFormat="false" ht="12.8" hidden="false" customHeight="false" outlineLevel="0" collapsed="false">
      <c r="A1003" s="74"/>
      <c r="B1003" s="75"/>
      <c r="C1003" s="79"/>
      <c r="D1003" s="78"/>
      <c r="E1003" s="74"/>
      <c r="F1003" s="75"/>
    </row>
    <row r="1004" customFormat="false" ht="12.8" hidden="false" customHeight="false" outlineLevel="0" collapsed="false">
      <c r="A1004" s="74"/>
      <c r="B1004" s="75"/>
      <c r="C1004" s="79"/>
      <c r="D1004" s="78"/>
      <c r="E1004" s="74"/>
      <c r="F1004" s="75"/>
    </row>
    <row r="1005" customFormat="false" ht="12.8" hidden="false" customHeight="false" outlineLevel="0" collapsed="false">
      <c r="A1005" s="74"/>
      <c r="B1005" s="75"/>
      <c r="C1005" s="79"/>
      <c r="D1005" s="78"/>
      <c r="E1005" s="74"/>
      <c r="F1005" s="75"/>
    </row>
    <row r="1006" customFormat="false" ht="12.8" hidden="false" customHeight="false" outlineLevel="0" collapsed="false">
      <c r="A1006" s="74"/>
      <c r="B1006" s="75"/>
      <c r="C1006" s="79"/>
      <c r="D1006" s="78"/>
      <c r="E1006" s="74"/>
      <c r="F1006" s="75"/>
    </row>
    <row r="1007" customFormat="false" ht="12.8" hidden="false" customHeight="false" outlineLevel="0" collapsed="false">
      <c r="A1007" s="74"/>
      <c r="B1007" s="75"/>
      <c r="C1007" s="79"/>
      <c r="D1007" s="78"/>
      <c r="E1007" s="74"/>
      <c r="F1007" s="75"/>
    </row>
    <row r="1008" customFormat="false" ht="12.8" hidden="false" customHeight="false" outlineLevel="0" collapsed="false">
      <c r="A1008" s="74"/>
      <c r="B1008" s="75"/>
      <c r="C1008" s="79"/>
      <c r="D1008" s="78"/>
      <c r="E1008" s="74"/>
      <c r="F1008" s="75"/>
    </row>
    <row r="1009" customFormat="false" ht="12.8" hidden="false" customHeight="false" outlineLevel="0" collapsed="false">
      <c r="A1009" s="74"/>
      <c r="B1009" s="75"/>
      <c r="C1009" s="79"/>
      <c r="D1009" s="78"/>
      <c r="E1009" s="74"/>
      <c r="F1009" s="75"/>
    </row>
    <row r="1010" customFormat="false" ht="12.8" hidden="false" customHeight="false" outlineLevel="0" collapsed="false">
      <c r="A1010" s="82"/>
      <c r="B1010" s="83"/>
      <c r="C1010" s="79"/>
      <c r="D1010" s="78"/>
      <c r="E1010" s="82"/>
      <c r="F1010" s="83"/>
    </row>
  </sheetData>
  <sheetProtection sheet="true" password="c13f" objects="true" scenarios="true" selectLockedCells="true"/>
  <mergeCells count="9">
    <mergeCell ref="D2:F2"/>
    <mergeCell ref="A3:F3"/>
    <mergeCell ref="A4:C4"/>
    <mergeCell ref="D4:F5"/>
    <mergeCell ref="A5:C5"/>
    <mergeCell ref="A6:C6"/>
    <mergeCell ref="D6:F6"/>
    <mergeCell ref="A7:F7"/>
    <mergeCell ref="C8:D8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12"/>
  <sheetViews>
    <sheetView showFormulas="false" showGridLines="true" showRowColHeaders="true" showZeros="true" rightToLeft="false" tabSelected="false" showOutlineSymbols="true" defaultGridColor="true" view="normal" topLeftCell="B1" colorId="64" zoomScale="110" zoomScaleNormal="110" zoomScalePageLayoutView="100" workbookViewId="0">
      <selection pane="topLeft" activeCell="L24" activeCellId="0" sqref="L2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84" width="8.29"/>
    <col collapsed="false" customWidth="true" hidden="false" outlineLevel="0" max="2" min="2" style="84" width="9.42"/>
    <col collapsed="false" customWidth="false" hidden="false" outlineLevel="0" max="10" min="3" style="84" width="11.57"/>
    <col collapsed="false" customWidth="true" hidden="false" outlineLevel="0" max="11" min="11" style="84" width="16.87"/>
    <col collapsed="false" customWidth="false" hidden="false" outlineLevel="0" max="1024" min="12" style="84" width="11.57"/>
  </cols>
  <sheetData>
    <row r="1" customFormat="false" ht="13.4" hidden="false" customHeight="false" outlineLevel="0" collapsed="false">
      <c r="A1" s="85" t="s">
        <v>41</v>
      </c>
      <c r="B1" s="85" t="s">
        <v>42</v>
      </c>
      <c r="C1" s="85" t="s">
        <v>43</v>
      </c>
      <c r="D1" s="85" t="s">
        <v>44</v>
      </c>
      <c r="E1" s="85" t="s">
        <v>45</v>
      </c>
      <c r="F1" s="85" t="s">
        <v>46</v>
      </c>
      <c r="G1" s="85" t="s">
        <v>47</v>
      </c>
      <c r="H1" s="85" t="s">
        <v>48</v>
      </c>
      <c r="I1" s="85" t="s">
        <v>49</v>
      </c>
    </row>
    <row r="2" customFormat="false" ht="12.75" hidden="false" customHeight="false" outlineLevel="0" collapsed="false">
      <c r="A2" s="86" t="n">
        <v>380</v>
      </c>
      <c r="B2" s="87" t="n">
        <v>1</v>
      </c>
      <c r="C2" s="87" t="n">
        <v>0.0002</v>
      </c>
      <c r="D2" s="88" t="e">
        <f aca="false">VLOOKUP(A2,Entrada_datos!$C:$D,2,0)</f>
        <v>#N/A</v>
      </c>
      <c r="E2" s="88" t="str">
        <f aca="false">IF(ISNUMBER(D2),D2,"")</f>
        <v/>
      </c>
      <c r="F2" s="88" t="n">
        <f aca="false">VLOOKUP(A2,Entrada_datos!$C:$D,2)</f>
        <v>0</v>
      </c>
      <c r="G2" s="88" t="n">
        <f aca="false">IF(ISNUMBER(D2),B2*E2,0)</f>
        <v>0</v>
      </c>
      <c r="H2" s="88" t="n">
        <f aca="false">IF(ISNUMBER(D2),C2*E2,0)</f>
        <v>0</v>
      </c>
      <c r="I2" s="88" t="n">
        <f aca="false">IF(ISNUMBER(D2),A2*E2,0)</f>
        <v>0</v>
      </c>
      <c r="N2" s="84" t="n">
        <v>1</v>
      </c>
    </row>
    <row r="3" customFormat="false" ht="12.75" hidden="false" customHeight="false" outlineLevel="0" collapsed="false">
      <c r="A3" s="86" t="n">
        <v>381</v>
      </c>
      <c r="B3" s="87" t="n">
        <v>1</v>
      </c>
      <c r="C3" s="87" t="n">
        <v>0.00022821</v>
      </c>
      <c r="D3" s="88" t="e">
        <f aca="false">VLOOKUP(A3,Entrada_datos!$C:$D,2,0)</f>
        <v>#N/A</v>
      </c>
      <c r="E3" s="88" t="str">
        <f aca="false">IF(ISNUMBER(D3),D3,"")</f>
        <v/>
      </c>
      <c r="F3" s="88" t="n">
        <f aca="false">VLOOKUP(A3,Entrada_datos!$C:$D,2)</f>
        <v>0</v>
      </c>
      <c r="G3" s="88" t="n">
        <f aca="false">IF(ISNUMBER(D3),B3*E3,0)</f>
        <v>0</v>
      </c>
      <c r="H3" s="88" t="n">
        <f aca="false">IF(ISNUMBER(D3),C3*E3,0)</f>
        <v>0</v>
      </c>
      <c r="I3" s="88" t="n">
        <f aca="false">IF(ISNUMBER(D3),A3*E3,0)</f>
        <v>0</v>
      </c>
      <c r="K3" s="89" t="s">
        <v>50</v>
      </c>
      <c r="L3" s="89"/>
      <c r="N3" s="84" t="n">
        <v>2</v>
      </c>
      <c r="O3" s="84" t="n">
        <f aca="false">Entrada_datos!C12-Entrada_datos!C11</f>
        <v>0</v>
      </c>
      <c r="P3" s="84" t="str">
        <f aca="false">IF(AND(O3&gt;0,O3&lt;20),O3,"")</f>
        <v/>
      </c>
    </row>
    <row r="4" customFormat="false" ht="13.4" hidden="false" customHeight="false" outlineLevel="0" collapsed="false">
      <c r="A4" s="86" t="n">
        <v>382</v>
      </c>
      <c r="B4" s="87" t="n">
        <v>1</v>
      </c>
      <c r="C4" s="87" t="n">
        <v>0.00026109</v>
      </c>
      <c r="D4" s="88" t="e">
        <f aca="false">VLOOKUP(A4,Entrada_datos!$C:$D,2,0)</f>
        <v>#N/A</v>
      </c>
      <c r="E4" s="88" t="str">
        <f aca="false">IF(ISNUMBER(D4),D4,"")</f>
        <v/>
      </c>
      <c r="F4" s="88" t="n">
        <f aca="false">VLOOKUP(A4,Entrada_datos!$C:$D,2)</f>
        <v>0</v>
      </c>
      <c r="G4" s="88" t="n">
        <f aca="false">IF(ISNUMBER(D4),B4*E4,0)</f>
        <v>0</v>
      </c>
      <c r="H4" s="88" t="n">
        <f aca="false">IF(ISNUMBER(D4),C4*E4,0)</f>
        <v>0</v>
      </c>
      <c r="I4" s="88" t="n">
        <f aca="false">IF(ISNUMBER(D4),A4*E4,0)</f>
        <v>0</v>
      </c>
      <c r="K4" s="90" t="s">
        <v>51</v>
      </c>
      <c r="L4" s="91" t="e">
        <f aca="false">SUM(I2:I402)/SUM(E2:E402)</f>
        <v>#DIV/0!</v>
      </c>
      <c r="N4" s="84" t="n">
        <v>3</v>
      </c>
      <c r="O4" s="84" t="n">
        <f aca="false">Entrada_datos!C13-Entrada_datos!C12</f>
        <v>0</v>
      </c>
      <c r="P4" s="84" t="str">
        <f aca="false">IF(AND(O4&gt;0,O4&lt;20),O4,"")</f>
        <v/>
      </c>
    </row>
    <row r="5" customFormat="false" ht="13.4" hidden="false" customHeight="false" outlineLevel="0" collapsed="false">
      <c r="A5" s="86" t="n">
        <v>383</v>
      </c>
      <c r="B5" s="87" t="n">
        <v>1</v>
      </c>
      <c r="C5" s="87" t="n">
        <v>0.00029936</v>
      </c>
      <c r="D5" s="88" t="e">
        <f aca="false">VLOOKUP(A5,Entrada_datos!$C:$D,2,0)</f>
        <v>#N/A</v>
      </c>
      <c r="E5" s="88" t="str">
        <f aca="false">IF(ISNUMBER(D5),D5,"")</f>
        <v/>
      </c>
      <c r="F5" s="88" t="n">
        <f aca="false">VLOOKUP(A5,Entrada_datos!$C:$D,2)</f>
        <v>0</v>
      </c>
      <c r="G5" s="88" t="n">
        <f aca="false">IF(ISNUMBER(D5),B5*E5,0)</f>
        <v>0</v>
      </c>
      <c r="H5" s="88" t="n">
        <f aca="false">IF(ISNUMBER(D5),C5*E5,0)</f>
        <v>0</v>
      </c>
      <c r="I5" s="88" t="n">
        <f aca="false">IF(ISNUMBER(D5),A5*E5,0)</f>
        <v>0</v>
      </c>
      <c r="K5" s="84" t="s">
        <v>52</v>
      </c>
      <c r="L5" s="91" t="e">
        <f aca="false">SUM(E2:E402)/MAX(E2:E402)</f>
        <v>#DIV/0!</v>
      </c>
      <c r="N5" s="84" t="n">
        <v>4</v>
      </c>
      <c r="O5" s="84" t="n">
        <f aca="false">Entrada_datos!C14-Entrada_datos!C13</f>
        <v>0</v>
      </c>
      <c r="P5" s="84" t="str">
        <f aca="false">IF(AND(O5&gt;0,O5&lt;20),O5,"")</f>
        <v/>
      </c>
    </row>
    <row r="6" customFormat="false" ht="13.4" hidden="false" customHeight="false" outlineLevel="0" collapsed="false">
      <c r="A6" s="86" t="n">
        <v>384</v>
      </c>
      <c r="B6" s="87" t="n">
        <v>1</v>
      </c>
      <c r="C6" s="87" t="n">
        <v>0.00034387</v>
      </c>
      <c r="D6" s="88" t="e">
        <f aca="false">VLOOKUP(A6,Entrada_datos!$C:$D,2,0)</f>
        <v>#N/A</v>
      </c>
      <c r="E6" s="88" t="str">
        <f aca="false">IF(ISNUMBER(D6),D6,"")</f>
        <v/>
      </c>
      <c r="F6" s="88" t="n">
        <f aca="false">VLOOKUP(A6,Entrada_datos!$C:$D,2)</f>
        <v>0</v>
      </c>
      <c r="G6" s="88" t="n">
        <f aca="false">IF(ISNUMBER(D6),B6*E6,0)</f>
        <v>0</v>
      </c>
      <c r="H6" s="88" t="n">
        <f aca="false">IF(ISNUMBER(D6),C6*E6,0)</f>
        <v>0</v>
      </c>
      <c r="I6" s="88" t="n">
        <f aca="false">IF(ISNUMBER(D6),A6*E6,0)</f>
        <v>0</v>
      </c>
      <c r="K6" s="84" t="s">
        <v>53</v>
      </c>
      <c r="L6" s="91" t="e">
        <f aca="false">SUM(F2:F402)/MAX(F2:F402)</f>
        <v>#DIV/0!</v>
      </c>
      <c r="N6" s="84" t="n">
        <v>5</v>
      </c>
      <c r="O6" s="84" t="n">
        <f aca="false">Entrada_datos!C15-Entrada_datos!C14</f>
        <v>0</v>
      </c>
      <c r="P6" s="84" t="str">
        <f aca="false">IF(AND(O6&gt;0,O6&lt;20),O6,"")</f>
        <v/>
      </c>
    </row>
    <row r="7" customFormat="false" ht="12.75" hidden="false" customHeight="false" outlineLevel="0" collapsed="false">
      <c r="A7" s="86" t="n">
        <v>385</v>
      </c>
      <c r="B7" s="87" t="n">
        <v>1</v>
      </c>
      <c r="C7" s="87" t="n">
        <v>0.00039556</v>
      </c>
      <c r="D7" s="88" t="e">
        <f aca="false">VLOOKUP(A7,Entrada_datos!$C:$D,2,0)</f>
        <v>#N/A</v>
      </c>
      <c r="E7" s="88" t="str">
        <f aca="false">IF(ISNUMBER(D7),D7,"")</f>
        <v/>
      </c>
      <c r="F7" s="88" t="n">
        <f aca="false">VLOOKUP(A7,Entrada_datos!$C:$D,2)</f>
        <v>0</v>
      </c>
      <c r="G7" s="88" t="n">
        <f aca="false">IF(ISNUMBER(D7),B7*E7,0)</f>
        <v>0</v>
      </c>
      <c r="H7" s="88" t="n">
        <f aca="false">IF(ISNUMBER(D7),C7*E7,0)</f>
        <v>0</v>
      </c>
      <c r="I7" s="88" t="n">
        <f aca="false">IF(ISNUMBER(D7),A7*E7,0)</f>
        <v>0</v>
      </c>
      <c r="N7" s="84" t="n">
        <v>6</v>
      </c>
      <c r="O7" s="84" t="n">
        <f aca="false">Entrada_datos!C16-Entrada_datos!C15</f>
        <v>0</v>
      </c>
      <c r="P7" s="84" t="str">
        <f aca="false">IF(AND(O7&gt;0,O7&lt;20),O7,"")</f>
        <v/>
      </c>
    </row>
    <row r="8" customFormat="false" ht="12.75" hidden="false" customHeight="false" outlineLevel="0" collapsed="false">
      <c r="A8" s="86" t="n">
        <v>386</v>
      </c>
      <c r="B8" s="87" t="n">
        <v>1</v>
      </c>
      <c r="C8" s="87" t="n">
        <v>0.00045544</v>
      </c>
      <c r="D8" s="88" t="e">
        <f aca="false">VLOOKUP(A8,Entrada_datos!$C:$D,2,0)</f>
        <v>#N/A</v>
      </c>
      <c r="E8" s="88" t="str">
        <f aca="false">IF(ISNUMBER(D8),D8,"")</f>
        <v/>
      </c>
      <c r="F8" s="88" t="n">
        <f aca="false">VLOOKUP(A8,Entrada_datos!$C:$D,2)</f>
        <v>0</v>
      </c>
      <c r="G8" s="88" t="n">
        <f aca="false">IF(ISNUMBER(D8),B8*E8,0)</f>
        <v>0</v>
      </c>
      <c r="H8" s="88" t="n">
        <f aca="false">IF(ISNUMBER(D8),C8*E8,0)</f>
        <v>0</v>
      </c>
      <c r="I8" s="88" t="n">
        <f aca="false">IF(ISNUMBER(D8),A8*E8,0)</f>
        <v>0</v>
      </c>
      <c r="K8" s="89" t="s">
        <v>54</v>
      </c>
      <c r="L8" s="89"/>
      <c r="N8" s="84" t="n">
        <v>7</v>
      </c>
      <c r="O8" s="84" t="n">
        <f aca="false">Entrada_datos!C17-Entrada_datos!C16</f>
        <v>0</v>
      </c>
      <c r="P8" s="84" t="str">
        <f aca="false">IF(AND(O8&gt;0,O8&lt;20),O8,"")</f>
        <v/>
      </c>
    </row>
    <row r="9" customFormat="false" ht="12.75" hidden="false" customHeight="false" outlineLevel="0" collapsed="false">
      <c r="A9" s="86" t="n">
        <v>387</v>
      </c>
      <c r="B9" s="87" t="n">
        <v>1</v>
      </c>
      <c r="C9" s="87" t="n">
        <v>0.00052462</v>
      </c>
      <c r="D9" s="88" t="e">
        <f aca="false">VLOOKUP(A9,Entrada_datos!$C:$D,2,0)</f>
        <v>#N/A</v>
      </c>
      <c r="E9" s="88" t="str">
        <f aca="false">IF(ISNUMBER(D9),D9,"")</f>
        <v/>
      </c>
      <c r="F9" s="88" t="n">
        <f aca="false">VLOOKUP(A9,Entrada_datos!$C:$D,2)</f>
        <v>0</v>
      </c>
      <c r="G9" s="88" t="n">
        <f aca="false">IF(ISNUMBER(D9),B9*E9,0)</f>
        <v>0</v>
      </c>
      <c r="H9" s="88" t="n">
        <f aca="false">IF(ISNUMBER(D9),C9*E9,0)</f>
        <v>0</v>
      </c>
      <c r="I9" s="88" t="n">
        <f aca="false">IF(ISNUMBER(D9),A9*E9,0)</f>
        <v>0</v>
      </c>
      <c r="K9" s="84" t="s">
        <v>55</v>
      </c>
      <c r="L9" s="92" t="n">
        <f aca="false">SUM(E2:E402)</f>
        <v>0</v>
      </c>
      <c r="N9" s="84" t="n">
        <v>8</v>
      </c>
      <c r="O9" s="84" t="n">
        <f aca="false">Entrada_datos!C18-Entrada_datos!C17</f>
        <v>0</v>
      </c>
      <c r="P9" s="84" t="str">
        <f aca="false">IF(AND(O9&gt;0,O9&lt;20),O9,"")</f>
        <v/>
      </c>
    </row>
    <row r="10" customFormat="false" ht="13.4" hidden="false" customHeight="false" outlineLevel="0" collapsed="false">
      <c r="A10" s="86" t="n">
        <v>388</v>
      </c>
      <c r="B10" s="87" t="n">
        <v>1</v>
      </c>
      <c r="C10" s="87" t="n">
        <v>0.00060428</v>
      </c>
      <c r="D10" s="88" t="e">
        <f aca="false">VLOOKUP(A10,Entrada_datos!$C:$D,2,0)</f>
        <v>#N/A</v>
      </c>
      <c r="E10" s="88" t="str">
        <f aca="false">IF(ISNUMBER(D10),D10,"")</f>
        <v/>
      </c>
      <c r="F10" s="88" t="n">
        <f aca="false">VLOOKUP(A10,Entrada_datos!$C:$D,2)</f>
        <v>0</v>
      </c>
      <c r="G10" s="88" t="n">
        <f aca="false">IF(ISNUMBER(D10),B10*E10,0)</f>
        <v>0</v>
      </c>
      <c r="H10" s="88" t="n">
        <f aca="false">IF(ISNUMBER(D10),C10*E10,0)</f>
        <v>0</v>
      </c>
      <c r="I10" s="88" t="n">
        <f aca="false">IF(ISNUMBER(D10),A10*E10,0)</f>
        <v>0</v>
      </c>
      <c r="K10" s="84" t="s">
        <v>56</v>
      </c>
      <c r="L10" s="92" t="n">
        <f aca="false">SUM(G2:G402)</f>
        <v>0</v>
      </c>
      <c r="N10" s="84" t="n">
        <v>9</v>
      </c>
      <c r="O10" s="84" t="n">
        <f aca="false">Entrada_datos!C19-Entrada_datos!C18</f>
        <v>0</v>
      </c>
      <c r="P10" s="84" t="str">
        <f aca="false">IF(AND(O10&gt;0,O10&lt;20),O10,"")</f>
        <v/>
      </c>
    </row>
    <row r="11" customFormat="false" ht="13.4" hidden="false" customHeight="false" outlineLevel="0" collapsed="false">
      <c r="A11" s="86" t="n">
        <v>389</v>
      </c>
      <c r="B11" s="87" t="n">
        <v>1</v>
      </c>
      <c r="C11" s="87" t="n">
        <v>0.00069565</v>
      </c>
      <c r="D11" s="88" t="e">
        <f aca="false">VLOOKUP(A11,Entrada_datos!$C:$D,2,0)</f>
        <v>#N/A</v>
      </c>
      <c r="E11" s="88" t="str">
        <f aca="false">IF(ISNUMBER(D11),D11,"")</f>
        <v/>
      </c>
      <c r="F11" s="88" t="n">
        <f aca="false">VLOOKUP(A11,Entrada_datos!$C:$D,2)</f>
        <v>0</v>
      </c>
      <c r="G11" s="88" t="n">
        <f aca="false">IF(ISNUMBER(D11),B11*E11,0)</f>
        <v>0</v>
      </c>
      <c r="H11" s="88" t="n">
        <f aca="false">IF(ISNUMBER(D11),C11*E11,0)</f>
        <v>0</v>
      </c>
      <c r="I11" s="88" t="n">
        <f aca="false">IF(ISNUMBER(D11),A11*E11,0)</f>
        <v>0</v>
      </c>
      <c r="K11" s="84" t="s">
        <v>57</v>
      </c>
      <c r="L11" s="92" t="n">
        <f aca="false">SUM(H2:H402)</f>
        <v>0</v>
      </c>
      <c r="N11" s="84" t="n">
        <v>10</v>
      </c>
      <c r="O11" s="84" t="n">
        <f aca="false">Entrada_datos!C20-Entrada_datos!C19</f>
        <v>0</v>
      </c>
      <c r="P11" s="84" t="str">
        <f aca="false">IF(AND(O11&gt;0,O11&lt;20),O11,"")</f>
        <v/>
      </c>
    </row>
    <row r="12" customFormat="false" ht="12.75" hidden="false" customHeight="false" outlineLevel="0" collapsed="false">
      <c r="A12" s="86" t="n">
        <v>390</v>
      </c>
      <c r="B12" s="87" t="n">
        <v>1</v>
      </c>
      <c r="C12" s="87" t="n">
        <v>0.0008</v>
      </c>
      <c r="D12" s="88" t="e">
        <f aca="false">VLOOKUP(A12,Entrada_datos!$C:$D,2,0)</f>
        <v>#N/A</v>
      </c>
      <c r="E12" s="88" t="str">
        <f aca="false">IF(ISNUMBER(D12),D12,"")</f>
        <v/>
      </c>
      <c r="F12" s="88" t="n">
        <f aca="false">VLOOKUP(A12,Entrada_datos!$C:$D,2)</f>
        <v>0</v>
      </c>
      <c r="G12" s="88" t="n">
        <f aca="false">IF(ISNUMBER(D12),B12*E12,0)</f>
        <v>0</v>
      </c>
      <c r="H12" s="88" t="n">
        <f aca="false">IF(ISNUMBER(D12),C12*E12,0)</f>
        <v>0</v>
      </c>
      <c r="I12" s="88" t="n">
        <f aca="false">IF(ISNUMBER(D12),A12*E12,0)</f>
        <v>0</v>
      </c>
      <c r="N12" s="84" t="n">
        <v>11</v>
      </c>
      <c r="O12" s="84" t="n">
        <f aca="false">Entrada_datos!C21-Entrada_datos!C20</f>
        <v>0</v>
      </c>
      <c r="P12" s="84" t="str">
        <f aca="false">IF(AND(O12&gt;0,O12&lt;20),O12,"")</f>
        <v/>
      </c>
    </row>
    <row r="13" customFormat="false" ht="12.75" hidden="false" customHeight="false" outlineLevel="0" collapsed="false">
      <c r="A13" s="86" t="n">
        <v>391</v>
      </c>
      <c r="B13" s="87" t="n">
        <v>1</v>
      </c>
      <c r="C13" s="87" t="n">
        <v>0.00091635</v>
      </c>
      <c r="D13" s="88" t="e">
        <f aca="false">VLOOKUP(A13,Entrada_datos!$C:$D,2,0)</f>
        <v>#N/A</v>
      </c>
      <c r="E13" s="88" t="str">
        <f aca="false">IF(ISNUMBER(D13),D13,"")</f>
        <v/>
      </c>
      <c r="F13" s="88" t="n">
        <f aca="false">VLOOKUP(A13,Entrada_datos!$C:$D,2)</f>
        <v>0</v>
      </c>
      <c r="G13" s="88" t="n">
        <f aca="false">IF(ISNUMBER(D13),B13*E13,0)</f>
        <v>0</v>
      </c>
      <c r="H13" s="88" t="n">
        <f aca="false">IF(ISNUMBER(D13),C13*E13,0)</f>
        <v>0</v>
      </c>
      <c r="I13" s="88" t="n">
        <f aca="false">IF(ISNUMBER(D13),A13*E13,0)</f>
        <v>0</v>
      </c>
      <c r="K13" s="89" t="s">
        <v>58</v>
      </c>
      <c r="L13" s="89"/>
      <c r="N13" s="84" t="n">
        <v>12</v>
      </c>
      <c r="O13" s="84" t="n">
        <f aca="false">Entrada_datos!C22-Entrada_datos!C21</f>
        <v>0</v>
      </c>
      <c r="P13" s="84" t="str">
        <f aca="false">IF(AND(O13&gt;0,O13&lt;20),O13,"")</f>
        <v/>
      </c>
    </row>
    <row r="14" customFormat="false" ht="12.75" hidden="false" customHeight="false" outlineLevel="0" collapsed="false">
      <c r="A14" s="86" t="n">
        <v>392</v>
      </c>
      <c r="B14" s="87" t="n">
        <v>1</v>
      </c>
      <c r="C14" s="87" t="n">
        <v>0.0010477</v>
      </c>
      <c r="D14" s="88" t="e">
        <f aca="false">VLOOKUP(A14,Entrada_datos!$C:$D,2,0)</f>
        <v>#N/A</v>
      </c>
      <c r="E14" s="88" t="str">
        <f aca="false">IF(ISNUMBER(D14),D14,"")</f>
        <v/>
      </c>
      <c r="F14" s="88" t="n">
        <f aca="false">VLOOKUP(A14,Entrada_datos!$C:$D,2)</f>
        <v>0</v>
      </c>
      <c r="G14" s="88" t="n">
        <f aca="false">IF(ISNUMBER(D14),B14*E14,0)</f>
        <v>0</v>
      </c>
      <c r="H14" s="88" t="n">
        <f aca="false">IF(ISNUMBER(D14),C14*E14,0)</f>
        <v>0</v>
      </c>
      <c r="I14" s="88" t="n">
        <f aca="false">IF(ISNUMBER(D14),A14*E14,0)</f>
        <v>0</v>
      </c>
      <c r="K14" s="84" t="s">
        <v>59</v>
      </c>
      <c r="L14" s="84" t="e">
        <f aca="false">-2.5*LOG10(L9)</f>
        <v>#VALUE!</v>
      </c>
      <c r="N14" s="84" t="n">
        <v>13</v>
      </c>
      <c r="O14" s="84" t="n">
        <f aca="false">Entrada_datos!C23-Entrada_datos!C22</f>
        <v>0</v>
      </c>
      <c r="P14" s="84" t="str">
        <f aca="false">IF(AND(O14&gt;0,O14&lt;20),O14,"")</f>
        <v/>
      </c>
    </row>
    <row r="15" customFormat="false" ht="13.4" hidden="false" customHeight="false" outlineLevel="0" collapsed="false">
      <c r="A15" s="86" t="n">
        <v>393</v>
      </c>
      <c r="B15" s="87" t="n">
        <v>1</v>
      </c>
      <c r="C15" s="87" t="n">
        <v>0.0011955</v>
      </c>
      <c r="D15" s="88" t="e">
        <f aca="false">VLOOKUP(A15,Entrada_datos!$C:$D,2,0)</f>
        <v>#N/A</v>
      </c>
      <c r="E15" s="88" t="str">
        <f aca="false">IF(ISNUMBER(D15),D15,"")</f>
        <v/>
      </c>
      <c r="F15" s="88" t="n">
        <f aca="false">VLOOKUP(A15,Entrada_datos!$C:$D,2)</f>
        <v>0</v>
      </c>
      <c r="G15" s="88" t="n">
        <f aca="false">IF(ISNUMBER(D15),B15*E15,0)</f>
        <v>0</v>
      </c>
      <c r="H15" s="88" t="n">
        <f aca="false">IF(ISNUMBER(D15),C15*E15,0)</f>
        <v>0</v>
      </c>
      <c r="I15" s="88" t="n">
        <f aca="false">IF(ISNUMBER(D15),A15*E15,0)</f>
        <v>0</v>
      </c>
      <c r="K15" s="90" t="s">
        <v>60</v>
      </c>
      <c r="L15" s="84" t="e">
        <f aca="false">-2.5*LOG10(L10)</f>
        <v>#VALUE!</v>
      </c>
      <c r="N15" s="84" t="n">
        <v>14</v>
      </c>
      <c r="O15" s="84" t="n">
        <f aca="false">Entrada_datos!C24-Entrada_datos!C23</f>
        <v>0</v>
      </c>
      <c r="P15" s="84" t="str">
        <f aca="false">IF(AND(O15&gt;0,O15&lt;20),O15,"")</f>
        <v/>
      </c>
    </row>
    <row r="16" customFormat="false" ht="13.4" hidden="false" customHeight="false" outlineLevel="0" collapsed="false">
      <c r="A16" s="86" t="n">
        <v>394</v>
      </c>
      <c r="B16" s="87" t="n">
        <v>1</v>
      </c>
      <c r="C16" s="87" t="n">
        <v>0.0013611</v>
      </c>
      <c r="D16" s="88" t="e">
        <f aca="false">VLOOKUP(A16,Entrada_datos!$C:$D,2,0)</f>
        <v>#N/A</v>
      </c>
      <c r="E16" s="88" t="str">
        <f aca="false">IF(ISNUMBER(D16),D16,"")</f>
        <v/>
      </c>
      <c r="F16" s="88" t="n">
        <f aca="false">VLOOKUP(A16,Entrada_datos!$C:$D,2)</f>
        <v>0</v>
      </c>
      <c r="G16" s="88" t="n">
        <f aca="false">IF(ISNUMBER(D16),B16*E16,0)</f>
        <v>0</v>
      </c>
      <c r="H16" s="88" t="n">
        <f aca="false">IF(ISNUMBER(D16),C16*E16,0)</f>
        <v>0</v>
      </c>
      <c r="I16" s="88" t="n">
        <f aca="false">IF(ISNUMBER(D16),A16*E16,0)</f>
        <v>0</v>
      </c>
      <c r="K16" s="90" t="s">
        <v>61</v>
      </c>
      <c r="L16" s="84" t="e">
        <f aca="false">-2.5*LOG10(L11)</f>
        <v>#VALUE!</v>
      </c>
      <c r="N16" s="84" t="n">
        <v>15</v>
      </c>
      <c r="O16" s="84" t="n">
        <f aca="false">Entrada_datos!C25-Entrada_datos!C24</f>
        <v>0</v>
      </c>
      <c r="P16" s="84" t="str">
        <f aca="false">IF(AND(O16&gt;0,O16&lt;20),O16,"")</f>
        <v/>
      </c>
    </row>
    <row r="17" customFormat="false" ht="12.75" hidden="false" customHeight="false" outlineLevel="0" collapsed="false">
      <c r="A17" s="86" t="n">
        <v>395</v>
      </c>
      <c r="B17" s="87" t="n">
        <v>1</v>
      </c>
      <c r="C17" s="87" t="n">
        <v>0.0015457</v>
      </c>
      <c r="D17" s="88" t="e">
        <f aca="false">VLOOKUP(A17,Entrada_datos!$C:$D,2,0)</f>
        <v>#N/A</v>
      </c>
      <c r="E17" s="88" t="str">
        <f aca="false">IF(ISNUMBER(D17),D17,"")</f>
        <v/>
      </c>
      <c r="F17" s="88" t="n">
        <f aca="false">VLOOKUP(A17,Entrada_datos!$C:$D,2)</f>
        <v>0</v>
      </c>
      <c r="G17" s="88" t="n">
        <f aca="false">IF(ISNUMBER(D17),B17*E17,0)</f>
        <v>0</v>
      </c>
      <c r="H17" s="88" t="n">
        <f aca="false">IF(ISNUMBER(D17),C17*E17,0)</f>
        <v>0</v>
      </c>
      <c r="I17" s="88" t="n">
        <f aca="false">IF(ISNUMBER(D17),A17*E17,0)</f>
        <v>0</v>
      </c>
      <c r="N17" s="84" t="n">
        <v>16</v>
      </c>
      <c r="O17" s="84" t="n">
        <f aca="false">Entrada_datos!C26-Entrada_datos!C25</f>
        <v>0</v>
      </c>
      <c r="P17" s="84" t="str">
        <f aca="false">IF(AND(O17&gt;0,O17&lt;20),O17,"")</f>
        <v/>
      </c>
    </row>
    <row r="18" customFormat="false" ht="12.75" hidden="false" customHeight="false" outlineLevel="0" collapsed="false">
      <c r="A18" s="86" t="n">
        <v>396</v>
      </c>
      <c r="B18" s="87" t="n">
        <v>1</v>
      </c>
      <c r="C18" s="87" t="n">
        <v>0.0017508</v>
      </c>
      <c r="D18" s="88" t="e">
        <f aca="false">VLOOKUP(A18,Entrada_datos!$C:$D,2,0)</f>
        <v>#N/A</v>
      </c>
      <c r="E18" s="88" t="str">
        <f aca="false">IF(ISNUMBER(D18),D18,"")</f>
        <v/>
      </c>
      <c r="F18" s="88" t="n">
        <f aca="false">VLOOKUP(A18,Entrada_datos!$C:$D,2)</f>
        <v>0</v>
      </c>
      <c r="G18" s="88" t="n">
        <f aca="false">IF(ISNUMBER(D18),B18*E18,0)</f>
        <v>0</v>
      </c>
      <c r="H18" s="88" t="n">
        <f aca="false">IF(ISNUMBER(D18),C18*E18,0)</f>
        <v>0</v>
      </c>
      <c r="I18" s="88" t="n">
        <f aca="false">IF(ISNUMBER(D18),A18*E18,0)</f>
        <v>0</v>
      </c>
      <c r="K18" s="89" t="s">
        <v>62</v>
      </c>
      <c r="L18" s="89"/>
      <c r="N18" s="84" t="n">
        <v>17</v>
      </c>
      <c r="O18" s="84" t="n">
        <f aca="false">Entrada_datos!C27-Entrada_datos!C26</f>
        <v>0</v>
      </c>
      <c r="P18" s="84" t="str">
        <f aca="false">IF(AND(O18&gt;0,O18&lt;20),O18,"")</f>
        <v/>
      </c>
    </row>
    <row r="19" customFormat="false" ht="13.4" hidden="false" customHeight="false" outlineLevel="0" collapsed="false">
      <c r="A19" s="86" t="n">
        <v>397</v>
      </c>
      <c r="B19" s="87" t="n">
        <v>1</v>
      </c>
      <c r="C19" s="87" t="n">
        <v>0.0018776</v>
      </c>
      <c r="D19" s="88" t="e">
        <f aca="false">VLOOKUP(A19,Entrada_datos!$C:$D,2,0)</f>
        <v>#N/A</v>
      </c>
      <c r="E19" s="88" t="str">
        <f aca="false">IF(ISNUMBER(D19),D19,"")</f>
        <v/>
      </c>
      <c r="F19" s="88" t="n">
        <f aca="false">VLOOKUP(A19,Entrada_datos!$C:$D,2)</f>
        <v>0</v>
      </c>
      <c r="G19" s="88" t="n">
        <f aca="false">IF(ISNUMBER(D19),B19*E19,0)</f>
        <v>0</v>
      </c>
      <c r="H19" s="88" t="n">
        <f aca="false">IF(ISNUMBER(D19),C19*E19,0)</f>
        <v>0</v>
      </c>
      <c r="I19" s="88" t="n">
        <f aca="false">IF(ISNUMBER(D19),A19*E19,0)</f>
        <v>0</v>
      </c>
      <c r="K19" s="90" t="s">
        <v>63</v>
      </c>
      <c r="L19" s="93" t="e">
        <f aca="false">L10/L9</f>
        <v>#DIV/0!</v>
      </c>
      <c r="N19" s="84" t="n">
        <v>18</v>
      </c>
      <c r="O19" s="84" t="n">
        <f aca="false">Entrada_datos!C28-Entrada_datos!C27</f>
        <v>0</v>
      </c>
      <c r="P19" s="84" t="str">
        <f aca="false">IF(AND(O19&gt;0,O19&lt;20),O19,"")</f>
        <v/>
      </c>
    </row>
    <row r="20" customFormat="false" ht="13.4" hidden="false" customHeight="false" outlineLevel="0" collapsed="false">
      <c r="A20" s="86" t="n">
        <v>398</v>
      </c>
      <c r="B20" s="87" t="n">
        <v>1</v>
      </c>
      <c r="C20" s="87" t="n">
        <v>0.0022273</v>
      </c>
      <c r="D20" s="88" t="e">
        <f aca="false">VLOOKUP(A20,Entrada_datos!$C:$D,2,0)</f>
        <v>#N/A</v>
      </c>
      <c r="E20" s="88" t="str">
        <f aca="false">IF(ISNUMBER(D20),D20,"")</f>
        <v/>
      </c>
      <c r="F20" s="88" t="n">
        <f aca="false">VLOOKUP(A20,Entrada_datos!$C:$D,2)</f>
        <v>0</v>
      </c>
      <c r="G20" s="88" t="n">
        <f aca="false">IF(ISNUMBER(D20),B20*E20,0)</f>
        <v>0</v>
      </c>
      <c r="H20" s="88" t="n">
        <f aca="false">IF(ISNUMBER(D20),C20*E20,0)</f>
        <v>0</v>
      </c>
      <c r="I20" s="88" t="n">
        <f aca="false">IF(ISNUMBER(D20),A20*E20,0)</f>
        <v>0</v>
      </c>
      <c r="K20" s="90" t="s">
        <v>64</v>
      </c>
      <c r="L20" s="94" t="e">
        <f aca="false">-2.5*LOG10(L10/L9)</f>
        <v>#DIV/0!</v>
      </c>
      <c r="N20" s="84" t="n">
        <v>19</v>
      </c>
      <c r="O20" s="84" t="n">
        <f aca="false">Entrada_datos!C29-Entrada_datos!C28</f>
        <v>0</v>
      </c>
      <c r="P20" s="84" t="str">
        <f aca="false">IF(AND(O20&gt;0,O20&lt;20),O20,"")</f>
        <v/>
      </c>
    </row>
    <row r="21" customFormat="false" ht="13.4" hidden="false" customHeight="false" outlineLevel="0" collapsed="false">
      <c r="A21" s="86" t="n">
        <v>399</v>
      </c>
      <c r="B21" s="87" t="n">
        <v>1</v>
      </c>
      <c r="C21" s="87" t="n">
        <v>0.0025011</v>
      </c>
      <c r="D21" s="88" t="e">
        <f aca="false">VLOOKUP(A21,Entrada_datos!$C:$D,2,0)</f>
        <v>#N/A</v>
      </c>
      <c r="E21" s="88" t="str">
        <f aca="false">IF(ISNUMBER(D21),D21,"")</f>
        <v/>
      </c>
      <c r="F21" s="88" t="n">
        <f aca="false">VLOOKUP(A21,Entrada_datos!$C:$D,2)</f>
        <v>0</v>
      </c>
      <c r="G21" s="88" t="n">
        <f aca="false">IF(ISNUMBER(D21),B21*E21,0)</f>
        <v>0</v>
      </c>
      <c r="H21" s="88" t="n">
        <f aca="false">IF(ISNUMBER(D21),C21*E21,0)</f>
        <v>0</v>
      </c>
      <c r="I21" s="88" t="n">
        <f aca="false">IF(ISNUMBER(D21),A21*E21,0)</f>
        <v>0</v>
      </c>
      <c r="K21" s="90" t="s">
        <v>65</v>
      </c>
      <c r="L21" s="93" t="e">
        <f aca="false">L11/L9</f>
        <v>#DIV/0!</v>
      </c>
      <c r="N21" s="84" t="n">
        <v>20</v>
      </c>
      <c r="O21" s="84" t="n">
        <f aca="false">Entrada_datos!C30-Entrada_datos!C29</f>
        <v>0</v>
      </c>
      <c r="P21" s="84" t="str">
        <f aca="false">IF(AND(O21&gt;0,O21&lt;20),O21,"")</f>
        <v/>
      </c>
    </row>
    <row r="22" customFormat="false" ht="13.4" hidden="false" customHeight="false" outlineLevel="0" collapsed="false">
      <c r="A22" s="86" t="n">
        <v>400</v>
      </c>
      <c r="B22" s="87" t="n">
        <v>1</v>
      </c>
      <c r="C22" s="87" t="n">
        <v>0.0028</v>
      </c>
      <c r="D22" s="88" t="e">
        <f aca="false">VLOOKUP(A22,Entrada_datos!$C:$D,2,0)</f>
        <v>#N/A</v>
      </c>
      <c r="E22" s="88" t="str">
        <f aca="false">IF(ISNUMBER(D22),D22,"")</f>
        <v/>
      </c>
      <c r="F22" s="88" t="n">
        <f aca="false">VLOOKUP(A22,Entrada_datos!$C:$D,2)</f>
        <v>0</v>
      </c>
      <c r="G22" s="88" t="n">
        <f aca="false">IF(ISNUMBER(D22),B22*E22,0)</f>
        <v>0</v>
      </c>
      <c r="H22" s="88" t="n">
        <f aca="false">IF(ISNUMBER(D22),C22*E22,0)</f>
        <v>0</v>
      </c>
      <c r="I22" s="88" t="n">
        <f aca="false">IF(ISNUMBER(D22),A22*E22,0)</f>
        <v>0</v>
      </c>
      <c r="K22" s="90" t="s">
        <v>66</v>
      </c>
      <c r="L22" s="94" t="e">
        <f aca="false">-2.5*LOG10(L11/L9)</f>
        <v>#DIV/0!</v>
      </c>
      <c r="N22" s="84" t="n">
        <v>21</v>
      </c>
      <c r="O22" s="84" t="n">
        <f aca="false">Entrada_datos!C31-Entrada_datos!C30</f>
        <v>0</v>
      </c>
      <c r="P22" s="84" t="str">
        <f aca="false">IF(AND(O22&gt;0,O22&lt;20),O22,"")</f>
        <v/>
      </c>
    </row>
    <row r="23" customFormat="false" ht="13.4" hidden="false" customHeight="false" outlineLevel="0" collapsed="false">
      <c r="A23" s="86" t="n">
        <v>401</v>
      </c>
      <c r="B23" s="87" t="n">
        <v>1</v>
      </c>
      <c r="C23" s="87" t="n">
        <v>0.0031159</v>
      </c>
      <c r="D23" s="88" t="e">
        <f aca="false">VLOOKUP(A23,Entrada_datos!$C:$D,2,0)</f>
        <v>#N/A</v>
      </c>
      <c r="E23" s="88" t="str">
        <f aca="false">IF(ISNUMBER(D23),D23,"")</f>
        <v/>
      </c>
      <c r="F23" s="88" t="n">
        <f aca="false">VLOOKUP(A23,Entrada_datos!$C:$D,2)</f>
        <v>0</v>
      </c>
      <c r="G23" s="88" t="n">
        <f aca="false">IF(ISNUMBER(D23),B23*E23,0)</f>
        <v>0</v>
      </c>
      <c r="H23" s="88" t="n">
        <f aca="false">IF(ISNUMBER(D23),C23*E23,0)</f>
        <v>0</v>
      </c>
      <c r="I23" s="88" t="n">
        <f aca="false">IF(ISNUMBER(D23),A23*E23,0)</f>
        <v>0</v>
      </c>
      <c r="K23" s="90" t="s">
        <v>67</v>
      </c>
      <c r="L23" s="93" t="e">
        <f aca="false">L10/L11</f>
        <v>#DIV/0!</v>
      </c>
      <c r="N23" s="84" t="n">
        <v>22</v>
      </c>
      <c r="O23" s="84" t="n">
        <f aca="false">Entrada_datos!C32-Entrada_datos!C31</f>
        <v>0</v>
      </c>
      <c r="P23" s="84" t="str">
        <f aca="false">IF(AND(O23&gt;0,O23&lt;20),O23,"")</f>
        <v/>
      </c>
    </row>
    <row r="24" customFormat="false" ht="13.4" hidden="false" customHeight="false" outlineLevel="0" collapsed="false">
      <c r="A24" s="86" t="n">
        <v>402</v>
      </c>
      <c r="B24" s="87" t="n">
        <v>1</v>
      </c>
      <c r="C24" s="87" t="n">
        <v>0.0034576</v>
      </c>
      <c r="D24" s="88" t="e">
        <f aca="false">VLOOKUP(A24,Entrada_datos!$C:$D,2,0)</f>
        <v>#N/A</v>
      </c>
      <c r="E24" s="88" t="str">
        <f aca="false">IF(ISNUMBER(D24),D24,"")</f>
        <v/>
      </c>
      <c r="F24" s="88" t="n">
        <f aca="false">VLOOKUP(A24,Entrada_datos!$C:$D,2)</f>
        <v>0</v>
      </c>
      <c r="G24" s="88" t="n">
        <f aca="false">IF(ISNUMBER(D24),B24*E24,0)</f>
        <v>0</v>
      </c>
      <c r="H24" s="88" t="n">
        <f aca="false">IF(ISNUMBER(D24),C24*E24,0)</f>
        <v>0</v>
      </c>
      <c r="I24" s="88" t="n">
        <f aca="false">IF(ISNUMBER(D24),A24*E24,0)</f>
        <v>0</v>
      </c>
      <c r="K24" s="90" t="s">
        <v>68</v>
      </c>
      <c r="L24" s="94" t="e">
        <f aca="false">-2.5*LOG10(L10/L11)</f>
        <v>#DIV/0!</v>
      </c>
      <c r="N24" s="84" t="n">
        <v>23</v>
      </c>
      <c r="O24" s="84" t="n">
        <f aca="false">Entrada_datos!C33-Entrada_datos!C32</f>
        <v>0</v>
      </c>
      <c r="P24" s="84" t="str">
        <f aca="false">IF(AND(O24&gt;0,O24&lt;20),O24,"")</f>
        <v/>
      </c>
    </row>
    <row r="25" customFormat="false" ht="12.75" hidden="false" customHeight="false" outlineLevel="0" collapsed="false">
      <c r="A25" s="86" t="n">
        <v>403</v>
      </c>
      <c r="B25" s="87" t="n">
        <v>1</v>
      </c>
      <c r="C25" s="87" t="n">
        <v>0.0038268</v>
      </c>
      <c r="D25" s="88" t="e">
        <f aca="false">VLOOKUP(A25,Entrada_datos!$C:$D,2,0)</f>
        <v>#N/A</v>
      </c>
      <c r="E25" s="88" t="str">
        <f aca="false">IF(ISNUMBER(D25),D25,"")</f>
        <v/>
      </c>
      <c r="F25" s="88" t="n">
        <f aca="false">VLOOKUP(A25,Entrada_datos!$C:$D,2)</f>
        <v>0</v>
      </c>
      <c r="G25" s="88" t="n">
        <f aca="false">IF(ISNUMBER(D25),B25*E25,0)</f>
        <v>0</v>
      </c>
      <c r="H25" s="88" t="n">
        <f aca="false">IF(ISNUMBER(D25),C25*E25,0)</f>
        <v>0</v>
      </c>
      <c r="I25" s="88" t="n">
        <f aca="false">IF(ISNUMBER(D25),A25*E25,0)</f>
        <v>0</v>
      </c>
      <c r="N25" s="84" t="n">
        <v>24</v>
      </c>
      <c r="O25" s="84" t="n">
        <f aca="false">Entrada_datos!C34-Entrada_datos!C33</f>
        <v>0</v>
      </c>
      <c r="P25" s="84" t="str">
        <f aca="false">IF(AND(O25&gt;0,O25&lt;20),O25,"")</f>
        <v/>
      </c>
    </row>
    <row r="26" customFormat="false" ht="12.75" hidden="false" customHeight="false" outlineLevel="0" collapsed="false">
      <c r="A26" s="86" t="n">
        <v>404</v>
      </c>
      <c r="B26" s="87" t="n">
        <v>1</v>
      </c>
      <c r="C26" s="87" t="n">
        <v>0.0042256</v>
      </c>
      <c r="D26" s="88" t="e">
        <f aca="false">VLOOKUP(A26,Entrada_datos!$C:$D,2,0)</f>
        <v>#N/A</v>
      </c>
      <c r="E26" s="88" t="str">
        <f aca="false">IF(ISNUMBER(D26),D26,"")</f>
        <v/>
      </c>
      <c r="F26" s="88" t="n">
        <f aca="false">VLOOKUP(A26,Entrada_datos!$C:$D,2)</f>
        <v>0</v>
      </c>
      <c r="G26" s="88" t="n">
        <f aca="false">IF(ISNUMBER(D26),B26*E26,0)</f>
        <v>0</v>
      </c>
      <c r="H26" s="88" t="n">
        <f aca="false">IF(ISNUMBER(D26),C26*E26,0)</f>
        <v>0</v>
      </c>
      <c r="I26" s="88" t="n">
        <f aca="false">IF(ISNUMBER(D26),A26*E26,0)</f>
        <v>0</v>
      </c>
      <c r="N26" s="84" t="n">
        <v>25</v>
      </c>
      <c r="O26" s="84" t="n">
        <f aca="false">Entrada_datos!C35-Entrada_datos!C34</f>
        <v>0</v>
      </c>
      <c r="P26" s="84" t="str">
        <f aca="false">IF(AND(O26&gt;0,O26&lt;20),O26,"")</f>
        <v/>
      </c>
    </row>
    <row r="27" customFormat="false" ht="12.75" hidden="false" customHeight="false" outlineLevel="0" collapsed="false">
      <c r="A27" s="86" t="n">
        <v>405</v>
      </c>
      <c r="B27" s="87" t="n">
        <v>1</v>
      </c>
      <c r="C27" s="87" t="n">
        <v>0.0046562</v>
      </c>
      <c r="D27" s="88" t="e">
        <f aca="false">VLOOKUP(A27,Entrada_datos!$C:$D,2,0)</f>
        <v>#N/A</v>
      </c>
      <c r="E27" s="88" t="str">
        <f aca="false">IF(ISNUMBER(D27),D27,"")</f>
        <v/>
      </c>
      <c r="F27" s="88" t="n">
        <f aca="false">VLOOKUP(A27,Entrada_datos!$C:$D,2)</f>
        <v>0</v>
      </c>
      <c r="G27" s="88" t="n">
        <f aca="false">IF(ISNUMBER(D27),B27*E27,0)</f>
        <v>0</v>
      </c>
      <c r="H27" s="88" t="n">
        <f aca="false">IF(ISNUMBER(D27),C27*E27,0)</f>
        <v>0</v>
      </c>
      <c r="I27" s="88" t="n">
        <f aca="false">IF(ISNUMBER(D27),A27*E27,0)</f>
        <v>0</v>
      </c>
      <c r="K27" s="84" t="s">
        <v>69</v>
      </c>
      <c r="N27" s="84" t="n">
        <v>26</v>
      </c>
      <c r="O27" s="84" t="n">
        <f aca="false">Entrada_datos!C36-Entrada_datos!C35</f>
        <v>0</v>
      </c>
      <c r="P27" s="84" t="str">
        <f aca="false">IF(AND(O27&gt;0,O27&lt;20),O27,"")</f>
        <v/>
      </c>
    </row>
    <row r="28" customFormat="false" ht="13.4" hidden="false" customHeight="false" outlineLevel="0" collapsed="false">
      <c r="A28" s="86" t="n">
        <v>406</v>
      </c>
      <c r="B28" s="87" t="n">
        <v>1</v>
      </c>
      <c r="C28" s="87" t="n">
        <v>0.0051216</v>
      </c>
      <c r="D28" s="88" t="e">
        <f aca="false">VLOOKUP(A28,Entrada_datos!$C:$D,2,0)</f>
        <v>#N/A</v>
      </c>
      <c r="E28" s="88" t="str">
        <f aca="false">IF(ISNUMBER(D28),D28,"")</f>
        <v/>
      </c>
      <c r="F28" s="88" t="n">
        <f aca="false">VLOOKUP(A28,Entrada_datos!$C:$D,2)</f>
        <v>0</v>
      </c>
      <c r="G28" s="88" t="n">
        <f aca="false">IF(ISNUMBER(D28),B28*E28,0)</f>
        <v>0</v>
      </c>
      <c r="H28" s="88" t="n">
        <f aca="false">IF(ISNUMBER(D28),C28*E28,0)</f>
        <v>0</v>
      </c>
      <c r="I28" s="88" t="n">
        <f aca="false">IF(ISNUMBER(D28),A28*E28,0)</f>
        <v>0</v>
      </c>
      <c r="K28" s="90" t="s">
        <v>51</v>
      </c>
      <c r="L28" s="84" t="e">
        <f aca="false">IF(AND(L4&gt;=585,L4&lt;=605),1,0)</f>
        <v>#DIV/0!</v>
      </c>
      <c r="N28" s="84" t="n">
        <v>27</v>
      </c>
      <c r="O28" s="84" t="n">
        <f aca="false">Entrada_datos!C37-Entrada_datos!C36</f>
        <v>0</v>
      </c>
      <c r="P28" s="84" t="str">
        <f aca="false">IF(AND(O28&gt;0,O28&lt;20),O28,"")</f>
        <v/>
      </c>
    </row>
    <row r="29" customFormat="false" ht="13.4" hidden="false" customHeight="false" outlineLevel="0" collapsed="false">
      <c r="A29" s="86" t="n">
        <v>407</v>
      </c>
      <c r="B29" s="87" t="n">
        <v>1</v>
      </c>
      <c r="C29" s="87" t="n">
        <v>0.0056248</v>
      </c>
      <c r="D29" s="88" t="e">
        <f aca="false">VLOOKUP(A29,Entrada_datos!$C:$D,2,0)</f>
        <v>#N/A</v>
      </c>
      <c r="E29" s="88" t="str">
        <f aca="false">IF(ISNUMBER(D29),D29,"")</f>
        <v/>
      </c>
      <c r="F29" s="88" t="n">
        <f aca="false">VLOOKUP(A29,Entrada_datos!$C:$D,2)</f>
        <v>0</v>
      </c>
      <c r="G29" s="88" t="n">
        <f aca="false">IF(ISNUMBER(D29),B29*E29,0)</f>
        <v>0</v>
      </c>
      <c r="H29" s="88" t="n">
        <f aca="false">IF(ISNUMBER(D29),C29*E29,0)</f>
        <v>0</v>
      </c>
      <c r="I29" s="88" t="n">
        <f aca="false">IF(ISNUMBER(D29),A29*E29,0)</f>
        <v>0</v>
      </c>
      <c r="K29" s="84" t="s">
        <v>52</v>
      </c>
      <c r="L29" s="84" t="e">
        <f aca="false">IF(L5&lt;=25,1,0)</f>
        <v>#DIV/0!</v>
      </c>
      <c r="N29" s="84" t="n">
        <v>28</v>
      </c>
      <c r="O29" s="84" t="n">
        <f aca="false">Entrada_datos!C38-Entrada_datos!C37</f>
        <v>0</v>
      </c>
      <c r="P29" s="84" t="str">
        <f aca="false">IF(AND(O29&gt;0,O29&lt;20),O29,"")</f>
        <v/>
      </c>
    </row>
    <row r="30" customFormat="false" ht="13.4" hidden="false" customHeight="false" outlineLevel="0" collapsed="false">
      <c r="A30" s="86" t="n">
        <v>408</v>
      </c>
      <c r="B30" s="87" t="n">
        <v>1</v>
      </c>
      <c r="C30" s="87" t="n">
        <v>0.0061695</v>
      </c>
      <c r="D30" s="88" t="e">
        <f aca="false">VLOOKUP(A30,Entrada_datos!$C:$D,2,0)</f>
        <v>#N/A</v>
      </c>
      <c r="E30" s="88" t="str">
        <f aca="false">IF(ISNUMBER(D30),D30,"")</f>
        <v/>
      </c>
      <c r="F30" s="88" t="n">
        <f aca="false">VLOOKUP(A30,Entrada_datos!$C:$D,2)</f>
        <v>0</v>
      </c>
      <c r="G30" s="88" t="n">
        <f aca="false">IF(ISNUMBER(D30),B30*E30,0)</f>
        <v>0</v>
      </c>
      <c r="H30" s="88" t="n">
        <f aca="false">IF(ISNUMBER(D30),C30*E30,0)</f>
        <v>0</v>
      </c>
      <c r="I30" s="88" t="n">
        <f aca="false">IF(ISNUMBER(D30),A30*E30,0)</f>
        <v>0</v>
      </c>
      <c r="K30" s="90" t="s">
        <v>68</v>
      </c>
      <c r="L30" s="84" t="e">
        <f aca="false">IF(L24&gt;=3.5, 1,0)</f>
        <v>#DIV/0!</v>
      </c>
      <c r="N30" s="84" t="n">
        <v>29</v>
      </c>
      <c r="O30" s="84" t="n">
        <f aca="false">Entrada_datos!C39-Entrada_datos!C38</f>
        <v>0</v>
      </c>
      <c r="P30" s="84" t="str">
        <f aca="false">IF(AND(O30&gt;0,O30&lt;20),O30,"")</f>
        <v/>
      </c>
    </row>
    <row r="31" customFormat="false" ht="12.75" hidden="false" customHeight="false" outlineLevel="0" collapsed="false">
      <c r="A31" s="86" t="n">
        <v>409</v>
      </c>
      <c r="B31" s="87" t="n">
        <v>1</v>
      </c>
      <c r="C31" s="87" t="n">
        <v>0.0067597</v>
      </c>
      <c r="D31" s="88" t="e">
        <f aca="false">VLOOKUP(A31,Entrada_datos!$C:$D,2,0)</f>
        <v>#N/A</v>
      </c>
      <c r="E31" s="88" t="str">
        <f aca="false">IF(ISNUMBER(D31),D31,"")</f>
        <v/>
      </c>
      <c r="F31" s="88" t="n">
        <f aca="false">VLOOKUP(A31,Entrada_datos!$C:$D,2)</f>
        <v>0</v>
      </c>
      <c r="G31" s="88" t="n">
        <f aca="false">IF(ISNUMBER(D31),B31*E31,0)</f>
        <v>0</v>
      </c>
      <c r="H31" s="88" t="n">
        <f aca="false">IF(ISNUMBER(D31),C31*E31,0)</f>
        <v>0</v>
      </c>
      <c r="I31" s="88" t="n">
        <f aca="false">IF(ISNUMBER(D31),A31*E31,0)</f>
        <v>0</v>
      </c>
      <c r="L31" s="84" t="e">
        <f aca="false">SUM(L28:L30)</f>
        <v>#DIV/0!</v>
      </c>
      <c r="N31" s="84" t="n">
        <v>30</v>
      </c>
      <c r="O31" s="84" t="n">
        <f aca="false">Entrada_datos!C40-Entrada_datos!C39</f>
        <v>0</v>
      </c>
      <c r="P31" s="84" t="str">
        <f aca="false">IF(AND(O31&gt;0,O31&lt;20),O31,"")</f>
        <v/>
      </c>
    </row>
    <row r="32" customFormat="false" ht="12.75" hidden="false" customHeight="false" outlineLevel="0" collapsed="false">
      <c r="A32" s="86" t="n">
        <v>410</v>
      </c>
      <c r="B32" s="87" t="n">
        <v>1</v>
      </c>
      <c r="C32" s="87" t="n">
        <v>0.0074</v>
      </c>
      <c r="D32" s="88" t="e">
        <f aca="false">VLOOKUP(A32,Entrada_datos!$C:$D,2,0)</f>
        <v>#N/A</v>
      </c>
      <c r="E32" s="88" t="str">
        <f aca="false">IF(ISNUMBER(D32),D32,"")</f>
        <v/>
      </c>
      <c r="F32" s="88" t="n">
        <f aca="false">VLOOKUP(A32,Entrada_datos!$C:$D,2)</f>
        <v>0</v>
      </c>
      <c r="G32" s="88" t="n">
        <f aca="false">IF(ISNUMBER(D32),B32*E32,0)</f>
        <v>0</v>
      </c>
      <c r="H32" s="88" t="n">
        <f aca="false">IF(ISNUMBER(D32),C32*E32,0)</f>
        <v>0</v>
      </c>
      <c r="I32" s="88" t="n">
        <f aca="false">IF(ISNUMBER(D32),A32*E32,0)</f>
        <v>0</v>
      </c>
      <c r="N32" s="84" t="n">
        <v>31</v>
      </c>
      <c r="O32" s="84" t="n">
        <f aca="false">Entrada_datos!C41-Entrada_datos!C40</f>
        <v>0</v>
      </c>
      <c r="P32" s="84" t="str">
        <f aca="false">IF(AND(O32&gt;0,O32&lt;20),O32,"")</f>
        <v/>
      </c>
    </row>
    <row r="33" customFormat="false" ht="12.75" hidden="false" customHeight="false" outlineLevel="0" collapsed="false">
      <c r="A33" s="86" t="n">
        <v>411</v>
      </c>
      <c r="B33" s="87" t="n">
        <v>1</v>
      </c>
      <c r="C33" s="87" t="n">
        <v>0.0081451</v>
      </c>
      <c r="D33" s="88" t="e">
        <f aca="false">VLOOKUP(A33,Entrada_datos!$C:$D,2,0)</f>
        <v>#N/A</v>
      </c>
      <c r="E33" s="88" t="str">
        <f aca="false">IF(ISNUMBER(D33),D33,"")</f>
        <v/>
      </c>
      <c r="F33" s="88" t="n">
        <f aca="false">VLOOKUP(A33,Entrada_datos!$C:$D,2)</f>
        <v>0</v>
      </c>
      <c r="G33" s="88" t="n">
        <f aca="false">IF(ISNUMBER(D33),B33*E33,0)</f>
        <v>0</v>
      </c>
      <c r="H33" s="88" t="n">
        <f aca="false">IF(ISNUMBER(D33),C33*E33,0)</f>
        <v>0</v>
      </c>
      <c r="I33" s="88" t="n">
        <f aca="false">IF(ISNUMBER(D33),A33*E33,0)</f>
        <v>0</v>
      </c>
      <c r="N33" s="84" t="n">
        <v>32</v>
      </c>
      <c r="O33" s="84" t="n">
        <f aca="false">Entrada_datos!C42-Entrada_datos!C41</f>
        <v>0</v>
      </c>
      <c r="P33" s="84" t="str">
        <f aca="false">IF(AND(O33&gt;0,O33&lt;20),O33,"")</f>
        <v/>
      </c>
    </row>
    <row r="34" customFormat="false" ht="12.75" hidden="false" customHeight="false" outlineLevel="0" collapsed="false">
      <c r="A34" s="86" t="n">
        <v>412</v>
      </c>
      <c r="B34" s="87" t="n">
        <v>1</v>
      </c>
      <c r="C34" s="87" t="n">
        <v>0.0089555</v>
      </c>
      <c r="D34" s="88" t="e">
        <f aca="false">VLOOKUP(A34,Entrada_datos!$C:$D,2,0)</f>
        <v>#N/A</v>
      </c>
      <c r="E34" s="88" t="str">
        <f aca="false">IF(ISNUMBER(D34),D34,"")</f>
        <v/>
      </c>
      <c r="F34" s="88" t="n">
        <f aca="false">VLOOKUP(A34,Entrada_datos!$C:$D,2)</f>
        <v>0</v>
      </c>
      <c r="G34" s="88" t="n">
        <f aca="false">IF(ISNUMBER(D34),B34*E34,0)</f>
        <v>0</v>
      </c>
      <c r="H34" s="88" t="n">
        <f aca="false">IF(ISNUMBER(D34),C34*E34,0)</f>
        <v>0</v>
      </c>
      <c r="I34" s="88" t="n">
        <f aca="false">IF(ISNUMBER(D34),A34*E34,0)</f>
        <v>0</v>
      </c>
      <c r="N34" s="84" t="n">
        <v>33</v>
      </c>
      <c r="O34" s="84" t="n">
        <f aca="false">Entrada_datos!C43-Entrada_datos!C42</f>
        <v>0</v>
      </c>
      <c r="P34" s="84" t="str">
        <f aca="false">IF(AND(O34&gt;0,O34&lt;20),O34,"")</f>
        <v/>
      </c>
    </row>
    <row r="35" customFormat="false" ht="12.75" hidden="false" customHeight="false" outlineLevel="0" collapsed="false">
      <c r="A35" s="86" t="n">
        <v>413</v>
      </c>
      <c r="B35" s="87" t="n">
        <v>1</v>
      </c>
      <c r="C35" s="87" t="n">
        <v>0.0098322</v>
      </c>
      <c r="D35" s="88" t="e">
        <f aca="false">VLOOKUP(A35,Entrada_datos!$C:$D,2,0)</f>
        <v>#N/A</v>
      </c>
      <c r="E35" s="88" t="str">
        <f aca="false">IF(ISNUMBER(D35),D35,"")</f>
        <v/>
      </c>
      <c r="F35" s="88" t="n">
        <f aca="false">VLOOKUP(A35,Entrada_datos!$C:$D,2)</f>
        <v>0</v>
      </c>
      <c r="G35" s="88" t="n">
        <f aca="false">IF(ISNUMBER(D35),B35*E35,0)</f>
        <v>0</v>
      </c>
      <c r="H35" s="88" t="n">
        <f aca="false">IF(ISNUMBER(D35),C35*E35,0)</f>
        <v>0</v>
      </c>
      <c r="I35" s="88" t="n">
        <f aca="false">IF(ISNUMBER(D35),A35*E35,0)</f>
        <v>0</v>
      </c>
      <c r="N35" s="84" t="n">
        <v>34</v>
      </c>
      <c r="O35" s="84" t="n">
        <f aca="false">Entrada_datos!C44-Entrada_datos!C43</f>
        <v>0</v>
      </c>
      <c r="P35" s="84" t="str">
        <f aca="false">IF(AND(O35&gt;0,O35&lt;20),O35,"")</f>
        <v/>
      </c>
    </row>
    <row r="36" customFormat="false" ht="12.75" hidden="false" customHeight="false" outlineLevel="0" collapsed="false">
      <c r="A36" s="86" t="n">
        <v>414</v>
      </c>
      <c r="B36" s="87" t="n">
        <v>1</v>
      </c>
      <c r="C36" s="87" t="n">
        <v>0.010774</v>
      </c>
      <c r="D36" s="88" t="e">
        <f aca="false">VLOOKUP(A36,Entrada_datos!$C:$D,2,0)</f>
        <v>#N/A</v>
      </c>
      <c r="E36" s="88" t="str">
        <f aca="false">IF(ISNUMBER(D36),D36,"")</f>
        <v/>
      </c>
      <c r="F36" s="88" t="n">
        <f aca="false">VLOOKUP(A36,Entrada_datos!$C:$D,2)</f>
        <v>0</v>
      </c>
      <c r="G36" s="88" t="n">
        <f aca="false">IF(ISNUMBER(D36),B36*E36,0)</f>
        <v>0</v>
      </c>
      <c r="H36" s="88" t="n">
        <f aca="false">IF(ISNUMBER(D36),C36*E36,0)</f>
        <v>0</v>
      </c>
      <c r="I36" s="88" t="n">
        <f aca="false">IF(ISNUMBER(D36),A36*E36,0)</f>
        <v>0</v>
      </c>
      <c r="N36" s="84" t="n">
        <v>35</v>
      </c>
      <c r="O36" s="84" t="n">
        <f aca="false">Entrada_datos!C45-Entrada_datos!C44</f>
        <v>0</v>
      </c>
      <c r="P36" s="84" t="str">
        <f aca="false">IF(AND(O36&gt;0,O36&lt;20),O36,"")</f>
        <v/>
      </c>
    </row>
    <row r="37" customFormat="false" ht="12.75" hidden="false" customHeight="false" outlineLevel="0" collapsed="false">
      <c r="A37" s="86" t="n">
        <v>415</v>
      </c>
      <c r="B37" s="87" t="n">
        <v>1</v>
      </c>
      <c r="C37" s="87" t="n">
        <v>0.011779</v>
      </c>
      <c r="D37" s="88" t="e">
        <f aca="false">VLOOKUP(A37,Entrada_datos!$C:$D,2,0)</f>
        <v>#N/A</v>
      </c>
      <c r="E37" s="88" t="str">
        <f aca="false">IF(ISNUMBER(D37),D37,"")</f>
        <v/>
      </c>
      <c r="F37" s="88" t="n">
        <f aca="false">VLOOKUP(A37,Entrada_datos!$C:$D,2)</f>
        <v>0</v>
      </c>
      <c r="G37" s="88" t="n">
        <f aca="false">IF(ISNUMBER(D37),B37*E37,0)</f>
        <v>0</v>
      </c>
      <c r="H37" s="88" t="n">
        <f aca="false">IF(ISNUMBER(D37),C37*E37,0)</f>
        <v>0</v>
      </c>
      <c r="I37" s="88" t="n">
        <f aca="false">IF(ISNUMBER(D37),A37*E37,0)</f>
        <v>0</v>
      </c>
      <c r="N37" s="84" t="n">
        <v>36</v>
      </c>
      <c r="O37" s="84" t="n">
        <f aca="false">Entrada_datos!C46-Entrada_datos!C45</f>
        <v>0</v>
      </c>
      <c r="P37" s="84" t="str">
        <f aca="false">IF(AND(O37&gt;0,O37&lt;20),O37,"")</f>
        <v/>
      </c>
    </row>
    <row r="38" customFormat="false" ht="12.75" hidden="false" customHeight="false" outlineLevel="0" collapsed="false">
      <c r="A38" s="86" t="n">
        <v>416</v>
      </c>
      <c r="B38" s="87" t="n">
        <v>1</v>
      </c>
      <c r="C38" s="87" t="n">
        <v>0.012842</v>
      </c>
      <c r="D38" s="88" t="e">
        <f aca="false">VLOOKUP(A38,Entrada_datos!$C:$D,2,0)</f>
        <v>#N/A</v>
      </c>
      <c r="E38" s="88" t="str">
        <f aca="false">IF(ISNUMBER(D38),D38,"")</f>
        <v/>
      </c>
      <c r="F38" s="88" t="n">
        <f aca="false">VLOOKUP(A38,Entrada_datos!$C:$D,2)</f>
        <v>0</v>
      </c>
      <c r="G38" s="88" t="n">
        <f aca="false">IF(ISNUMBER(D38),B38*E38,0)</f>
        <v>0</v>
      </c>
      <c r="H38" s="88" t="n">
        <f aca="false">IF(ISNUMBER(D38),C38*E38,0)</f>
        <v>0</v>
      </c>
      <c r="I38" s="88" t="n">
        <f aca="false">IF(ISNUMBER(D38),A38*E38,0)</f>
        <v>0</v>
      </c>
      <c r="N38" s="84" t="n">
        <v>37</v>
      </c>
      <c r="O38" s="84" t="n">
        <f aca="false">Entrada_datos!C47-Entrada_datos!C46</f>
        <v>0</v>
      </c>
      <c r="P38" s="84" t="str">
        <f aca="false">IF(AND(O38&gt;0,O38&lt;20),O38,"")</f>
        <v/>
      </c>
    </row>
    <row r="39" customFormat="false" ht="12.75" hidden="false" customHeight="false" outlineLevel="0" collapsed="false">
      <c r="A39" s="86" t="n">
        <v>417</v>
      </c>
      <c r="B39" s="87" t="n">
        <v>1</v>
      </c>
      <c r="C39" s="87" t="n">
        <v>0.013956</v>
      </c>
      <c r="D39" s="88" t="e">
        <f aca="false">VLOOKUP(A39,Entrada_datos!$C:$D,2,0)</f>
        <v>#N/A</v>
      </c>
      <c r="E39" s="88" t="str">
        <f aca="false">IF(ISNUMBER(D39),D39,"")</f>
        <v/>
      </c>
      <c r="F39" s="88" t="n">
        <f aca="false">VLOOKUP(A39,Entrada_datos!$C:$D,2)</f>
        <v>0</v>
      </c>
      <c r="G39" s="88" t="n">
        <f aca="false">IF(ISNUMBER(D39),B39*E39,0)</f>
        <v>0</v>
      </c>
      <c r="H39" s="88" t="n">
        <f aca="false">IF(ISNUMBER(D39),C39*E39,0)</f>
        <v>0</v>
      </c>
      <c r="I39" s="88" t="n">
        <f aca="false">IF(ISNUMBER(D39),A39*E39,0)</f>
        <v>0</v>
      </c>
      <c r="N39" s="84" t="n">
        <v>38</v>
      </c>
      <c r="O39" s="84" t="n">
        <f aca="false">Entrada_datos!C48-Entrada_datos!C47</f>
        <v>0</v>
      </c>
      <c r="P39" s="84" t="str">
        <f aca="false">IF(AND(O39&gt;0,O39&lt;20),O39,"")</f>
        <v/>
      </c>
    </row>
    <row r="40" customFormat="false" ht="12.75" hidden="false" customHeight="false" outlineLevel="0" collapsed="false">
      <c r="A40" s="86" t="n">
        <v>418</v>
      </c>
      <c r="B40" s="87" t="n">
        <v>1</v>
      </c>
      <c r="C40" s="87" t="n">
        <v>0.015111</v>
      </c>
      <c r="D40" s="88" t="e">
        <f aca="false">VLOOKUP(A40,Entrada_datos!$C:$D,2,0)</f>
        <v>#N/A</v>
      </c>
      <c r="E40" s="88" t="str">
        <f aca="false">IF(ISNUMBER(D40),D40,"")</f>
        <v/>
      </c>
      <c r="F40" s="88" t="n">
        <f aca="false">VLOOKUP(A40,Entrada_datos!$C:$D,2)</f>
        <v>0</v>
      </c>
      <c r="G40" s="88" t="n">
        <f aca="false">IF(ISNUMBER(D40),B40*E40,0)</f>
        <v>0</v>
      </c>
      <c r="H40" s="88" t="n">
        <f aca="false">IF(ISNUMBER(D40),C40*E40,0)</f>
        <v>0</v>
      </c>
      <c r="I40" s="88" t="n">
        <f aca="false">IF(ISNUMBER(D40),A40*E40,0)</f>
        <v>0</v>
      </c>
      <c r="N40" s="84" t="n">
        <v>39</v>
      </c>
      <c r="O40" s="84" t="n">
        <f aca="false">Entrada_datos!C49-Entrada_datos!C48</f>
        <v>0</v>
      </c>
      <c r="P40" s="84" t="str">
        <f aca="false">IF(AND(O40&gt;0,O40&lt;20),O40,"")</f>
        <v/>
      </c>
    </row>
    <row r="41" customFormat="false" ht="12.75" hidden="false" customHeight="false" outlineLevel="0" collapsed="false">
      <c r="A41" s="86" t="n">
        <v>419</v>
      </c>
      <c r="B41" s="87" t="n">
        <v>1</v>
      </c>
      <c r="C41" s="87" t="n">
        <v>0.016297</v>
      </c>
      <c r="D41" s="88" t="e">
        <f aca="false">VLOOKUP(A41,Entrada_datos!$C:$D,2,0)</f>
        <v>#N/A</v>
      </c>
      <c r="E41" s="88" t="str">
        <f aca="false">IF(ISNUMBER(D41),D41,"")</f>
        <v/>
      </c>
      <c r="F41" s="88" t="n">
        <f aca="false">VLOOKUP(A41,Entrada_datos!$C:$D,2)</f>
        <v>0</v>
      </c>
      <c r="G41" s="88" t="n">
        <f aca="false">IF(ISNUMBER(D41),B41*E41,0)</f>
        <v>0</v>
      </c>
      <c r="H41" s="88" t="n">
        <f aca="false">IF(ISNUMBER(D41),C41*E41,0)</f>
        <v>0</v>
      </c>
      <c r="I41" s="88" t="n">
        <f aca="false">IF(ISNUMBER(D41),A41*E41,0)</f>
        <v>0</v>
      </c>
      <c r="N41" s="84" t="n">
        <v>40</v>
      </c>
      <c r="O41" s="84" t="n">
        <f aca="false">Entrada_datos!C50-Entrada_datos!C49</f>
        <v>0</v>
      </c>
      <c r="P41" s="84" t="str">
        <f aca="false">IF(AND(O41&gt;0,O41&lt;20),O41,"")</f>
        <v/>
      </c>
    </row>
    <row r="42" customFormat="false" ht="12.75" hidden="false" customHeight="false" outlineLevel="0" collapsed="false">
      <c r="A42" s="86" t="n">
        <v>420</v>
      </c>
      <c r="B42" s="87" t="n">
        <v>1</v>
      </c>
      <c r="C42" s="87" t="n">
        <v>0.0175</v>
      </c>
      <c r="D42" s="88" t="e">
        <f aca="false">VLOOKUP(A42,Entrada_datos!$C:$D,2,0)</f>
        <v>#N/A</v>
      </c>
      <c r="E42" s="88" t="str">
        <f aca="false">IF(ISNUMBER(D42),D42,"")</f>
        <v/>
      </c>
      <c r="F42" s="88" t="n">
        <f aca="false">VLOOKUP(A42,Entrada_datos!$C:$D,2)</f>
        <v>0</v>
      </c>
      <c r="G42" s="88" t="n">
        <f aca="false">IF(ISNUMBER(D42),B42*E42,0)</f>
        <v>0</v>
      </c>
      <c r="H42" s="88" t="n">
        <f aca="false">IF(ISNUMBER(D42),C42*E42,0)</f>
        <v>0</v>
      </c>
      <c r="I42" s="88" t="n">
        <f aca="false">IF(ISNUMBER(D42),A42*E42,0)</f>
        <v>0</v>
      </c>
      <c r="N42" s="84" t="n">
        <v>41</v>
      </c>
      <c r="O42" s="84" t="n">
        <f aca="false">Entrada_datos!C51-Entrada_datos!C50</f>
        <v>0</v>
      </c>
      <c r="P42" s="84" t="str">
        <f aca="false">IF(AND(O42&gt;0,O42&lt;20),O42,"")</f>
        <v/>
      </c>
    </row>
    <row r="43" customFormat="false" ht="12.75" hidden="false" customHeight="false" outlineLevel="0" collapsed="false">
      <c r="A43" s="86" t="n">
        <v>421</v>
      </c>
      <c r="B43" s="87" t="n">
        <v>1</v>
      </c>
      <c r="C43" s="87" t="n">
        <v>0.018582</v>
      </c>
      <c r="D43" s="88" t="e">
        <f aca="false">VLOOKUP(A43,Entrada_datos!$C:$D,2,0)</f>
        <v>#N/A</v>
      </c>
      <c r="E43" s="88" t="str">
        <f aca="false">IF(ISNUMBER(D43),D43,"")</f>
        <v/>
      </c>
      <c r="F43" s="88" t="n">
        <f aca="false">VLOOKUP(A43,Entrada_datos!$C:$D,2)</f>
        <v>0</v>
      </c>
      <c r="G43" s="88" t="n">
        <f aca="false">IF(ISNUMBER(D43),B43*E43,0)</f>
        <v>0</v>
      </c>
      <c r="H43" s="88" t="n">
        <f aca="false">IF(ISNUMBER(D43),C43*E43,0)</f>
        <v>0</v>
      </c>
      <c r="I43" s="88" t="n">
        <f aca="false">IF(ISNUMBER(D43),A43*E43,0)</f>
        <v>0</v>
      </c>
      <c r="N43" s="84" t="n">
        <v>42</v>
      </c>
      <c r="O43" s="84" t="n">
        <f aca="false">Entrada_datos!C52-Entrada_datos!C51</f>
        <v>0</v>
      </c>
      <c r="P43" s="84" t="str">
        <f aca="false">IF(AND(O43&gt;0,O43&lt;20),O43,"")</f>
        <v/>
      </c>
    </row>
    <row r="44" customFormat="false" ht="12.75" hidden="false" customHeight="false" outlineLevel="0" collapsed="false">
      <c r="A44" s="86" t="n">
        <v>422</v>
      </c>
      <c r="B44" s="87" t="n">
        <v>1</v>
      </c>
      <c r="C44" s="87" t="n">
        <v>0.019645</v>
      </c>
      <c r="D44" s="88" t="e">
        <f aca="false">VLOOKUP(A44,Entrada_datos!$C:$D,2,0)</f>
        <v>#N/A</v>
      </c>
      <c r="E44" s="88" t="str">
        <f aca="false">IF(ISNUMBER(D44),D44,"")</f>
        <v/>
      </c>
      <c r="F44" s="88" t="n">
        <f aca="false">VLOOKUP(A44,Entrada_datos!$C:$D,2)</f>
        <v>0</v>
      </c>
      <c r="G44" s="88" t="n">
        <f aca="false">IF(ISNUMBER(D44),B44*E44,0)</f>
        <v>0</v>
      </c>
      <c r="H44" s="88" t="n">
        <f aca="false">IF(ISNUMBER(D44),C44*E44,0)</f>
        <v>0</v>
      </c>
      <c r="I44" s="88" t="n">
        <f aca="false">IF(ISNUMBER(D44),A44*E44,0)</f>
        <v>0</v>
      </c>
      <c r="K44" s="2"/>
      <c r="L44" s="2"/>
      <c r="N44" s="84" t="n">
        <v>43</v>
      </c>
      <c r="O44" s="84" t="n">
        <f aca="false">Entrada_datos!C53-Entrada_datos!C52</f>
        <v>0</v>
      </c>
      <c r="P44" s="84" t="str">
        <f aca="false">IF(AND(O44&gt;0,O44&lt;20),O44,"")</f>
        <v/>
      </c>
    </row>
    <row r="45" customFormat="false" ht="12.75" hidden="false" customHeight="false" outlineLevel="0" collapsed="false">
      <c r="A45" s="86" t="n">
        <v>423</v>
      </c>
      <c r="B45" s="87" t="n">
        <v>1</v>
      </c>
      <c r="C45" s="87" t="n">
        <v>0.020683</v>
      </c>
      <c r="D45" s="88" t="e">
        <f aca="false">VLOOKUP(A45,Entrada_datos!$C:$D,2,0)</f>
        <v>#N/A</v>
      </c>
      <c r="E45" s="88" t="str">
        <f aca="false">IF(ISNUMBER(D45),D45,"")</f>
        <v/>
      </c>
      <c r="F45" s="88" t="n">
        <f aca="false">VLOOKUP(A45,Entrada_datos!$C:$D,2)</f>
        <v>0</v>
      </c>
      <c r="G45" s="88" t="n">
        <f aca="false">IF(ISNUMBER(D45),B45*E45,0)</f>
        <v>0</v>
      </c>
      <c r="H45" s="88" t="n">
        <f aca="false">IF(ISNUMBER(D45),C45*E45,0)</f>
        <v>0</v>
      </c>
      <c r="I45" s="88" t="n">
        <f aca="false">IF(ISNUMBER(D45),A45*E45,0)</f>
        <v>0</v>
      </c>
      <c r="K45" s="2"/>
      <c r="L45" s="2"/>
      <c r="N45" s="84" t="n">
        <v>44</v>
      </c>
      <c r="O45" s="84" t="n">
        <f aca="false">Entrada_datos!C54-Entrada_datos!C53</f>
        <v>0</v>
      </c>
      <c r="P45" s="84" t="str">
        <f aca="false">IF(AND(O45&gt;0,O45&lt;20),O45,"")</f>
        <v/>
      </c>
    </row>
    <row r="46" customFormat="false" ht="12.75" hidden="false" customHeight="false" outlineLevel="0" collapsed="false">
      <c r="A46" s="86" t="n">
        <v>424</v>
      </c>
      <c r="B46" s="87" t="n">
        <v>1</v>
      </c>
      <c r="C46" s="87" t="n">
        <v>0.021694</v>
      </c>
      <c r="D46" s="88" t="e">
        <f aca="false">VLOOKUP(A46,Entrada_datos!$C:$D,2,0)</f>
        <v>#N/A</v>
      </c>
      <c r="E46" s="88" t="str">
        <f aca="false">IF(ISNUMBER(D46),D46,"")</f>
        <v/>
      </c>
      <c r="F46" s="88" t="n">
        <f aca="false">VLOOKUP(A46,Entrada_datos!$C:$D,2)</f>
        <v>0</v>
      </c>
      <c r="G46" s="88" t="n">
        <f aca="false">IF(ISNUMBER(D46),B46*E46,0)</f>
        <v>0</v>
      </c>
      <c r="H46" s="88" t="n">
        <f aca="false">IF(ISNUMBER(D46),C46*E46,0)</f>
        <v>0</v>
      </c>
      <c r="I46" s="88" t="n">
        <f aca="false">IF(ISNUMBER(D46),A46*E46,0)</f>
        <v>0</v>
      </c>
      <c r="K46" s="2"/>
      <c r="L46" s="2"/>
      <c r="N46" s="84" t="n">
        <v>45</v>
      </c>
      <c r="O46" s="84" t="n">
        <f aca="false">Entrada_datos!C55-Entrada_datos!C54</f>
        <v>0</v>
      </c>
      <c r="P46" s="84" t="str">
        <f aca="false">IF(AND(O46&gt;0,O46&lt;20),O46,"")</f>
        <v/>
      </c>
    </row>
    <row r="47" customFormat="false" ht="12.75" hidden="false" customHeight="false" outlineLevel="0" collapsed="false">
      <c r="A47" s="86" t="n">
        <v>425</v>
      </c>
      <c r="B47" s="87" t="n">
        <v>1</v>
      </c>
      <c r="C47" s="87" t="n">
        <v>0.022678</v>
      </c>
      <c r="D47" s="88" t="e">
        <f aca="false">VLOOKUP(A47,Entrada_datos!$C:$D,2,0)</f>
        <v>#N/A</v>
      </c>
      <c r="E47" s="88" t="str">
        <f aca="false">IF(ISNUMBER(D47),D47,"")</f>
        <v/>
      </c>
      <c r="F47" s="88" t="n">
        <f aca="false">VLOOKUP(A47,Entrada_datos!$C:$D,2)</f>
        <v>0</v>
      </c>
      <c r="G47" s="88" t="n">
        <f aca="false">IF(ISNUMBER(D47),B47*E47,0)</f>
        <v>0</v>
      </c>
      <c r="H47" s="88" t="n">
        <f aca="false">IF(ISNUMBER(D47),C47*E47,0)</f>
        <v>0</v>
      </c>
      <c r="I47" s="88" t="n">
        <f aca="false">IF(ISNUMBER(D47),A47*E47,0)</f>
        <v>0</v>
      </c>
      <c r="K47" s="2"/>
      <c r="L47" s="2"/>
      <c r="N47" s="84" t="n">
        <v>46</v>
      </c>
      <c r="O47" s="84" t="n">
        <f aca="false">Entrada_datos!C56-Entrada_datos!C55</f>
        <v>0</v>
      </c>
      <c r="P47" s="84" t="str">
        <f aca="false">IF(AND(O47&gt;0,O47&lt;20),O47,"")</f>
        <v/>
      </c>
    </row>
    <row r="48" customFormat="false" ht="12.75" hidden="false" customHeight="false" outlineLevel="0" collapsed="false">
      <c r="A48" s="86" t="n">
        <v>426</v>
      </c>
      <c r="B48" s="87" t="n">
        <v>1</v>
      </c>
      <c r="C48" s="87" t="n">
        <v>0.023636</v>
      </c>
      <c r="D48" s="88" t="e">
        <f aca="false">VLOOKUP(A48,Entrada_datos!$C:$D,2,0)</f>
        <v>#N/A</v>
      </c>
      <c r="E48" s="88" t="str">
        <f aca="false">IF(ISNUMBER(D48),D48,"")</f>
        <v/>
      </c>
      <c r="F48" s="88" t="n">
        <f aca="false">VLOOKUP(A48,Entrada_datos!$C:$D,2)</f>
        <v>0</v>
      </c>
      <c r="G48" s="88" t="n">
        <f aca="false">IF(ISNUMBER(D48),B48*E48,0)</f>
        <v>0</v>
      </c>
      <c r="H48" s="88" t="n">
        <f aca="false">IF(ISNUMBER(D48),C48*E48,0)</f>
        <v>0</v>
      </c>
      <c r="I48" s="88" t="n">
        <f aca="false">IF(ISNUMBER(D48),A48*E48,0)</f>
        <v>0</v>
      </c>
      <c r="K48" s="2"/>
      <c r="L48" s="2"/>
      <c r="N48" s="84" t="n">
        <v>47</v>
      </c>
      <c r="O48" s="84" t="n">
        <f aca="false">Entrada_datos!C57-Entrada_datos!C56</f>
        <v>0</v>
      </c>
      <c r="P48" s="84" t="str">
        <f aca="false">IF(AND(O48&gt;0,O48&lt;20),O48,"")</f>
        <v/>
      </c>
    </row>
    <row r="49" customFormat="false" ht="12.75" hidden="false" customHeight="false" outlineLevel="0" collapsed="false">
      <c r="A49" s="86" t="n">
        <v>427</v>
      </c>
      <c r="B49" s="87" t="n">
        <v>1</v>
      </c>
      <c r="C49" s="87" t="n">
        <v>0.024572</v>
      </c>
      <c r="D49" s="88" t="e">
        <f aca="false">VLOOKUP(A49,Entrada_datos!$C:$D,2,0)</f>
        <v>#N/A</v>
      </c>
      <c r="E49" s="88" t="str">
        <f aca="false">IF(ISNUMBER(D49),D49,"")</f>
        <v/>
      </c>
      <c r="F49" s="88" t="n">
        <f aca="false">VLOOKUP(A49,Entrada_datos!$C:$D,2)</f>
        <v>0</v>
      </c>
      <c r="G49" s="88" t="n">
        <f aca="false">IF(ISNUMBER(D49),B49*E49,0)</f>
        <v>0</v>
      </c>
      <c r="H49" s="88" t="n">
        <f aca="false">IF(ISNUMBER(D49),C49*E49,0)</f>
        <v>0</v>
      </c>
      <c r="I49" s="88" t="n">
        <f aca="false">IF(ISNUMBER(D49),A49*E49,0)</f>
        <v>0</v>
      </c>
      <c r="N49" s="84" t="n">
        <v>48</v>
      </c>
      <c r="O49" s="84" t="n">
        <f aca="false">Entrada_datos!C58-Entrada_datos!C57</f>
        <v>0</v>
      </c>
      <c r="P49" s="84" t="str">
        <f aca="false">IF(AND(O49&gt;0,O49&lt;20),O49,"")</f>
        <v/>
      </c>
    </row>
    <row r="50" customFormat="false" ht="12.75" hidden="false" customHeight="false" outlineLevel="0" collapsed="false">
      <c r="A50" s="86" t="n">
        <v>428</v>
      </c>
      <c r="B50" s="87" t="n">
        <v>1</v>
      </c>
      <c r="C50" s="87" t="n">
        <v>0.02549</v>
      </c>
      <c r="D50" s="88" t="e">
        <f aca="false">VLOOKUP(A50,Entrada_datos!$C:$D,2,0)</f>
        <v>#N/A</v>
      </c>
      <c r="E50" s="88" t="str">
        <f aca="false">IF(ISNUMBER(D50),D50,"")</f>
        <v/>
      </c>
      <c r="F50" s="88" t="n">
        <f aca="false">VLOOKUP(A50,Entrada_datos!$C:$D,2)</f>
        <v>0</v>
      </c>
      <c r="G50" s="88" t="n">
        <f aca="false">IF(ISNUMBER(D50),B50*E50,0)</f>
        <v>0</v>
      </c>
      <c r="H50" s="88" t="n">
        <f aca="false">IF(ISNUMBER(D50),C50*E50,0)</f>
        <v>0</v>
      </c>
      <c r="I50" s="88" t="n">
        <f aca="false">IF(ISNUMBER(D50),A50*E50,0)</f>
        <v>0</v>
      </c>
      <c r="N50" s="84" t="n">
        <v>49</v>
      </c>
      <c r="O50" s="84" t="n">
        <f aca="false">Entrada_datos!C59-Entrada_datos!C58</f>
        <v>0</v>
      </c>
      <c r="P50" s="84" t="str">
        <f aca="false">IF(AND(O50&gt;0,O50&lt;20),O50,"")</f>
        <v/>
      </c>
    </row>
    <row r="51" customFormat="false" ht="12.75" hidden="false" customHeight="false" outlineLevel="0" collapsed="false">
      <c r="A51" s="86" t="n">
        <v>429</v>
      </c>
      <c r="B51" s="87" t="n">
        <v>1</v>
      </c>
      <c r="C51" s="87" t="n">
        <v>0.026397</v>
      </c>
      <c r="D51" s="88" t="e">
        <f aca="false">VLOOKUP(A51,Entrada_datos!$C:$D,2,0)</f>
        <v>#N/A</v>
      </c>
      <c r="E51" s="88" t="str">
        <f aca="false">IF(ISNUMBER(D51),D51,"")</f>
        <v/>
      </c>
      <c r="F51" s="88" t="n">
        <f aca="false">VLOOKUP(A51,Entrada_datos!$C:$D,2)</f>
        <v>0</v>
      </c>
      <c r="G51" s="88" t="n">
        <f aca="false">IF(ISNUMBER(D51),B51*E51,0)</f>
        <v>0</v>
      </c>
      <c r="H51" s="88" t="n">
        <f aca="false">IF(ISNUMBER(D51),C51*E51,0)</f>
        <v>0</v>
      </c>
      <c r="I51" s="88" t="n">
        <f aca="false">IF(ISNUMBER(D51),A51*E51,0)</f>
        <v>0</v>
      </c>
      <c r="N51" s="84" t="n">
        <v>50</v>
      </c>
      <c r="O51" s="84" t="n">
        <f aca="false">Entrada_datos!C60-Entrada_datos!C59</f>
        <v>0</v>
      </c>
      <c r="P51" s="84" t="str">
        <f aca="false">IF(AND(O51&gt;0,O51&lt;20),O51,"")</f>
        <v/>
      </c>
    </row>
    <row r="52" customFormat="false" ht="12.75" hidden="false" customHeight="false" outlineLevel="0" collapsed="false">
      <c r="A52" s="86" t="n">
        <v>430</v>
      </c>
      <c r="B52" s="87" t="n">
        <v>1</v>
      </c>
      <c r="C52" s="87" t="n">
        <v>0.0273</v>
      </c>
      <c r="D52" s="88" t="e">
        <f aca="false">VLOOKUP(A52,Entrada_datos!$C:$D,2,0)</f>
        <v>#N/A</v>
      </c>
      <c r="E52" s="88" t="str">
        <f aca="false">IF(ISNUMBER(D52),D52,"")</f>
        <v/>
      </c>
      <c r="F52" s="88" t="n">
        <f aca="false">VLOOKUP(A52,Entrada_datos!$C:$D,2)</f>
        <v>0</v>
      </c>
      <c r="G52" s="88" t="n">
        <f aca="false">IF(ISNUMBER(D52),B52*E52,0)</f>
        <v>0</v>
      </c>
      <c r="H52" s="88" t="n">
        <f aca="false">IF(ISNUMBER(D52),C52*E52,0)</f>
        <v>0</v>
      </c>
      <c r="I52" s="88" t="n">
        <f aca="false">IF(ISNUMBER(D52),A52*E52,0)</f>
        <v>0</v>
      </c>
      <c r="N52" s="84" t="n">
        <v>51</v>
      </c>
      <c r="O52" s="84" t="n">
        <f aca="false">Entrada_datos!C61-Entrada_datos!C60</f>
        <v>0</v>
      </c>
      <c r="P52" s="84" t="str">
        <f aca="false">IF(AND(O52&gt;0,O52&lt;20),O52,"")</f>
        <v/>
      </c>
    </row>
    <row r="53" customFormat="false" ht="12.75" hidden="false" customHeight="false" outlineLevel="0" collapsed="false">
      <c r="A53" s="86" t="n">
        <v>431</v>
      </c>
      <c r="B53" s="87" t="n">
        <v>1</v>
      </c>
      <c r="C53" s="87" t="n">
        <v>0.028335</v>
      </c>
      <c r="D53" s="88" t="e">
        <f aca="false">VLOOKUP(A53,Entrada_datos!$C:$D,2,0)</f>
        <v>#N/A</v>
      </c>
      <c r="E53" s="88" t="str">
        <f aca="false">IF(ISNUMBER(D53),D53,"")</f>
        <v/>
      </c>
      <c r="F53" s="88" t="n">
        <f aca="false">VLOOKUP(A53,Entrada_datos!$C:$D,2)</f>
        <v>0</v>
      </c>
      <c r="G53" s="88" t="n">
        <f aca="false">IF(ISNUMBER(D53),B53*E53,0)</f>
        <v>0</v>
      </c>
      <c r="H53" s="88" t="n">
        <f aca="false">IF(ISNUMBER(D53),C53*E53,0)</f>
        <v>0</v>
      </c>
      <c r="I53" s="88" t="n">
        <f aca="false">IF(ISNUMBER(D53),A53*E53,0)</f>
        <v>0</v>
      </c>
      <c r="N53" s="84" t="n">
        <v>52</v>
      </c>
      <c r="O53" s="84" t="n">
        <f aca="false">Entrada_datos!C62-Entrada_datos!C61</f>
        <v>0</v>
      </c>
      <c r="P53" s="84" t="str">
        <f aca="false">IF(AND(O53&gt;0,O53&lt;20),O53,"")</f>
        <v/>
      </c>
    </row>
    <row r="54" customFormat="false" ht="12.75" hidden="false" customHeight="false" outlineLevel="0" collapsed="false">
      <c r="A54" s="86" t="n">
        <v>432</v>
      </c>
      <c r="B54" s="87" t="n">
        <v>1</v>
      </c>
      <c r="C54" s="87" t="n">
        <v>0.029383</v>
      </c>
      <c r="D54" s="88" t="e">
        <f aca="false">VLOOKUP(A54,Entrada_datos!$C:$D,2,0)</f>
        <v>#N/A</v>
      </c>
      <c r="E54" s="88" t="str">
        <f aca="false">IF(ISNUMBER(D54),D54,"")</f>
        <v/>
      </c>
      <c r="F54" s="88" t="n">
        <f aca="false">VLOOKUP(A54,Entrada_datos!$C:$D,2)</f>
        <v>0</v>
      </c>
      <c r="G54" s="88" t="n">
        <f aca="false">IF(ISNUMBER(D54),B54*E54,0)</f>
        <v>0</v>
      </c>
      <c r="H54" s="88" t="n">
        <f aca="false">IF(ISNUMBER(D54),C54*E54,0)</f>
        <v>0</v>
      </c>
      <c r="I54" s="88" t="n">
        <f aca="false">IF(ISNUMBER(D54),A54*E54,0)</f>
        <v>0</v>
      </c>
      <c r="N54" s="84" t="n">
        <v>53</v>
      </c>
      <c r="O54" s="84" t="n">
        <f aca="false">Entrada_datos!C63-Entrada_datos!C62</f>
        <v>0</v>
      </c>
      <c r="P54" s="84" t="str">
        <f aca="false">IF(AND(O54&gt;0,O54&lt;20),O54,"")</f>
        <v/>
      </c>
    </row>
    <row r="55" customFormat="false" ht="12.75" hidden="false" customHeight="false" outlineLevel="0" collapsed="false">
      <c r="A55" s="86" t="n">
        <v>433</v>
      </c>
      <c r="B55" s="87" t="n">
        <v>1</v>
      </c>
      <c r="C55" s="87" t="n">
        <v>0.030442</v>
      </c>
      <c r="D55" s="88" t="e">
        <f aca="false">VLOOKUP(A55,Entrada_datos!$C:$D,2,0)</f>
        <v>#N/A</v>
      </c>
      <c r="E55" s="88" t="str">
        <f aca="false">IF(ISNUMBER(D55),D55,"")</f>
        <v/>
      </c>
      <c r="F55" s="88" t="n">
        <f aca="false">VLOOKUP(A55,Entrada_datos!$C:$D,2)</f>
        <v>0</v>
      </c>
      <c r="G55" s="88" t="n">
        <f aca="false">IF(ISNUMBER(D55),B55*E55,0)</f>
        <v>0</v>
      </c>
      <c r="H55" s="88" t="n">
        <f aca="false">IF(ISNUMBER(D55),C55*E55,0)</f>
        <v>0</v>
      </c>
      <c r="I55" s="88" t="n">
        <f aca="false">IF(ISNUMBER(D55),A55*E55,0)</f>
        <v>0</v>
      </c>
      <c r="N55" s="84" t="n">
        <v>54</v>
      </c>
      <c r="O55" s="84" t="n">
        <f aca="false">Entrada_datos!C64-Entrada_datos!C63</f>
        <v>0</v>
      </c>
      <c r="P55" s="84" t="str">
        <f aca="false">IF(AND(O55&gt;0,O55&lt;20),O55,"")</f>
        <v/>
      </c>
    </row>
    <row r="56" customFormat="false" ht="12.75" hidden="false" customHeight="false" outlineLevel="0" collapsed="false">
      <c r="A56" s="86" t="n">
        <v>434</v>
      </c>
      <c r="B56" s="87" t="n">
        <v>1</v>
      </c>
      <c r="C56" s="87" t="n">
        <v>0.03151</v>
      </c>
      <c r="D56" s="88" t="e">
        <f aca="false">VLOOKUP(A56,Entrada_datos!$C:$D,2,0)</f>
        <v>#N/A</v>
      </c>
      <c r="E56" s="88" t="str">
        <f aca="false">IF(ISNUMBER(D56),D56,"")</f>
        <v/>
      </c>
      <c r="F56" s="88" t="n">
        <f aca="false">VLOOKUP(A56,Entrada_datos!$C:$D,2)</f>
        <v>0</v>
      </c>
      <c r="G56" s="88" t="n">
        <f aca="false">IF(ISNUMBER(D56),B56*E56,0)</f>
        <v>0</v>
      </c>
      <c r="H56" s="88" t="n">
        <f aca="false">IF(ISNUMBER(D56),C56*E56,0)</f>
        <v>0</v>
      </c>
      <c r="I56" s="88" t="n">
        <f aca="false">IF(ISNUMBER(D56),A56*E56,0)</f>
        <v>0</v>
      </c>
      <c r="N56" s="84" t="n">
        <v>55</v>
      </c>
      <c r="O56" s="84" t="n">
        <f aca="false">Entrada_datos!C65-Entrada_datos!C64</f>
        <v>0</v>
      </c>
      <c r="P56" s="84" t="str">
        <f aca="false">IF(AND(O56&gt;0,O56&lt;20),O56,"")</f>
        <v/>
      </c>
    </row>
    <row r="57" customFormat="false" ht="12.75" hidden="false" customHeight="false" outlineLevel="0" collapsed="false">
      <c r="A57" s="86" t="n">
        <v>435</v>
      </c>
      <c r="B57" s="87" t="n">
        <v>1</v>
      </c>
      <c r="C57" s="87" t="n">
        <v>0.032584</v>
      </c>
      <c r="D57" s="88" t="e">
        <f aca="false">VLOOKUP(A57,Entrada_datos!$C:$D,2,0)</f>
        <v>#N/A</v>
      </c>
      <c r="E57" s="88" t="str">
        <f aca="false">IF(ISNUMBER(D57),D57,"")</f>
        <v/>
      </c>
      <c r="F57" s="88" t="n">
        <f aca="false">VLOOKUP(A57,Entrada_datos!$C:$D,2)</f>
        <v>0</v>
      </c>
      <c r="G57" s="88" t="n">
        <f aca="false">IF(ISNUMBER(D57),B57*E57,0)</f>
        <v>0</v>
      </c>
      <c r="H57" s="88" t="n">
        <f aca="false">IF(ISNUMBER(D57),C57*E57,0)</f>
        <v>0</v>
      </c>
      <c r="I57" s="88" t="n">
        <f aca="false">IF(ISNUMBER(D57),A57*E57,0)</f>
        <v>0</v>
      </c>
      <c r="N57" s="84" t="n">
        <v>56</v>
      </c>
      <c r="O57" s="84" t="n">
        <f aca="false">Entrada_datos!C66-Entrada_datos!C65</f>
        <v>0</v>
      </c>
      <c r="P57" s="84" t="str">
        <f aca="false">IF(AND(O57&gt;0,O57&lt;20),O57,"")</f>
        <v/>
      </c>
    </row>
    <row r="58" customFormat="false" ht="12.75" hidden="false" customHeight="false" outlineLevel="0" collapsed="false">
      <c r="A58" s="86" t="n">
        <v>436</v>
      </c>
      <c r="B58" s="87" t="n">
        <v>1</v>
      </c>
      <c r="C58" s="87" t="n">
        <v>0.033661</v>
      </c>
      <c r="D58" s="88" t="e">
        <f aca="false">VLOOKUP(A58,Entrada_datos!$C:$D,2,0)</f>
        <v>#N/A</v>
      </c>
      <c r="E58" s="88" t="str">
        <f aca="false">IF(ISNUMBER(D58),D58,"")</f>
        <v/>
      </c>
      <c r="F58" s="88" t="n">
        <f aca="false">VLOOKUP(A58,Entrada_datos!$C:$D,2)</f>
        <v>0</v>
      </c>
      <c r="G58" s="88" t="n">
        <f aca="false">IF(ISNUMBER(D58),B58*E58,0)</f>
        <v>0</v>
      </c>
      <c r="H58" s="88" t="n">
        <f aca="false">IF(ISNUMBER(D58),C58*E58,0)</f>
        <v>0</v>
      </c>
      <c r="I58" s="88" t="n">
        <f aca="false">IF(ISNUMBER(D58),A58*E58,0)</f>
        <v>0</v>
      </c>
      <c r="N58" s="84" t="n">
        <v>57</v>
      </c>
      <c r="O58" s="84" t="n">
        <f aca="false">Entrada_datos!C67-Entrada_datos!C66</f>
        <v>0</v>
      </c>
      <c r="P58" s="84" t="str">
        <f aca="false">IF(AND(O58&gt;0,O58&lt;20),O58,"")</f>
        <v/>
      </c>
    </row>
    <row r="59" customFormat="false" ht="12.75" hidden="false" customHeight="false" outlineLevel="0" collapsed="false">
      <c r="A59" s="86" t="n">
        <v>437</v>
      </c>
      <c r="B59" s="87" t="n">
        <v>1</v>
      </c>
      <c r="C59" s="87" t="n">
        <v>0.034735</v>
      </c>
      <c r="D59" s="88" t="e">
        <f aca="false">VLOOKUP(A59,Entrada_datos!$C:$D,2,0)</f>
        <v>#N/A</v>
      </c>
      <c r="E59" s="88" t="str">
        <f aca="false">IF(ISNUMBER(D59),D59,"")</f>
        <v/>
      </c>
      <c r="F59" s="88" t="n">
        <f aca="false">VLOOKUP(A59,Entrada_datos!$C:$D,2)</f>
        <v>0</v>
      </c>
      <c r="G59" s="88" t="n">
        <f aca="false">IF(ISNUMBER(D59),B59*E59,0)</f>
        <v>0</v>
      </c>
      <c r="H59" s="88" t="n">
        <f aca="false">IF(ISNUMBER(D59),C59*E59,0)</f>
        <v>0</v>
      </c>
      <c r="I59" s="88" t="n">
        <f aca="false">IF(ISNUMBER(D59),A59*E59,0)</f>
        <v>0</v>
      </c>
      <c r="N59" s="84" t="n">
        <v>58</v>
      </c>
      <c r="O59" s="84" t="n">
        <f aca="false">Entrada_datos!C68-Entrada_datos!C67</f>
        <v>0</v>
      </c>
      <c r="P59" s="84" t="str">
        <f aca="false">IF(AND(O59&gt;0,O59&lt;20),O59,"")</f>
        <v/>
      </c>
    </row>
    <row r="60" customFormat="false" ht="12.75" hidden="false" customHeight="false" outlineLevel="0" collapsed="false">
      <c r="A60" s="86" t="n">
        <v>438</v>
      </c>
      <c r="B60" s="87" t="n">
        <v>1</v>
      </c>
      <c r="C60" s="87" t="n">
        <v>0.035803</v>
      </c>
      <c r="D60" s="88" t="e">
        <f aca="false">VLOOKUP(A60,Entrada_datos!$C:$D,2,0)</f>
        <v>#N/A</v>
      </c>
      <c r="E60" s="88" t="str">
        <f aca="false">IF(ISNUMBER(D60),D60,"")</f>
        <v/>
      </c>
      <c r="F60" s="88" t="n">
        <f aca="false">VLOOKUP(A60,Entrada_datos!$C:$D,2)</f>
        <v>0</v>
      </c>
      <c r="G60" s="88" t="n">
        <f aca="false">IF(ISNUMBER(D60),B60*E60,0)</f>
        <v>0</v>
      </c>
      <c r="H60" s="88" t="n">
        <f aca="false">IF(ISNUMBER(D60),C60*E60,0)</f>
        <v>0</v>
      </c>
      <c r="I60" s="88" t="n">
        <f aca="false">IF(ISNUMBER(D60),A60*E60,0)</f>
        <v>0</v>
      </c>
      <c r="N60" s="84" t="n">
        <v>59</v>
      </c>
      <c r="O60" s="84" t="n">
        <f aca="false">Entrada_datos!C69-Entrada_datos!C68</f>
        <v>0</v>
      </c>
      <c r="P60" s="84" t="str">
        <f aca="false">IF(AND(O60&gt;0,O60&lt;20),O60,"")</f>
        <v/>
      </c>
    </row>
    <row r="61" customFormat="false" ht="12.75" hidden="false" customHeight="false" outlineLevel="0" collapsed="false">
      <c r="A61" s="86" t="n">
        <v>439</v>
      </c>
      <c r="B61" s="87" t="n">
        <v>1</v>
      </c>
      <c r="C61" s="87" t="n">
        <v>0.03686</v>
      </c>
      <c r="D61" s="88" t="e">
        <f aca="false">VLOOKUP(A61,Entrada_datos!$C:$D,2,0)</f>
        <v>#N/A</v>
      </c>
      <c r="E61" s="88" t="str">
        <f aca="false">IF(ISNUMBER(D61),D61,"")</f>
        <v/>
      </c>
      <c r="F61" s="88" t="n">
        <f aca="false">VLOOKUP(A61,Entrada_datos!$C:$D,2)</f>
        <v>0</v>
      </c>
      <c r="G61" s="88" t="n">
        <f aca="false">IF(ISNUMBER(D61),B61*E61,0)</f>
        <v>0</v>
      </c>
      <c r="H61" s="88" t="n">
        <f aca="false">IF(ISNUMBER(D61),C61*E61,0)</f>
        <v>0</v>
      </c>
      <c r="I61" s="88" t="n">
        <f aca="false">IF(ISNUMBER(D61),A61*E61,0)</f>
        <v>0</v>
      </c>
      <c r="N61" s="84" t="n">
        <v>60</v>
      </c>
      <c r="O61" s="84" t="n">
        <f aca="false">Entrada_datos!C70-Entrada_datos!C69</f>
        <v>0</v>
      </c>
      <c r="P61" s="84" t="str">
        <f aca="false">IF(AND(O61&gt;0,O61&lt;20),O61,"")</f>
        <v/>
      </c>
    </row>
    <row r="62" customFormat="false" ht="12.75" hidden="false" customHeight="false" outlineLevel="0" collapsed="false">
      <c r="A62" s="86" t="n">
        <v>440</v>
      </c>
      <c r="B62" s="87" t="n">
        <v>1</v>
      </c>
      <c r="C62" s="87" t="n">
        <v>0.0379</v>
      </c>
      <c r="D62" s="88" t="e">
        <f aca="false">VLOOKUP(A62,Entrada_datos!$C:$D,2,0)</f>
        <v>#N/A</v>
      </c>
      <c r="E62" s="88" t="str">
        <f aca="false">IF(ISNUMBER(D62),D62,"")</f>
        <v/>
      </c>
      <c r="F62" s="88" t="n">
        <f aca="false">VLOOKUP(A62,Entrada_datos!$C:$D,2)</f>
        <v>0</v>
      </c>
      <c r="G62" s="88" t="n">
        <f aca="false">IF(ISNUMBER(D62),B62*E62,0)</f>
        <v>0</v>
      </c>
      <c r="H62" s="88" t="n">
        <f aca="false">IF(ISNUMBER(D62),C62*E62,0)</f>
        <v>0</v>
      </c>
      <c r="I62" s="88" t="n">
        <f aca="false">IF(ISNUMBER(D62),A62*E62,0)</f>
        <v>0</v>
      </c>
      <c r="N62" s="84" t="n">
        <v>61</v>
      </c>
      <c r="O62" s="84" t="n">
        <f aca="false">Entrada_datos!C71-Entrada_datos!C70</f>
        <v>0</v>
      </c>
      <c r="P62" s="84" t="str">
        <f aca="false">IF(AND(O62&gt;0,O62&lt;20),O62,"")</f>
        <v/>
      </c>
    </row>
    <row r="63" customFormat="false" ht="12.75" hidden="false" customHeight="false" outlineLevel="0" collapsed="false">
      <c r="A63" s="86" t="n">
        <v>441</v>
      </c>
      <c r="B63" s="87" t="n">
        <v>1</v>
      </c>
      <c r="C63" s="87" t="n">
        <v>0.038838</v>
      </c>
      <c r="D63" s="88" t="e">
        <f aca="false">VLOOKUP(A63,Entrada_datos!$C:$D,2,0)</f>
        <v>#N/A</v>
      </c>
      <c r="E63" s="88" t="str">
        <f aca="false">IF(ISNUMBER(D63),D63,"")</f>
        <v/>
      </c>
      <c r="F63" s="88" t="n">
        <f aca="false">VLOOKUP(A63,Entrada_datos!$C:$D,2)</f>
        <v>0</v>
      </c>
      <c r="G63" s="88" t="n">
        <f aca="false">IF(ISNUMBER(D63),B63*E63,0)</f>
        <v>0</v>
      </c>
      <c r="H63" s="88" t="n">
        <f aca="false">IF(ISNUMBER(D63),C63*E63,0)</f>
        <v>0</v>
      </c>
      <c r="I63" s="88" t="n">
        <f aca="false">IF(ISNUMBER(D63),A63*E63,0)</f>
        <v>0</v>
      </c>
      <c r="N63" s="84" t="n">
        <v>62</v>
      </c>
      <c r="O63" s="84" t="n">
        <f aca="false">Entrada_datos!C72-Entrada_datos!C71</f>
        <v>0</v>
      </c>
      <c r="P63" s="84" t="str">
        <f aca="false">IF(AND(O63&gt;0,O63&lt;20),O63,"")</f>
        <v/>
      </c>
    </row>
    <row r="64" customFormat="false" ht="12.75" hidden="false" customHeight="false" outlineLevel="0" collapsed="false">
      <c r="A64" s="86" t="n">
        <v>442</v>
      </c>
      <c r="B64" s="87" t="n">
        <v>1</v>
      </c>
      <c r="C64" s="87" t="n">
        <v>0.039752</v>
      </c>
      <c r="D64" s="88" t="e">
        <f aca="false">VLOOKUP(A64,Entrada_datos!$C:$D,2,0)</f>
        <v>#N/A</v>
      </c>
      <c r="E64" s="88" t="str">
        <f aca="false">IF(ISNUMBER(D64),D64,"")</f>
        <v/>
      </c>
      <c r="F64" s="88" t="n">
        <f aca="false">VLOOKUP(A64,Entrada_datos!$C:$D,2)</f>
        <v>0</v>
      </c>
      <c r="G64" s="88" t="n">
        <f aca="false">IF(ISNUMBER(D64),B64*E64,0)</f>
        <v>0</v>
      </c>
      <c r="H64" s="88" t="n">
        <f aca="false">IF(ISNUMBER(D64),C64*E64,0)</f>
        <v>0</v>
      </c>
      <c r="I64" s="88" t="n">
        <f aca="false">IF(ISNUMBER(D64),A64*E64,0)</f>
        <v>0</v>
      </c>
      <c r="N64" s="84" t="n">
        <v>63</v>
      </c>
      <c r="O64" s="84" t="n">
        <f aca="false">Entrada_datos!C73-Entrada_datos!C72</f>
        <v>0</v>
      </c>
      <c r="P64" s="84" t="str">
        <f aca="false">IF(AND(O64&gt;0,O64&lt;20),O64,"")</f>
        <v/>
      </c>
    </row>
    <row r="65" customFormat="false" ht="12.75" hidden="false" customHeight="false" outlineLevel="0" collapsed="false">
      <c r="A65" s="86" t="n">
        <v>443</v>
      </c>
      <c r="B65" s="87" t="n">
        <v>1</v>
      </c>
      <c r="C65" s="87" t="n">
        <v>0.040646</v>
      </c>
      <c r="D65" s="88" t="e">
        <f aca="false">VLOOKUP(A65,Entrada_datos!$C:$D,2,0)</f>
        <v>#N/A</v>
      </c>
      <c r="E65" s="88" t="str">
        <f aca="false">IF(ISNUMBER(D65),D65,"")</f>
        <v/>
      </c>
      <c r="F65" s="88" t="n">
        <f aca="false">VLOOKUP(A65,Entrada_datos!$C:$D,2)</f>
        <v>0</v>
      </c>
      <c r="G65" s="88" t="n">
        <f aca="false">IF(ISNUMBER(D65),B65*E65,0)</f>
        <v>0</v>
      </c>
      <c r="H65" s="88" t="n">
        <f aca="false">IF(ISNUMBER(D65),C65*E65,0)</f>
        <v>0</v>
      </c>
      <c r="I65" s="88" t="n">
        <f aca="false">IF(ISNUMBER(D65),A65*E65,0)</f>
        <v>0</v>
      </c>
      <c r="N65" s="84" t="n">
        <v>64</v>
      </c>
      <c r="O65" s="84" t="n">
        <f aca="false">Entrada_datos!C74-Entrada_datos!C73</f>
        <v>0</v>
      </c>
      <c r="P65" s="84" t="str">
        <f aca="false">IF(AND(O65&gt;0,O65&lt;20),O65,"")</f>
        <v/>
      </c>
    </row>
    <row r="66" customFormat="false" ht="12.75" hidden="false" customHeight="false" outlineLevel="0" collapsed="false">
      <c r="A66" s="86" t="n">
        <v>444</v>
      </c>
      <c r="B66" s="87" t="n">
        <v>1</v>
      </c>
      <c r="C66" s="87" t="n">
        <v>0.041524</v>
      </c>
      <c r="D66" s="88" t="e">
        <f aca="false">VLOOKUP(A66,Entrada_datos!$C:$D,2,0)</f>
        <v>#N/A</v>
      </c>
      <c r="E66" s="88" t="str">
        <f aca="false">IF(ISNUMBER(D66),D66,"")</f>
        <v/>
      </c>
      <c r="F66" s="88" t="n">
        <f aca="false">VLOOKUP(A66,Entrada_datos!$C:$D,2)</f>
        <v>0</v>
      </c>
      <c r="G66" s="88" t="n">
        <f aca="false">IF(ISNUMBER(D66),B66*E66,0)</f>
        <v>0</v>
      </c>
      <c r="H66" s="88" t="n">
        <f aca="false">IF(ISNUMBER(D66),C66*E66,0)</f>
        <v>0</v>
      </c>
      <c r="I66" s="88" t="n">
        <f aca="false">IF(ISNUMBER(D66),A66*E66,0)</f>
        <v>0</v>
      </c>
      <c r="N66" s="84" t="n">
        <v>65</v>
      </c>
      <c r="O66" s="84" t="n">
        <f aca="false">Entrada_datos!C75-Entrada_datos!C74</f>
        <v>0</v>
      </c>
      <c r="P66" s="84" t="str">
        <f aca="false">IF(AND(O66&gt;0,O66&lt;20),O66,"")</f>
        <v/>
      </c>
    </row>
    <row r="67" customFormat="false" ht="12.75" hidden="false" customHeight="false" outlineLevel="0" collapsed="false">
      <c r="A67" s="86" t="n">
        <v>445</v>
      </c>
      <c r="B67" s="87" t="n">
        <v>1</v>
      </c>
      <c r="C67" s="87" t="n">
        <v>0.042391</v>
      </c>
      <c r="D67" s="88" t="e">
        <f aca="false">VLOOKUP(A67,Entrada_datos!$C:$D,2,0)</f>
        <v>#N/A</v>
      </c>
      <c r="E67" s="88" t="str">
        <f aca="false">IF(ISNUMBER(D67),D67,"")</f>
        <v/>
      </c>
      <c r="F67" s="88" t="n">
        <f aca="false">VLOOKUP(A67,Entrada_datos!$C:$D,2)</f>
        <v>0</v>
      </c>
      <c r="G67" s="88" t="n">
        <f aca="false">IF(ISNUMBER(D67),B67*E67,0)</f>
        <v>0</v>
      </c>
      <c r="H67" s="88" t="n">
        <f aca="false">IF(ISNUMBER(D67),C67*E67,0)</f>
        <v>0</v>
      </c>
      <c r="I67" s="88" t="n">
        <f aca="false">IF(ISNUMBER(D67),A67*E67,0)</f>
        <v>0</v>
      </c>
      <c r="N67" s="84" t="n">
        <v>66</v>
      </c>
      <c r="O67" s="84" t="n">
        <f aca="false">Entrada_datos!C76-Entrada_datos!C75</f>
        <v>0</v>
      </c>
      <c r="P67" s="84" t="str">
        <f aca="false">IF(AND(O67&gt;0,O67&lt;20),O67,"")</f>
        <v/>
      </c>
    </row>
    <row r="68" customFormat="false" ht="12.75" hidden="false" customHeight="false" outlineLevel="0" collapsed="false">
      <c r="A68" s="86" t="n">
        <v>446</v>
      </c>
      <c r="B68" s="87" t="n">
        <v>1</v>
      </c>
      <c r="C68" s="87" t="n">
        <v>0.043252</v>
      </c>
      <c r="D68" s="88" t="e">
        <f aca="false">VLOOKUP(A68,Entrada_datos!$C:$D,2,0)</f>
        <v>#N/A</v>
      </c>
      <c r="E68" s="88" t="str">
        <f aca="false">IF(ISNUMBER(D68),D68,"")</f>
        <v/>
      </c>
      <c r="F68" s="88" t="n">
        <f aca="false">VLOOKUP(A68,Entrada_datos!$C:$D,2)</f>
        <v>0</v>
      </c>
      <c r="G68" s="88" t="n">
        <f aca="false">IF(ISNUMBER(D68),B68*E68,0)</f>
        <v>0</v>
      </c>
      <c r="H68" s="88" t="n">
        <f aca="false">IF(ISNUMBER(D68),C68*E68,0)</f>
        <v>0</v>
      </c>
      <c r="I68" s="88" t="n">
        <f aca="false">IF(ISNUMBER(D68),A68*E68,0)</f>
        <v>0</v>
      </c>
      <c r="N68" s="84" t="n">
        <v>67</v>
      </c>
      <c r="O68" s="84" t="n">
        <f aca="false">Entrada_datos!C77-Entrada_datos!C76</f>
        <v>0</v>
      </c>
      <c r="P68" s="84" t="str">
        <f aca="false">IF(AND(O68&gt;0,O68&lt;20),O68,"")</f>
        <v/>
      </c>
    </row>
    <row r="69" customFormat="false" ht="12.75" hidden="false" customHeight="false" outlineLevel="0" collapsed="false">
      <c r="A69" s="86" t="n">
        <v>447</v>
      </c>
      <c r="B69" s="87" t="n">
        <v>1</v>
      </c>
      <c r="C69" s="87" t="n">
        <v>0.044116</v>
      </c>
      <c r="D69" s="88" t="e">
        <f aca="false">VLOOKUP(A69,Entrada_datos!$C:$D,2,0)</f>
        <v>#N/A</v>
      </c>
      <c r="E69" s="88" t="str">
        <f aca="false">IF(ISNUMBER(D69),D69,"")</f>
        <v/>
      </c>
      <c r="F69" s="88" t="n">
        <f aca="false">VLOOKUP(A69,Entrada_datos!$C:$D,2)</f>
        <v>0</v>
      </c>
      <c r="G69" s="88" t="n">
        <f aca="false">IF(ISNUMBER(D69),B69*E69,0)</f>
        <v>0</v>
      </c>
      <c r="H69" s="88" t="n">
        <f aca="false">IF(ISNUMBER(D69),C69*E69,0)</f>
        <v>0</v>
      </c>
      <c r="I69" s="88" t="n">
        <f aca="false">IF(ISNUMBER(D69),A69*E69,0)</f>
        <v>0</v>
      </c>
      <c r="N69" s="84" t="n">
        <v>68</v>
      </c>
      <c r="O69" s="84" t="n">
        <f aca="false">Entrada_datos!C78-Entrada_datos!C77</f>
        <v>0</v>
      </c>
      <c r="P69" s="84" t="str">
        <f aca="false">IF(AND(O69&gt;0,O69&lt;20),O69,"")</f>
        <v/>
      </c>
    </row>
    <row r="70" customFormat="false" ht="12.75" hidden="false" customHeight="false" outlineLevel="0" collapsed="false">
      <c r="A70" s="86" t="n">
        <v>448</v>
      </c>
      <c r="B70" s="87" t="n">
        <v>1</v>
      </c>
      <c r="C70" s="87" t="n">
        <v>0.04499</v>
      </c>
      <c r="D70" s="88" t="e">
        <f aca="false">VLOOKUP(A70,Entrada_datos!$C:$D,2,0)</f>
        <v>#N/A</v>
      </c>
      <c r="E70" s="88" t="str">
        <f aca="false">IF(ISNUMBER(D70),D70,"")</f>
        <v/>
      </c>
      <c r="F70" s="88" t="n">
        <f aca="false">VLOOKUP(A70,Entrada_datos!$C:$D,2)</f>
        <v>0</v>
      </c>
      <c r="G70" s="88" t="n">
        <f aca="false">IF(ISNUMBER(D70),B70*E70,0)</f>
        <v>0</v>
      </c>
      <c r="H70" s="88" t="n">
        <f aca="false">IF(ISNUMBER(D70),C70*E70,0)</f>
        <v>0</v>
      </c>
      <c r="I70" s="88" t="n">
        <f aca="false">IF(ISNUMBER(D70),A70*E70,0)</f>
        <v>0</v>
      </c>
      <c r="N70" s="84" t="n">
        <v>69</v>
      </c>
      <c r="O70" s="84" t="n">
        <f aca="false">Entrada_datos!C79-Entrada_datos!C78</f>
        <v>0</v>
      </c>
      <c r="P70" s="84" t="str">
        <f aca="false">IF(AND(O70&gt;0,O70&lt;20),O70,"")</f>
        <v/>
      </c>
    </row>
    <row r="71" customFormat="false" ht="12.75" hidden="false" customHeight="false" outlineLevel="0" collapsed="false">
      <c r="A71" s="86" t="n">
        <v>449</v>
      </c>
      <c r="B71" s="87" t="n">
        <v>1</v>
      </c>
      <c r="C71" s="87" t="n">
        <v>0.045881</v>
      </c>
      <c r="D71" s="88" t="e">
        <f aca="false">VLOOKUP(A71,Entrada_datos!$C:$D,2,0)</f>
        <v>#N/A</v>
      </c>
      <c r="E71" s="88" t="str">
        <f aca="false">IF(ISNUMBER(D71),D71,"")</f>
        <v/>
      </c>
      <c r="F71" s="88" t="n">
        <f aca="false">VLOOKUP(A71,Entrada_datos!$C:$D,2)</f>
        <v>0</v>
      </c>
      <c r="G71" s="88" t="n">
        <f aca="false">IF(ISNUMBER(D71),B71*E71,0)</f>
        <v>0</v>
      </c>
      <c r="H71" s="88" t="n">
        <f aca="false">IF(ISNUMBER(D71),C71*E71,0)</f>
        <v>0</v>
      </c>
      <c r="I71" s="88" t="n">
        <f aca="false">IF(ISNUMBER(D71),A71*E71,0)</f>
        <v>0</v>
      </c>
      <c r="N71" s="84" t="n">
        <v>70</v>
      </c>
      <c r="O71" s="84" t="n">
        <f aca="false">Entrada_datos!C80-Entrada_datos!C79</f>
        <v>0</v>
      </c>
      <c r="P71" s="84" t="str">
        <f aca="false">IF(AND(O71&gt;0,O71&lt;20),O71,"")</f>
        <v/>
      </c>
    </row>
    <row r="72" customFormat="false" ht="12.75" hidden="false" customHeight="false" outlineLevel="0" collapsed="false">
      <c r="A72" s="86" t="n">
        <v>450</v>
      </c>
      <c r="B72" s="87" t="n">
        <v>1</v>
      </c>
      <c r="C72" s="87" t="n">
        <v>0.0468</v>
      </c>
      <c r="D72" s="88" t="e">
        <f aca="false">VLOOKUP(A72,Entrada_datos!$C:$D,2,0)</f>
        <v>#N/A</v>
      </c>
      <c r="E72" s="88" t="str">
        <f aca="false">IF(ISNUMBER(D72),D72,"")</f>
        <v/>
      </c>
      <c r="F72" s="88" t="n">
        <f aca="false">VLOOKUP(A72,Entrada_datos!$C:$D,2)</f>
        <v>0</v>
      </c>
      <c r="G72" s="88" t="n">
        <f aca="false">IF(ISNUMBER(D72),B72*E72,0)</f>
        <v>0</v>
      </c>
      <c r="H72" s="88" t="n">
        <f aca="false">IF(ISNUMBER(D72),C72*E72,0)</f>
        <v>0</v>
      </c>
      <c r="I72" s="88" t="n">
        <f aca="false">IF(ISNUMBER(D72),A72*E72,0)</f>
        <v>0</v>
      </c>
      <c r="N72" s="84" t="n">
        <v>71</v>
      </c>
      <c r="O72" s="84" t="n">
        <f aca="false">Entrada_datos!C81-Entrada_datos!C80</f>
        <v>0</v>
      </c>
      <c r="P72" s="84" t="str">
        <f aca="false">IF(AND(O72&gt;0,O72&lt;20),O72,"")</f>
        <v/>
      </c>
    </row>
    <row r="73" customFormat="false" ht="12.75" hidden="false" customHeight="false" outlineLevel="0" collapsed="false">
      <c r="A73" s="86" t="n">
        <v>451</v>
      </c>
      <c r="B73" s="87" t="n">
        <v>1</v>
      </c>
      <c r="C73" s="87" t="n">
        <v>0.047743</v>
      </c>
      <c r="D73" s="88" t="e">
        <f aca="false">VLOOKUP(A73,Entrada_datos!$C:$D,2,0)</f>
        <v>#N/A</v>
      </c>
      <c r="E73" s="88" t="str">
        <f aca="false">IF(ISNUMBER(D73),D73,"")</f>
        <v/>
      </c>
      <c r="F73" s="88" t="n">
        <f aca="false">VLOOKUP(A73,Entrada_datos!$C:$D,2)</f>
        <v>0</v>
      </c>
      <c r="G73" s="88" t="n">
        <f aca="false">IF(ISNUMBER(D73),B73*E73,0)</f>
        <v>0</v>
      </c>
      <c r="H73" s="88" t="n">
        <f aca="false">IF(ISNUMBER(D73),C73*E73,0)</f>
        <v>0</v>
      </c>
      <c r="I73" s="88" t="n">
        <f aca="false">IF(ISNUMBER(D73),A73*E73,0)</f>
        <v>0</v>
      </c>
      <c r="N73" s="84" t="n">
        <v>72</v>
      </c>
      <c r="O73" s="84" t="n">
        <f aca="false">Entrada_datos!C82-Entrada_datos!C81</f>
        <v>0</v>
      </c>
      <c r="P73" s="84" t="str">
        <f aca="false">IF(AND(O73&gt;0,O73&lt;20),O73,"")</f>
        <v/>
      </c>
    </row>
    <row r="74" customFormat="false" ht="12.75" hidden="false" customHeight="false" outlineLevel="0" collapsed="false">
      <c r="A74" s="86" t="n">
        <v>452</v>
      </c>
      <c r="B74" s="87" t="n">
        <v>1</v>
      </c>
      <c r="C74" s="87" t="n">
        <v>0.048733</v>
      </c>
      <c r="D74" s="88" t="e">
        <f aca="false">VLOOKUP(A74,Entrada_datos!$C:$D,2,0)</f>
        <v>#N/A</v>
      </c>
      <c r="E74" s="88" t="str">
        <f aca="false">IF(ISNUMBER(D74),D74,"")</f>
        <v/>
      </c>
      <c r="F74" s="88" t="n">
        <f aca="false">VLOOKUP(A74,Entrada_datos!$C:$D,2)</f>
        <v>0</v>
      </c>
      <c r="G74" s="88" t="n">
        <f aca="false">IF(ISNUMBER(D74),B74*E74,0)</f>
        <v>0</v>
      </c>
      <c r="H74" s="88" t="n">
        <f aca="false">IF(ISNUMBER(D74),C74*E74,0)</f>
        <v>0</v>
      </c>
      <c r="I74" s="88" t="n">
        <f aca="false">IF(ISNUMBER(D74),A74*E74,0)</f>
        <v>0</v>
      </c>
      <c r="N74" s="84" t="n">
        <v>73</v>
      </c>
      <c r="O74" s="84" t="n">
        <f aca="false">Entrada_datos!C83-Entrada_datos!C82</f>
        <v>0</v>
      </c>
      <c r="P74" s="84" t="str">
        <f aca="false">IF(AND(O74&gt;0,O74&lt;20),O74,"")</f>
        <v/>
      </c>
    </row>
    <row r="75" customFormat="false" ht="12.75" hidden="false" customHeight="false" outlineLevel="0" collapsed="false">
      <c r="A75" s="86" t="n">
        <v>453</v>
      </c>
      <c r="B75" s="87" t="n">
        <v>1</v>
      </c>
      <c r="C75" s="87" t="n">
        <v>0.049785</v>
      </c>
      <c r="D75" s="88" t="e">
        <f aca="false">VLOOKUP(A75,Entrada_datos!$C:$D,2,0)</f>
        <v>#N/A</v>
      </c>
      <c r="E75" s="88" t="str">
        <f aca="false">IF(ISNUMBER(D75),D75,"")</f>
        <v/>
      </c>
      <c r="F75" s="88" t="n">
        <f aca="false">VLOOKUP(A75,Entrada_datos!$C:$D,2)</f>
        <v>0</v>
      </c>
      <c r="G75" s="88" t="n">
        <f aca="false">IF(ISNUMBER(D75),B75*E75,0)</f>
        <v>0</v>
      </c>
      <c r="H75" s="88" t="n">
        <f aca="false">IF(ISNUMBER(D75),C75*E75,0)</f>
        <v>0</v>
      </c>
      <c r="I75" s="88" t="n">
        <f aca="false">IF(ISNUMBER(D75),A75*E75,0)</f>
        <v>0</v>
      </c>
      <c r="N75" s="84" t="n">
        <v>74</v>
      </c>
      <c r="O75" s="84" t="n">
        <f aca="false">Entrada_datos!C84-Entrada_datos!C83</f>
        <v>0</v>
      </c>
      <c r="P75" s="84" t="str">
        <f aca="false">IF(AND(O75&gt;0,O75&lt;20),O75,"")</f>
        <v/>
      </c>
    </row>
    <row r="76" customFormat="false" ht="12.75" hidden="false" customHeight="false" outlineLevel="0" collapsed="false">
      <c r="A76" s="86" t="n">
        <v>454</v>
      </c>
      <c r="B76" s="87" t="n">
        <v>1</v>
      </c>
      <c r="C76" s="87" t="n">
        <v>0.05091</v>
      </c>
      <c r="D76" s="88" t="e">
        <f aca="false">VLOOKUP(A76,Entrada_datos!$C:$D,2,0)</f>
        <v>#N/A</v>
      </c>
      <c r="E76" s="88" t="str">
        <f aca="false">IF(ISNUMBER(D76),D76,"")</f>
        <v/>
      </c>
      <c r="F76" s="88" t="n">
        <f aca="false">VLOOKUP(A76,Entrada_datos!$C:$D,2)</f>
        <v>0</v>
      </c>
      <c r="G76" s="88" t="n">
        <f aca="false">IF(ISNUMBER(D76),B76*E76,0)</f>
        <v>0</v>
      </c>
      <c r="H76" s="88" t="n">
        <f aca="false">IF(ISNUMBER(D76),C76*E76,0)</f>
        <v>0</v>
      </c>
      <c r="I76" s="88" t="n">
        <f aca="false">IF(ISNUMBER(D76),A76*E76,0)</f>
        <v>0</v>
      </c>
      <c r="N76" s="84" t="n">
        <v>75</v>
      </c>
      <c r="O76" s="84" t="n">
        <f aca="false">Entrada_datos!C85-Entrada_datos!C84</f>
        <v>0</v>
      </c>
      <c r="P76" s="84" t="str">
        <f aca="false">IF(AND(O76&gt;0,O76&lt;20),O76,"")</f>
        <v/>
      </c>
    </row>
    <row r="77" customFormat="false" ht="12.75" hidden="false" customHeight="false" outlineLevel="0" collapsed="false">
      <c r="A77" s="86" t="n">
        <v>455</v>
      </c>
      <c r="B77" s="87" t="n">
        <v>1</v>
      </c>
      <c r="C77" s="87" t="n">
        <v>0.052122</v>
      </c>
      <c r="D77" s="88" t="e">
        <f aca="false">VLOOKUP(A77,Entrada_datos!$C:$D,2,0)</f>
        <v>#N/A</v>
      </c>
      <c r="E77" s="88" t="str">
        <f aca="false">IF(ISNUMBER(D77),D77,"")</f>
        <v/>
      </c>
      <c r="F77" s="88" t="n">
        <f aca="false">VLOOKUP(A77,Entrada_datos!$C:$D,2)</f>
        <v>0</v>
      </c>
      <c r="G77" s="88" t="n">
        <f aca="false">IF(ISNUMBER(D77),B77*E77,0)</f>
        <v>0</v>
      </c>
      <c r="H77" s="88" t="n">
        <f aca="false">IF(ISNUMBER(D77),C77*E77,0)</f>
        <v>0</v>
      </c>
      <c r="I77" s="88" t="n">
        <f aca="false">IF(ISNUMBER(D77),A77*E77,0)</f>
        <v>0</v>
      </c>
      <c r="N77" s="84" t="n">
        <v>76</v>
      </c>
      <c r="O77" s="84" t="n">
        <f aca="false">Entrada_datos!C86-Entrada_datos!C85</f>
        <v>0</v>
      </c>
      <c r="P77" s="84" t="str">
        <f aca="false">IF(AND(O77&gt;0,O77&lt;20),O77,"")</f>
        <v/>
      </c>
    </row>
    <row r="78" customFormat="false" ht="12.75" hidden="false" customHeight="false" outlineLevel="0" collapsed="false">
      <c r="A78" s="86" t="n">
        <v>456</v>
      </c>
      <c r="B78" s="87" t="n">
        <v>1</v>
      </c>
      <c r="C78" s="87" t="n">
        <v>0.053435</v>
      </c>
      <c r="D78" s="88" t="e">
        <f aca="false">VLOOKUP(A78,Entrada_datos!$C:$D,2,0)</f>
        <v>#N/A</v>
      </c>
      <c r="E78" s="88" t="str">
        <f aca="false">IF(ISNUMBER(D78),D78,"")</f>
        <v/>
      </c>
      <c r="F78" s="88" t="n">
        <f aca="false">VLOOKUP(A78,Entrada_datos!$C:$D,2)</f>
        <v>0</v>
      </c>
      <c r="G78" s="88" t="n">
        <f aca="false">IF(ISNUMBER(D78),B78*E78,0)</f>
        <v>0</v>
      </c>
      <c r="H78" s="88" t="n">
        <f aca="false">IF(ISNUMBER(D78),C78*E78,0)</f>
        <v>0</v>
      </c>
      <c r="I78" s="88" t="n">
        <f aca="false">IF(ISNUMBER(D78),A78*E78,0)</f>
        <v>0</v>
      </c>
      <c r="N78" s="84" t="n">
        <v>77</v>
      </c>
      <c r="O78" s="84" t="n">
        <f aca="false">Entrada_datos!C87-Entrada_datos!C86</f>
        <v>0</v>
      </c>
      <c r="P78" s="84" t="str">
        <f aca="false">IF(AND(O78&gt;0,O78&lt;20),O78,"")</f>
        <v/>
      </c>
    </row>
    <row r="79" customFormat="false" ht="12.75" hidden="false" customHeight="false" outlineLevel="0" collapsed="false">
      <c r="A79" s="86" t="n">
        <v>457</v>
      </c>
      <c r="B79" s="87" t="n">
        <v>1</v>
      </c>
      <c r="C79" s="87" t="n">
        <v>0.054864</v>
      </c>
      <c r="D79" s="88" t="e">
        <f aca="false">VLOOKUP(A79,Entrada_datos!$C:$D,2,0)</f>
        <v>#N/A</v>
      </c>
      <c r="E79" s="88" t="str">
        <f aca="false">IF(ISNUMBER(D79),D79,"")</f>
        <v/>
      </c>
      <c r="F79" s="88" t="n">
        <f aca="false">VLOOKUP(A79,Entrada_datos!$C:$D,2)</f>
        <v>0</v>
      </c>
      <c r="G79" s="88" t="n">
        <f aca="false">IF(ISNUMBER(D79),B79*E79,0)</f>
        <v>0</v>
      </c>
      <c r="H79" s="88" t="n">
        <f aca="false">IF(ISNUMBER(D79),C79*E79,0)</f>
        <v>0</v>
      </c>
      <c r="I79" s="88" t="n">
        <f aca="false">IF(ISNUMBER(D79),A79*E79,0)</f>
        <v>0</v>
      </c>
      <c r="N79" s="84" t="n">
        <v>78</v>
      </c>
      <c r="O79" s="84" t="n">
        <f aca="false">Entrada_datos!C88-Entrada_datos!C87</f>
        <v>0</v>
      </c>
      <c r="P79" s="84" t="str">
        <f aca="false">IF(AND(O79&gt;0,O79&lt;20),O79,"")</f>
        <v/>
      </c>
    </row>
    <row r="80" customFormat="false" ht="12.75" hidden="false" customHeight="false" outlineLevel="0" collapsed="false">
      <c r="A80" s="86" t="n">
        <v>458</v>
      </c>
      <c r="B80" s="87" t="n">
        <v>1</v>
      </c>
      <c r="C80" s="87" t="n">
        <v>0.056424</v>
      </c>
      <c r="D80" s="88" t="e">
        <f aca="false">VLOOKUP(A80,Entrada_datos!$C:$D,2,0)</f>
        <v>#N/A</v>
      </c>
      <c r="E80" s="88" t="str">
        <f aca="false">IF(ISNUMBER(D80),D80,"")</f>
        <v/>
      </c>
      <c r="F80" s="88" t="n">
        <f aca="false">VLOOKUP(A80,Entrada_datos!$C:$D,2)</f>
        <v>0</v>
      </c>
      <c r="G80" s="88" t="n">
        <f aca="false">IF(ISNUMBER(D80),B80*E80,0)</f>
        <v>0</v>
      </c>
      <c r="H80" s="88" t="n">
        <f aca="false">IF(ISNUMBER(D80),C80*E80,0)</f>
        <v>0</v>
      </c>
      <c r="I80" s="88" t="n">
        <f aca="false">IF(ISNUMBER(D80),A80*E80,0)</f>
        <v>0</v>
      </c>
      <c r="N80" s="84" t="n">
        <v>79</v>
      </c>
      <c r="O80" s="84" t="n">
        <f aca="false">Entrada_datos!C89-Entrada_datos!C88</f>
        <v>0</v>
      </c>
      <c r="P80" s="84" t="str">
        <f aca="false">IF(AND(O80&gt;0,O80&lt;20),O80,"")</f>
        <v/>
      </c>
    </row>
    <row r="81" customFormat="false" ht="12.75" hidden="false" customHeight="false" outlineLevel="0" collapsed="false">
      <c r="A81" s="86" t="n">
        <v>459</v>
      </c>
      <c r="B81" s="87" t="n">
        <v>1</v>
      </c>
      <c r="C81" s="87" t="n">
        <v>0.058131</v>
      </c>
      <c r="D81" s="88" t="e">
        <f aca="false">VLOOKUP(A81,Entrada_datos!$C:$D,2,0)</f>
        <v>#N/A</v>
      </c>
      <c r="E81" s="88" t="str">
        <f aca="false">IF(ISNUMBER(D81),D81,"")</f>
        <v/>
      </c>
      <c r="F81" s="88" t="n">
        <f aca="false">VLOOKUP(A81,Entrada_datos!$C:$D,2)</f>
        <v>0</v>
      </c>
      <c r="G81" s="88" t="n">
        <f aca="false">IF(ISNUMBER(D81),B81*E81,0)</f>
        <v>0</v>
      </c>
      <c r="H81" s="88" t="n">
        <f aca="false">IF(ISNUMBER(D81),C81*E81,0)</f>
        <v>0</v>
      </c>
      <c r="I81" s="88" t="n">
        <f aca="false">IF(ISNUMBER(D81),A81*E81,0)</f>
        <v>0</v>
      </c>
      <c r="N81" s="84" t="n">
        <v>80</v>
      </c>
      <c r="O81" s="84" t="n">
        <f aca="false">Entrada_datos!C90-Entrada_datos!C89</f>
        <v>0</v>
      </c>
      <c r="P81" s="84" t="str">
        <f aca="false">IF(AND(O81&gt;0,O81&lt;20),O81,"")</f>
        <v/>
      </c>
    </row>
    <row r="82" customFormat="false" ht="12.75" hidden="false" customHeight="false" outlineLevel="0" collapsed="false">
      <c r="A82" s="86" t="n">
        <v>460</v>
      </c>
      <c r="B82" s="87" t="n">
        <v>1</v>
      </c>
      <c r="C82" s="87" t="n">
        <v>0.06</v>
      </c>
      <c r="D82" s="88" t="e">
        <f aca="false">VLOOKUP(A82,Entrada_datos!$C:$D,2,0)</f>
        <v>#N/A</v>
      </c>
      <c r="E82" s="88" t="str">
        <f aca="false">IF(ISNUMBER(D82),D82,"")</f>
        <v/>
      </c>
      <c r="F82" s="88" t="n">
        <f aca="false">VLOOKUP(A82,Entrada_datos!$C:$D,2)</f>
        <v>0</v>
      </c>
      <c r="G82" s="88" t="n">
        <f aca="false">IF(ISNUMBER(D82),B82*E82,0)</f>
        <v>0</v>
      </c>
      <c r="H82" s="88" t="n">
        <f aca="false">IF(ISNUMBER(D82),C82*E82,0)</f>
        <v>0</v>
      </c>
      <c r="I82" s="88" t="n">
        <f aca="false">IF(ISNUMBER(D82),A82*E82,0)</f>
        <v>0</v>
      </c>
      <c r="N82" s="84" t="n">
        <v>81</v>
      </c>
      <c r="O82" s="84" t="n">
        <f aca="false">Entrada_datos!C91-Entrada_datos!C90</f>
        <v>0</v>
      </c>
      <c r="P82" s="84" t="str">
        <f aca="false">IF(AND(O82&gt;0,O82&lt;20),O82,"")</f>
        <v/>
      </c>
    </row>
    <row r="83" customFormat="false" ht="12.75" hidden="false" customHeight="false" outlineLevel="0" collapsed="false">
      <c r="A83" s="86" t="n">
        <v>461</v>
      </c>
      <c r="B83" s="87" t="n">
        <v>1</v>
      </c>
      <c r="C83" s="87" t="n">
        <v>0.06260197</v>
      </c>
      <c r="D83" s="88" t="e">
        <f aca="false">VLOOKUP(A83,Entrada_datos!$C:$D,2,0)</f>
        <v>#N/A</v>
      </c>
      <c r="E83" s="88" t="str">
        <f aca="false">IF(ISNUMBER(D83),D83,"")</f>
        <v/>
      </c>
      <c r="F83" s="88" t="n">
        <f aca="false">VLOOKUP(A83,Entrada_datos!$C:$D,2)</f>
        <v>0</v>
      </c>
      <c r="G83" s="88" t="n">
        <f aca="false">IF(ISNUMBER(D83),B83*E83,0)</f>
        <v>0</v>
      </c>
      <c r="H83" s="88" t="n">
        <f aca="false">IF(ISNUMBER(D83),C83*E83,0)</f>
        <v>0</v>
      </c>
      <c r="I83" s="88" t="n">
        <f aca="false">IF(ISNUMBER(D83),A83*E83,0)</f>
        <v>0</v>
      </c>
      <c r="N83" s="84" t="n">
        <v>82</v>
      </c>
      <c r="O83" s="84" t="n">
        <f aca="false">Entrada_datos!C92-Entrada_datos!C91</f>
        <v>0</v>
      </c>
      <c r="P83" s="84" t="str">
        <f aca="false">IF(AND(O83&gt;0,O83&lt;20),O83,"")</f>
        <v/>
      </c>
    </row>
    <row r="84" customFormat="false" ht="12.75" hidden="false" customHeight="false" outlineLevel="0" collapsed="false">
      <c r="A84" s="86" t="n">
        <v>462</v>
      </c>
      <c r="B84" s="87" t="n">
        <v>1</v>
      </c>
      <c r="C84" s="87" t="n">
        <v>0.06527752</v>
      </c>
      <c r="D84" s="88" t="e">
        <f aca="false">VLOOKUP(A84,Entrada_datos!$C:$D,2,0)</f>
        <v>#N/A</v>
      </c>
      <c r="E84" s="88" t="str">
        <f aca="false">IF(ISNUMBER(D84),D84,"")</f>
        <v/>
      </c>
      <c r="F84" s="88" t="n">
        <f aca="false">VLOOKUP(A84,Entrada_datos!$C:$D,2)</f>
        <v>0</v>
      </c>
      <c r="G84" s="88" t="n">
        <f aca="false">IF(ISNUMBER(D84),B84*E84,0)</f>
        <v>0</v>
      </c>
      <c r="H84" s="88" t="n">
        <f aca="false">IF(ISNUMBER(D84),C84*E84,0)</f>
        <v>0</v>
      </c>
      <c r="I84" s="88" t="n">
        <f aca="false">IF(ISNUMBER(D84),A84*E84,0)</f>
        <v>0</v>
      </c>
      <c r="N84" s="84" t="n">
        <v>83</v>
      </c>
      <c r="O84" s="84" t="n">
        <f aca="false">Entrada_datos!C93-Entrada_datos!C92</f>
        <v>0</v>
      </c>
      <c r="P84" s="84" t="str">
        <f aca="false">IF(AND(O84&gt;0,O84&lt;20),O84,"")</f>
        <v/>
      </c>
    </row>
    <row r="85" customFormat="false" ht="12.75" hidden="false" customHeight="false" outlineLevel="0" collapsed="false">
      <c r="A85" s="86" t="n">
        <v>463</v>
      </c>
      <c r="B85" s="87" t="n">
        <v>1</v>
      </c>
      <c r="C85" s="87" t="n">
        <v>0.06804208</v>
      </c>
      <c r="D85" s="88" t="e">
        <f aca="false">VLOOKUP(A85,Entrada_datos!$C:$D,2,0)</f>
        <v>#N/A</v>
      </c>
      <c r="E85" s="88" t="str">
        <f aca="false">IF(ISNUMBER(D85),D85,"")</f>
        <v/>
      </c>
      <c r="F85" s="88" t="n">
        <f aca="false">VLOOKUP(A85,Entrada_datos!$C:$D,2)</f>
        <v>0</v>
      </c>
      <c r="G85" s="88" t="n">
        <f aca="false">IF(ISNUMBER(D85),B85*E85,0)</f>
        <v>0</v>
      </c>
      <c r="H85" s="88" t="n">
        <f aca="false">IF(ISNUMBER(D85),C85*E85,0)</f>
        <v>0</v>
      </c>
      <c r="I85" s="88" t="n">
        <f aca="false">IF(ISNUMBER(D85),A85*E85,0)</f>
        <v>0</v>
      </c>
      <c r="N85" s="84" t="n">
        <v>84</v>
      </c>
      <c r="O85" s="84" t="n">
        <f aca="false">Entrada_datos!C94-Entrada_datos!C93</f>
        <v>0</v>
      </c>
      <c r="P85" s="84" t="str">
        <f aca="false">IF(AND(O85&gt;0,O85&lt;20),O85,"")</f>
        <v/>
      </c>
    </row>
    <row r="86" customFormat="false" ht="12.75" hidden="false" customHeight="false" outlineLevel="0" collapsed="false">
      <c r="A86" s="86" t="n">
        <v>464</v>
      </c>
      <c r="B86" s="87" t="n">
        <v>1</v>
      </c>
      <c r="C86" s="87" t="n">
        <v>0.07091109</v>
      </c>
      <c r="D86" s="88" t="e">
        <f aca="false">VLOOKUP(A86,Entrada_datos!$C:$D,2,0)</f>
        <v>#N/A</v>
      </c>
      <c r="E86" s="88" t="str">
        <f aca="false">IF(ISNUMBER(D86),D86,"")</f>
        <v/>
      </c>
      <c r="F86" s="88" t="n">
        <f aca="false">VLOOKUP(A86,Entrada_datos!$C:$D,2)</f>
        <v>0</v>
      </c>
      <c r="G86" s="88" t="n">
        <f aca="false">IF(ISNUMBER(D86),B86*E86,0)</f>
        <v>0</v>
      </c>
      <c r="H86" s="88" t="n">
        <f aca="false">IF(ISNUMBER(D86),C86*E86,0)</f>
        <v>0</v>
      </c>
      <c r="I86" s="88" t="n">
        <f aca="false">IF(ISNUMBER(D86),A86*E86,0)</f>
        <v>0</v>
      </c>
      <c r="N86" s="84" t="n">
        <v>85</v>
      </c>
      <c r="O86" s="84" t="n">
        <f aca="false">Entrada_datos!C95-Entrada_datos!C94</f>
        <v>0</v>
      </c>
      <c r="P86" s="84" t="str">
        <f aca="false">IF(AND(O86&gt;0,O86&lt;20),O86,"")</f>
        <v/>
      </c>
    </row>
    <row r="87" customFormat="false" ht="12.75" hidden="false" customHeight="false" outlineLevel="0" collapsed="false">
      <c r="A87" s="86" t="n">
        <v>465</v>
      </c>
      <c r="B87" s="87" t="n">
        <v>1</v>
      </c>
      <c r="C87" s="87" t="n">
        <v>0.0739</v>
      </c>
      <c r="D87" s="88" t="e">
        <f aca="false">VLOOKUP(A87,Entrada_datos!$C:$D,2,0)</f>
        <v>#N/A</v>
      </c>
      <c r="E87" s="88" t="str">
        <f aca="false">IF(ISNUMBER(D87),D87,"")</f>
        <v/>
      </c>
      <c r="F87" s="88" t="n">
        <f aca="false">VLOOKUP(A87,Entrada_datos!$C:$D,2)</f>
        <v>0</v>
      </c>
      <c r="G87" s="88" t="n">
        <f aca="false">IF(ISNUMBER(D87),B87*E87,0)</f>
        <v>0</v>
      </c>
      <c r="H87" s="88" t="n">
        <f aca="false">IF(ISNUMBER(D87),C87*E87,0)</f>
        <v>0</v>
      </c>
      <c r="I87" s="88" t="n">
        <f aca="false">IF(ISNUMBER(D87),A87*E87,0)</f>
        <v>0</v>
      </c>
      <c r="N87" s="84" t="n">
        <v>86</v>
      </c>
      <c r="O87" s="84" t="n">
        <f aca="false">Entrada_datos!C96-Entrada_datos!C95</f>
        <v>0</v>
      </c>
      <c r="P87" s="84" t="str">
        <f aca="false">IF(AND(O87&gt;0,O87&lt;20),O87,"")</f>
        <v/>
      </c>
    </row>
    <row r="88" customFormat="false" ht="12.75" hidden="false" customHeight="false" outlineLevel="0" collapsed="false">
      <c r="A88" s="86" t="n">
        <v>466</v>
      </c>
      <c r="B88" s="87" t="n">
        <v>1</v>
      </c>
      <c r="C88" s="87" t="n">
        <v>0.077016</v>
      </c>
      <c r="D88" s="88" t="e">
        <f aca="false">VLOOKUP(A88,Entrada_datos!$C:$D,2,0)</f>
        <v>#N/A</v>
      </c>
      <c r="E88" s="88" t="str">
        <f aca="false">IF(ISNUMBER(D88),D88,"")</f>
        <v/>
      </c>
      <c r="F88" s="88" t="n">
        <f aca="false">VLOOKUP(A88,Entrada_datos!$C:$D,2)</f>
        <v>0</v>
      </c>
      <c r="G88" s="88" t="n">
        <f aca="false">IF(ISNUMBER(D88),B88*E88,0)</f>
        <v>0</v>
      </c>
      <c r="H88" s="88" t="n">
        <f aca="false">IF(ISNUMBER(D88),C88*E88,0)</f>
        <v>0</v>
      </c>
      <c r="I88" s="88" t="n">
        <f aca="false">IF(ISNUMBER(D88),A88*E88,0)</f>
        <v>0</v>
      </c>
      <c r="N88" s="84" t="n">
        <v>87</v>
      </c>
      <c r="O88" s="84" t="n">
        <f aca="false">Entrada_datos!C97-Entrada_datos!C96</f>
        <v>0</v>
      </c>
      <c r="P88" s="84" t="str">
        <f aca="false">IF(AND(O88&gt;0,O88&lt;20),O88,"")</f>
        <v/>
      </c>
    </row>
    <row r="89" customFormat="false" ht="12.75" hidden="false" customHeight="false" outlineLevel="0" collapsed="false">
      <c r="A89" s="86" t="n">
        <v>467</v>
      </c>
      <c r="B89" s="87" t="n">
        <v>1</v>
      </c>
      <c r="C89" s="87" t="n">
        <v>0.0802664</v>
      </c>
      <c r="D89" s="88" t="e">
        <f aca="false">VLOOKUP(A89,Entrada_datos!$C:$D,2,0)</f>
        <v>#N/A</v>
      </c>
      <c r="E89" s="88" t="str">
        <f aca="false">IF(ISNUMBER(D89),D89,"")</f>
        <v/>
      </c>
      <c r="F89" s="88" t="n">
        <f aca="false">VLOOKUP(A89,Entrada_datos!$C:$D,2)</f>
        <v>0</v>
      </c>
      <c r="G89" s="88" t="n">
        <f aca="false">IF(ISNUMBER(D89),B89*E89,0)</f>
        <v>0</v>
      </c>
      <c r="H89" s="88" t="n">
        <f aca="false">IF(ISNUMBER(D89),C89*E89,0)</f>
        <v>0</v>
      </c>
      <c r="I89" s="88" t="n">
        <f aca="false">IF(ISNUMBER(D89),A89*E89,0)</f>
        <v>0</v>
      </c>
      <c r="N89" s="84" t="n">
        <v>88</v>
      </c>
      <c r="O89" s="84" t="n">
        <f aca="false">Entrada_datos!C98-Entrada_datos!C97</f>
        <v>0</v>
      </c>
      <c r="P89" s="84" t="str">
        <f aca="false">IF(AND(O89&gt;0,O89&lt;20),O89,"")</f>
        <v/>
      </c>
    </row>
    <row r="90" customFormat="false" ht="12.75" hidden="false" customHeight="false" outlineLevel="0" collapsed="false">
      <c r="A90" s="86" t="n">
        <v>468</v>
      </c>
      <c r="B90" s="87" t="n">
        <v>1</v>
      </c>
      <c r="C90" s="87" t="n">
        <v>0.0836668</v>
      </c>
      <c r="D90" s="88" t="e">
        <f aca="false">VLOOKUP(A90,Entrada_datos!$C:$D,2,0)</f>
        <v>#N/A</v>
      </c>
      <c r="E90" s="88" t="str">
        <f aca="false">IF(ISNUMBER(D90),D90,"")</f>
        <v/>
      </c>
      <c r="F90" s="88" t="n">
        <f aca="false">VLOOKUP(A90,Entrada_datos!$C:$D,2)</f>
        <v>0</v>
      </c>
      <c r="G90" s="88" t="n">
        <f aca="false">IF(ISNUMBER(D90),B90*E90,0)</f>
        <v>0</v>
      </c>
      <c r="H90" s="88" t="n">
        <f aca="false">IF(ISNUMBER(D90),C90*E90,0)</f>
        <v>0</v>
      </c>
      <c r="I90" s="88" t="n">
        <f aca="false">IF(ISNUMBER(D90),A90*E90,0)</f>
        <v>0</v>
      </c>
      <c r="N90" s="84" t="n">
        <v>89</v>
      </c>
      <c r="O90" s="84" t="n">
        <f aca="false">Entrada_datos!C99-Entrada_datos!C98</f>
        <v>0</v>
      </c>
      <c r="P90" s="84" t="str">
        <f aca="false">IF(AND(O90&gt;0,O90&lt;20),O90,"")</f>
        <v/>
      </c>
    </row>
    <row r="91" customFormat="false" ht="12.75" hidden="false" customHeight="false" outlineLevel="0" collapsed="false">
      <c r="A91" s="86" t="n">
        <v>469</v>
      </c>
      <c r="B91" s="87" t="n">
        <v>1</v>
      </c>
      <c r="C91" s="87" t="n">
        <v>0.0872328</v>
      </c>
      <c r="D91" s="88" t="e">
        <f aca="false">VLOOKUP(A91,Entrada_datos!$C:$D,2,0)</f>
        <v>#N/A</v>
      </c>
      <c r="E91" s="88" t="str">
        <f aca="false">IF(ISNUMBER(D91),D91,"")</f>
        <v/>
      </c>
      <c r="F91" s="88" t="n">
        <f aca="false">VLOOKUP(A91,Entrada_datos!$C:$D,2)</f>
        <v>0</v>
      </c>
      <c r="G91" s="88" t="n">
        <f aca="false">IF(ISNUMBER(D91),B91*E91,0)</f>
        <v>0</v>
      </c>
      <c r="H91" s="88" t="n">
        <f aca="false">IF(ISNUMBER(D91),C91*E91,0)</f>
        <v>0</v>
      </c>
      <c r="I91" s="88" t="n">
        <f aca="false">IF(ISNUMBER(D91),A91*E91,0)</f>
        <v>0</v>
      </c>
      <c r="N91" s="84" t="n">
        <v>90</v>
      </c>
      <c r="O91" s="84" t="n">
        <f aca="false">Entrada_datos!C100-Entrada_datos!C99</f>
        <v>0</v>
      </c>
      <c r="P91" s="84" t="str">
        <f aca="false">IF(AND(O91&gt;0,O91&lt;20),O91,"")</f>
        <v/>
      </c>
    </row>
    <row r="92" customFormat="false" ht="12.75" hidden="false" customHeight="false" outlineLevel="0" collapsed="false">
      <c r="A92" s="86" t="n">
        <v>470</v>
      </c>
      <c r="B92" s="87" t="n">
        <v>1</v>
      </c>
      <c r="C92" s="87" t="n">
        <v>0.09098</v>
      </c>
      <c r="D92" s="88" t="e">
        <f aca="false">VLOOKUP(A92,Entrada_datos!$C:$D,2,0)</f>
        <v>#N/A</v>
      </c>
      <c r="E92" s="88" t="str">
        <f aca="false">IF(ISNUMBER(D92),D92,"")</f>
        <v/>
      </c>
      <c r="F92" s="88" t="n">
        <f aca="false">VLOOKUP(A92,Entrada_datos!$C:$D,2)</f>
        <v>0</v>
      </c>
      <c r="G92" s="88" t="n">
        <f aca="false">IF(ISNUMBER(D92),B92*E92,0)</f>
        <v>0</v>
      </c>
      <c r="H92" s="88" t="n">
        <f aca="false">IF(ISNUMBER(D92),C92*E92,0)</f>
        <v>0</v>
      </c>
      <c r="I92" s="88" t="n">
        <f aca="false">IF(ISNUMBER(D92),A92*E92,0)</f>
        <v>0</v>
      </c>
      <c r="N92" s="84" t="n">
        <v>91</v>
      </c>
      <c r="O92" s="84" t="n">
        <f aca="false">Entrada_datos!C101-Entrada_datos!C100</f>
        <v>0</v>
      </c>
      <c r="P92" s="84" t="str">
        <f aca="false">IF(AND(O92&gt;0,O92&lt;20),O92,"")</f>
        <v/>
      </c>
    </row>
    <row r="93" customFormat="false" ht="12.75" hidden="false" customHeight="false" outlineLevel="0" collapsed="false">
      <c r="A93" s="86" t="n">
        <v>471</v>
      </c>
      <c r="B93" s="87" t="n">
        <v>1</v>
      </c>
      <c r="C93" s="87" t="n">
        <v>0.09491755</v>
      </c>
      <c r="D93" s="88" t="e">
        <f aca="false">VLOOKUP(A93,Entrada_datos!$C:$D,2,0)</f>
        <v>#N/A</v>
      </c>
      <c r="E93" s="88" t="str">
        <f aca="false">IF(ISNUMBER(D93),D93,"")</f>
        <v/>
      </c>
      <c r="F93" s="88" t="n">
        <f aca="false">VLOOKUP(A93,Entrada_datos!$C:$D,2)</f>
        <v>0</v>
      </c>
      <c r="G93" s="88" t="n">
        <f aca="false">IF(ISNUMBER(D93),B93*E93,0)</f>
        <v>0</v>
      </c>
      <c r="H93" s="88" t="n">
        <f aca="false">IF(ISNUMBER(D93),C93*E93,0)</f>
        <v>0</v>
      </c>
      <c r="I93" s="88" t="n">
        <f aca="false">IF(ISNUMBER(D93),A93*E93,0)</f>
        <v>0</v>
      </c>
      <c r="N93" s="84" t="n">
        <v>92</v>
      </c>
      <c r="O93" s="84" t="n">
        <f aca="false">Entrada_datos!C102-Entrada_datos!C101</f>
        <v>0</v>
      </c>
      <c r="P93" s="84" t="str">
        <f aca="false">IF(AND(O93&gt;0,O93&lt;20),O93,"")</f>
        <v/>
      </c>
    </row>
    <row r="94" customFormat="false" ht="12.75" hidden="false" customHeight="false" outlineLevel="0" collapsed="false">
      <c r="A94" s="86" t="n">
        <v>472</v>
      </c>
      <c r="B94" s="87" t="n">
        <v>1</v>
      </c>
      <c r="C94" s="87" t="n">
        <v>0.09904584</v>
      </c>
      <c r="D94" s="88" t="e">
        <f aca="false">VLOOKUP(A94,Entrada_datos!$C:$D,2,0)</f>
        <v>#N/A</v>
      </c>
      <c r="E94" s="88" t="str">
        <f aca="false">IF(ISNUMBER(D94),D94,"")</f>
        <v/>
      </c>
      <c r="F94" s="88" t="n">
        <f aca="false">VLOOKUP(A94,Entrada_datos!$C:$D,2)</f>
        <v>0</v>
      </c>
      <c r="G94" s="88" t="n">
        <f aca="false">IF(ISNUMBER(D94),B94*E94,0)</f>
        <v>0</v>
      </c>
      <c r="H94" s="88" t="n">
        <f aca="false">IF(ISNUMBER(D94),C94*E94,0)</f>
        <v>0</v>
      </c>
      <c r="I94" s="88" t="n">
        <f aca="false">IF(ISNUMBER(D94),A94*E94,0)</f>
        <v>0</v>
      </c>
      <c r="N94" s="84" t="n">
        <v>93</v>
      </c>
      <c r="O94" s="84" t="n">
        <f aca="false">Entrada_datos!C103-Entrada_datos!C102</f>
        <v>0</v>
      </c>
      <c r="P94" s="84" t="str">
        <f aca="false">IF(AND(O94&gt;0,O94&lt;20),O94,"")</f>
        <v/>
      </c>
    </row>
    <row r="95" customFormat="false" ht="12.75" hidden="false" customHeight="false" outlineLevel="0" collapsed="false">
      <c r="A95" s="86" t="n">
        <v>473</v>
      </c>
      <c r="B95" s="87" t="n">
        <v>1</v>
      </c>
      <c r="C95" s="87" t="n">
        <v>0.1033674</v>
      </c>
      <c r="D95" s="88" t="e">
        <f aca="false">VLOOKUP(A95,Entrada_datos!$C:$D,2,0)</f>
        <v>#N/A</v>
      </c>
      <c r="E95" s="88" t="str">
        <f aca="false">IF(ISNUMBER(D95),D95,"")</f>
        <v/>
      </c>
      <c r="F95" s="88" t="n">
        <f aca="false">VLOOKUP(A95,Entrada_datos!$C:$D,2)</f>
        <v>0</v>
      </c>
      <c r="G95" s="88" t="n">
        <f aca="false">IF(ISNUMBER(D95),B95*E95,0)</f>
        <v>0</v>
      </c>
      <c r="H95" s="88" t="n">
        <f aca="false">IF(ISNUMBER(D95),C95*E95,0)</f>
        <v>0</v>
      </c>
      <c r="I95" s="88" t="n">
        <f aca="false">IF(ISNUMBER(D95),A95*E95,0)</f>
        <v>0</v>
      </c>
      <c r="N95" s="84" t="n">
        <v>94</v>
      </c>
      <c r="O95" s="84" t="n">
        <f aca="false">Entrada_datos!C104-Entrada_datos!C103</f>
        <v>0</v>
      </c>
      <c r="P95" s="84" t="str">
        <f aca="false">IF(AND(O95&gt;0,O95&lt;20),O95,"")</f>
        <v/>
      </c>
    </row>
    <row r="96" customFormat="false" ht="12.75" hidden="false" customHeight="false" outlineLevel="0" collapsed="false">
      <c r="A96" s="86" t="n">
        <v>474</v>
      </c>
      <c r="B96" s="87" t="n">
        <v>1</v>
      </c>
      <c r="C96" s="87" t="n">
        <v>0.1078846</v>
      </c>
      <c r="D96" s="88" t="e">
        <f aca="false">VLOOKUP(A96,Entrada_datos!$C:$D,2,0)</f>
        <v>#N/A</v>
      </c>
      <c r="E96" s="88" t="str">
        <f aca="false">IF(ISNUMBER(D96),D96,"")</f>
        <v/>
      </c>
      <c r="F96" s="88" t="n">
        <f aca="false">VLOOKUP(A96,Entrada_datos!$C:$D,2)</f>
        <v>0</v>
      </c>
      <c r="G96" s="88" t="n">
        <f aca="false">IF(ISNUMBER(D96),B96*E96,0)</f>
        <v>0</v>
      </c>
      <c r="H96" s="88" t="n">
        <f aca="false">IF(ISNUMBER(D96),C96*E96,0)</f>
        <v>0</v>
      </c>
      <c r="I96" s="88" t="n">
        <f aca="false">IF(ISNUMBER(D96),A96*E96,0)</f>
        <v>0</v>
      </c>
      <c r="N96" s="84" t="n">
        <v>95</v>
      </c>
      <c r="O96" s="84" t="n">
        <f aca="false">Entrada_datos!C105-Entrada_datos!C104</f>
        <v>0</v>
      </c>
      <c r="P96" s="84" t="str">
        <f aca="false">IF(AND(O96&gt;0,O96&lt;20),O96,"")</f>
        <v/>
      </c>
    </row>
    <row r="97" customFormat="false" ht="12.75" hidden="false" customHeight="false" outlineLevel="0" collapsed="false">
      <c r="A97" s="86" t="n">
        <v>475</v>
      </c>
      <c r="B97" s="87" t="n">
        <v>1</v>
      </c>
      <c r="C97" s="87" t="n">
        <v>0.1126</v>
      </c>
      <c r="D97" s="88" t="e">
        <f aca="false">VLOOKUP(A97,Entrada_datos!$C:$D,2,0)</f>
        <v>#N/A</v>
      </c>
      <c r="E97" s="88" t="str">
        <f aca="false">IF(ISNUMBER(D97),D97,"")</f>
        <v/>
      </c>
      <c r="F97" s="88" t="n">
        <f aca="false">VLOOKUP(A97,Entrada_datos!$C:$D,2)</f>
        <v>0</v>
      </c>
      <c r="G97" s="88" t="n">
        <f aca="false">IF(ISNUMBER(D97),B97*E97,0)</f>
        <v>0</v>
      </c>
      <c r="H97" s="88" t="n">
        <f aca="false">IF(ISNUMBER(D97),C97*E97,0)</f>
        <v>0</v>
      </c>
      <c r="I97" s="88" t="n">
        <f aca="false">IF(ISNUMBER(D97),A97*E97,0)</f>
        <v>0</v>
      </c>
      <c r="N97" s="84" t="n">
        <v>96</v>
      </c>
      <c r="O97" s="84" t="n">
        <f aca="false">Entrada_datos!C106-Entrada_datos!C105</f>
        <v>0</v>
      </c>
      <c r="P97" s="84" t="str">
        <f aca="false">IF(AND(O97&gt;0,O97&lt;20),O97,"")</f>
        <v/>
      </c>
    </row>
    <row r="98" customFormat="false" ht="12.75" hidden="false" customHeight="false" outlineLevel="0" collapsed="false">
      <c r="A98" s="86" t="n">
        <v>476</v>
      </c>
      <c r="B98" s="87" t="n">
        <v>1</v>
      </c>
      <c r="C98" s="87" t="n">
        <v>0.117532</v>
      </c>
      <c r="D98" s="88" t="e">
        <f aca="false">VLOOKUP(A98,Entrada_datos!$C:$D,2,0)</f>
        <v>#N/A</v>
      </c>
      <c r="E98" s="88" t="str">
        <f aca="false">IF(ISNUMBER(D98),D98,"")</f>
        <v/>
      </c>
      <c r="F98" s="88" t="n">
        <f aca="false">VLOOKUP(A98,Entrada_datos!$C:$D,2)</f>
        <v>0</v>
      </c>
      <c r="G98" s="88" t="n">
        <f aca="false">IF(ISNUMBER(D98),B98*E98,0)</f>
        <v>0</v>
      </c>
      <c r="H98" s="88" t="n">
        <f aca="false">IF(ISNUMBER(D98),C98*E98,0)</f>
        <v>0</v>
      </c>
      <c r="I98" s="88" t="n">
        <f aca="false">IF(ISNUMBER(D98),A98*E98,0)</f>
        <v>0</v>
      </c>
      <c r="N98" s="84" t="n">
        <v>97</v>
      </c>
      <c r="O98" s="84" t="n">
        <f aca="false">Entrada_datos!C107-Entrada_datos!C106</f>
        <v>0</v>
      </c>
      <c r="P98" s="84" t="str">
        <f aca="false">IF(AND(O98&gt;0,O98&lt;20),O98,"")</f>
        <v/>
      </c>
    </row>
    <row r="99" customFormat="false" ht="12.75" hidden="false" customHeight="false" outlineLevel="0" collapsed="false">
      <c r="A99" s="86" t="n">
        <v>477</v>
      </c>
      <c r="B99" s="87" t="n">
        <v>1</v>
      </c>
      <c r="C99" s="87" t="n">
        <v>0.1226744</v>
      </c>
      <c r="D99" s="88" t="e">
        <f aca="false">VLOOKUP(A99,Entrada_datos!$C:$D,2,0)</f>
        <v>#N/A</v>
      </c>
      <c r="E99" s="88" t="str">
        <f aca="false">IF(ISNUMBER(D99),D99,"")</f>
        <v/>
      </c>
      <c r="F99" s="88" t="n">
        <f aca="false">VLOOKUP(A99,Entrada_datos!$C:$D,2)</f>
        <v>0</v>
      </c>
      <c r="G99" s="88" t="n">
        <f aca="false">IF(ISNUMBER(D99),B99*E99,0)</f>
        <v>0</v>
      </c>
      <c r="H99" s="88" t="n">
        <f aca="false">IF(ISNUMBER(D99),C99*E99,0)</f>
        <v>0</v>
      </c>
      <c r="I99" s="88" t="n">
        <f aca="false">IF(ISNUMBER(D99),A99*E99,0)</f>
        <v>0</v>
      </c>
      <c r="N99" s="84" t="n">
        <v>98</v>
      </c>
      <c r="O99" s="84" t="n">
        <f aca="false">Entrada_datos!C108-Entrada_datos!C107</f>
        <v>0</v>
      </c>
      <c r="P99" s="84" t="str">
        <f aca="false">IF(AND(O99&gt;0,O99&lt;20),O99,"")</f>
        <v/>
      </c>
    </row>
    <row r="100" customFormat="false" ht="12.75" hidden="false" customHeight="false" outlineLevel="0" collapsed="false">
      <c r="A100" s="86" t="n">
        <v>478</v>
      </c>
      <c r="B100" s="87" t="n">
        <v>1</v>
      </c>
      <c r="C100" s="87" t="n">
        <v>0.1279928</v>
      </c>
      <c r="D100" s="88" t="e">
        <f aca="false">VLOOKUP(A100,Entrada_datos!$C:$D,2,0)</f>
        <v>#N/A</v>
      </c>
      <c r="E100" s="88" t="str">
        <f aca="false">IF(ISNUMBER(D100),D100,"")</f>
        <v/>
      </c>
      <c r="F100" s="88" t="n">
        <f aca="false">VLOOKUP(A100,Entrada_datos!$C:$D,2)</f>
        <v>0</v>
      </c>
      <c r="G100" s="88" t="n">
        <f aca="false">IF(ISNUMBER(D100),B100*E100,0)</f>
        <v>0</v>
      </c>
      <c r="H100" s="88" t="n">
        <f aca="false">IF(ISNUMBER(D100),C100*E100,0)</f>
        <v>0</v>
      </c>
      <c r="I100" s="88" t="n">
        <f aca="false">IF(ISNUMBER(D100),A100*E100,0)</f>
        <v>0</v>
      </c>
      <c r="N100" s="84" t="n">
        <v>99</v>
      </c>
      <c r="O100" s="84" t="n">
        <f aca="false">Entrada_datos!C109-Entrada_datos!C108</f>
        <v>0</v>
      </c>
      <c r="P100" s="84" t="str">
        <f aca="false">IF(AND(O100&gt;0,O100&lt;20),O100,"")</f>
        <v/>
      </c>
    </row>
    <row r="101" customFormat="false" ht="12.75" hidden="false" customHeight="false" outlineLevel="0" collapsed="false">
      <c r="A101" s="86" t="n">
        <v>479</v>
      </c>
      <c r="B101" s="87" t="n">
        <v>1</v>
      </c>
      <c r="C101" s="87" t="n">
        <v>0.1334528</v>
      </c>
      <c r="D101" s="88" t="e">
        <f aca="false">VLOOKUP(A101,Entrada_datos!$C:$D,2,0)</f>
        <v>#N/A</v>
      </c>
      <c r="E101" s="88" t="str">
        <f aca="false">IF(ISNUMBER(D101),D101,"")</f>
        <v/>
      </c>
      <c r="F101" s="88" t="n">
        <f aca="false">VLOOKUP(A101,Entrada_datos!$C:$D,2)</f>
        <v>0</v>
      </c>
      <c r="G101" s="88" t="n">
        <f aca="false">IF(ISNUMBER(D101),B101*E101,0)</f>
        <v>0</v>
      </c>
      <c r="H101" s="88" t="n">
        <f aca="false">IF(ISNUMBER(D101),C101*E101,0)</f>
        <v>0</v>
      </c>
      <c r="I101" s="88" t="n">
        <f aca="false">IF(ISNUMBER(D101),A101*E101,0)</f>
        <v>0</v>
      </c>
      <c r="N101" s="84" t="n">
        <v>100</v>
      </c>
      <c r="O101" s="84" t="n">
        <f aca="false">Entrada_datos!C110-Entrada_datos!C109</f>
        <v>0</v>
      </c>
      <c r="P101" s="84" t="str">
        <f aca="false">IF(AND(O101&gt;0,O101&lt;20),O101,"")</f>
        <v/>
      </c>
    </row>
    <row r="102" customFormat="false" ht="12.75" hidden="false" customHeight="false" outlineLevel="0" collapsed="false">
      <c r="A102" s="86" t="n">
        <v>480</v>
      </c>
      <c r="B102" s="87" t="n">
        <v>1</v>
      </c>
      <c r="C102" s="87" t="n">
        <v>0.13902</v>
      </c>
      <c r="D102" s="88" t="e">
        <f aca="false">VLOOKUP(A102,Entrada_datos!$C:$D,2,0)</f>
        <v>#N/A</v>
      </c>
      <c r="E102" s="88" t="str">
        <f aca="false">IF(ISNUMBER(D102),D102,"")</f>
        <v/>
      </c>
      <c r="F102" s="88" t="n">
        <f aca="false">VLOOKUP(A102,Entrada_datos!$C:$D,2)</f>
        <v>0</v>
      </c>
      <c r="G102" s="88" t="n">
        <f aca="false">IF(ISNUMBER(D102),B102*E102,0)</f>
        <v>0</v>
      </c>
      <c r="H102" s="88" t="n">
        <f aca="false">IF(ISNUMBER(D102),C102*E102,0)</f>
        <v>0</v>
      </c>
      <c r="I102" s="88" t="n">
        <f aca="false">IF(ISNUMBER(D102),A102*E102,0)</f>
        <v>0</v>
      </c>
      <c r="N102" s="84" t="n">
        <v>101</v>
      </c>
      <c r="O102" s="84" t="n">
        <f aca="false">Entrada_datos!C111-Entrada_datos!C110</f>
        <v>0</v>
      </c>
      <c r="P102" s="84" t="str">
        <f aca="false">IF(AND(O102&gt;0,O102&lt;20),O102,"")</f>
        <v/>
      </c>
    </row>
    <row r="103" customFormat="false" ht="12.75" hidden="false" customHeight="false" outlineLevel="0" collapsed="false">
      <c r="A103" s="86" t="n">
        <v>481</v>
      </c>
      <c r="B103" s="87" t="n">
        <v>1</v>
      </c>
      <c r="C103" s="87" t="n">
        <v>0.1446764</v>
      </c>
      <c r="D103" s="88" t="e">
        <f aca="false">VLOOKUP(A103,Entrada_datos!$C:$D,2,0)</f>
        <v>#N/A</v>
      </c>
      <c r="E103" s="88" t="str">
        <f aca="false">IF(ISNUMBER(D103),D103,"")</f>
        <v/>
      </c>
      <c r="F103" s="88" t="n">
        <f aca="false">VLOOKUP(A103,Entrada_datos!$C:$D,2)</f>
        <v>0</v>
      </c>
      <c r="G103" s="88" t="n">
        <f aca="false">IF(ISNUMBER(D103),B103*E103,0)</f>
        <v>0</v>
      </c>
      <c r="H103" s="88" t="n">
        <f aca="false">IF(ISNUMBER(D103),C103*E103,0)</f>
        <v>0</v>
      </c>
      <c r="I103" s="88" t="n">
        <f aca="false">IF(ISNUMBER(D103),A103*E103,0)</f>
        <v>0</v>
      </c>
      <c r="N103" s="84" t="n">
        <v>102</v>
      </c>
      <c r="O103" s="84" t="n">
        <f aca="false">Entrada_datos!C112-Entrada_datos!C111</f>
        <v>0</v>
      </c>
      <c r="P103" s="84" t="str">
        <f aca="false">IF(AND(O103&gt;0,O103&lt;20),O103,"")</f>
        <v/>
      </c>
    </row>
    <row r="104" customFormat="false" ht="12.75" hidden="false" customHeight="false" outlineLevel="0" collapsed="false">
      <c r="A104" s="86" t="n">
        <v>482</v>
      </c>
      <c r="B104" s="87" t="n">
        <v>1</v>
      </c>
      <c r="C104" s="87" t="n">
        <v>0.1504693</v>
      </c>
      <c r="D104" s="88" t="e">
        <f aca="false">VLOOKUP(A104,Entrada_datos!$C:$D,2,0)</f>
        <v>#N/A</v>
      </c>
      <c r="E104" s="88" t="str">
        <f aca="false">IF(ISNUMBER(D104),D104,"")</f>
        <v/>
      </c>
      <c r="F104" s="88" t="n">
        <f aca="false">VLOOKUP(A104,Entrada_datos!$C:$D,2)</f>
        <v>0</v>
      </c>
      <c r="G104" s="88" t="n">
        <f aca="false">IF(ISNUMBER(D104),B104*E104,0)</f>
        <v>0</v>
      </c>
      <c r="H104" s="88" t="n">
        <f aca="false">IF(ISNUMBER(D104),C104*E104,0)</f>
        <v>0</v>
      </c>
      <c r="I104" s="88" t="n">
        <f aca="false">IF(ISNUMBER(D104),A104*E104,0)</f>
        <v>0</v>
      </c>
      <c r="N104" s="84" t="n">
        <v>103</v>
      </c>
      <c r="O104" s="84" t="n">
        <f aca="false">Entrada_datos!C113-Entrada_datos!C112</f>
        <v>0</v>
      </c>
      <c r="P104" s="84" t="str">
        <f aca="false">IF(AND(O104&gt;0,O104&lt;20),O104,"")</f>
        <v/>
      </c>
    </row>
    <row r="105" customFormat="false" ht="12.75" hidden="false" customHeight="false" outlineLevel="0" collapsed="false">
      <c r="A105" s="86" t="n">
        <v>483</v>
      </c>
      <c r="B105" s="87" t="n">
        <v>1</v>
      </c>
      <c r="C105" s="87" t="n">
        <v>0.1564619</v>
      </c>
      <c r="D105" s="88" t="e">
        <f aca="false">VLOOKUP(A105,Entrada_datos!$C:$D,2,0)</f>
        <v>#N/A</v>
      </c>
      <c r="E105" s="88" t="str">
        <f aca="false">IF(ISNUMBER(D105),D105,"")</f>
        <v/>
      </c>
      <c r="F105" s="88" t="n">
        <f aca="false">VLOOKUP(A105,Entrada_datos!$C:$D,2)</f>
        <v>0</v>
      </c>
      <c r="G105" s="88" t="n">
        <f aca="false">IF(ISNUMBER(D105),B105*E105,0)</f>
        <v>0</v>
      </c>
      <c r="H105" s="88" t="n">
        <f aca="false">IF(ISNUMBER(D105),C105*E105,0)</f>
        <v>0</v>
      </c>
      <c r="I105" s="88" t="n">
        <f aca="false">IF(ISNUMBER(D105),A105*E105,0)</f>
        <v>0</v>
      </c>
      <c r="N105" s="84" t="n">
        <v>104</v>
      </c>
      <c r="O105" s="84" t="n">
        <f aca="false">Entrada_datos!C114-Entrada_datos!C113</f>
        <v>0</v>
      </c>
      <c r="P105" s="84" t="str">
        <f aca="false">IF(AND(O105&gt;0,O105&lt;20),O105,"")</f>
        <v/>
      </c>
    </row>
    <row r="106" customFormat="false" ht="12.75" hidden="false" customHeight="false" outlineLevel="0" collapsed="false">
      <c r="A106" s="86" t="n">
        <v>484</v>
      </c>
      <c r="B106" s="87" t="n">
        <v>1</v>
      </c>
      <c r="C106" s="87" t="n">
        <v>0.1627177</v>
      </c>
      <c r="D106" s="88" t="e">
        <f aca="false">VLOOKUP(A106,Entrada_datos!$C:$D,2,0)</f>
        <v>#N/A</v>
      </c>
      <c r="E106" s="88" t="str">
        <f aca="false">IF(ISNUMBER(D106),D106,"")</f>
        <v/>
      </c>
      <c r="F106" s="88" t="n">
        <f aca="false">VLOOKUP(A106,Entrada_datos!$C:$D,2)</f>
        <v>0</v>
      </c>
      <c r="G106" s="88" t="n">
        <f aca="false">IF(ISNUMBER(D106),B106*E106,0)</f>
        <v>0</v>
      </c>
      <c r="H106" s="88" t="n">
        <f aca="false">IF(ISNUMBER(D106),C106*E106,0)</f>
        <v>0</v>
      </c>
      <c r="I106" s="88" t="n">
        <f aca="false">IF(ISNUMBER(D106),A106*E106,0)</f>
        <v>0</v>
      </c>
      <c r="N106" s="84" t="n">
        <v>105</v>
      </c>
      <c r="O106" s="84" t="n">
        <f aca="false">Entrada_datos!C115-Entrada_datos!C114</f>
        <v>0</v>
      </c>
      <c r="P106" s="84" t="str">
        <f aca="false">IF(AND(O106&gt;0,O106&lt;20),O106,"")</f>
        <v/>
      </c>
    </row>
    <row r="107" customFormat="false" ht="12.75" hidden="false" customHeight="false" outlineLevel="0" collapsed="false">
      <c r="A107" s="86" t="n">
        <v>485</v>
      </c>
      <c r="B107" s="87" t="n">
        <v>1</v>
      </c>
      <c r="C107" s="87" t="n">
        <v>0.1693</v>
      </c>
      <c r="D107" s="88" t="e">
        <f aca="false">VLOOKUP(A107,Entrada_datos!$C:$D,2,0)</f>
        <v>#N/A</v>
      </c>
      <c r="E107" s="88" t="str">
        <f aca="false">IF(ISNUMBER(D107),D107,"")</f>
        <v/>
      </c>
      <c r="F107" s="88" t="n">
        <f aca="false">VLOOKUP(A107,Entrada_datos!$C:$D,2)</f>
        <v>0</v>
      </c>
      <c r="G107" s="88" t="n">
        <f aca="false">IF(ISNUMBER(D107),B107*E107,0)</f>
        <v>0</v>
      </c>
      <c r="H107" s="88" t="n">
        <f aca="false">IF(ISNUMBER(D107),C107*E107,0)</f>
        <v>0</v>
      </c>
      <c r="I107" s="88" t="n">
        <f aca="false">IF(ISNUMBER(D107),A107*E107,0)</f>
        <v>0</v>
      </c>
      <c r="N107" s="84" t="n">
        <v>106</v>
      </c>
      <c r="O107" s="84" t="n">
        <f aca="false">Entrada_datos!C116-Entrada_datos!C115</f>
        <v>0</v>
      </c>
      <c r="P107" s="84" t="str">
        <f aca="false">IF(AND(O107&gt;0,O107&lt;20),O107,"")</f>
        <v/>
      </c>
    </row>
    <row r="108" customFormat="false" ht="12.75" hidden="false" customHeight="false" outlineLevel="0" collapsed="false">
      <c r="A108" s="86" t="n">
        <v>486</v>
      </c>
      <c r="B108" s="87" t="n">
        <v>1</v>
      </c>
      <c r="C108" s="87" t="n">
        <v>0.1762431</v>
      </c>
      <c r="D108" s="88" t="e">
        <f aca="false">VLOOKUP(A108,Entrada_datos!$C:$D,2,0)</f>
        <v>#N/A</v>
      </c>
      <c r="E108" s="88" t="str">
        <f aca="false">IF(ISNUMBER(D108),D108,"")</f>
        <v/>
      </c>
      <c r="F108" s="88" t="n">
        <f aca="false">VLOOKUP(A108,Entrada_datos!$C:$D,2)</f>
        <v>0</v>
      </c>
      <c r="G108" s="88" t="n">
        <f aca="false">IF(ISNUMBER(D108),B108*E108,0)</f>
        <v>0</v>
      </c>
      <c r="H108" s="88" t="n">
        <f aca="false">IF(ISNUMBER(D108),C108*E108,0)</f>
        <v>0</v>
      </c>
      <c r="I108" s="88" t="n">
        <f aca="false">IF(ISNUMBER(D108),A108*E108,0)</f>
        <v>0</v>
      </c>
      <c r="N108" s="84" t="n">
        <v>107</v>
      </c>
      <c r="O108" s="84" t="n">
        <f aca="false">Entrada_datos!C117-Entrada_datos!C116</f>
        <v>0</v>
      </c>
      <c r="P108" s="84" t="str">
        <f aca="false">IF(AND(O108&gt;0,O108&lt;20),O108,"")</f>
        <v/>
      </c>
    </row>
    <row r="109" customFormat="false" ht="12.75" hidden="false" customHeight="false" outlineLevel="0" collapsed="false">
      <c r="A109" s="86" t="n">
        <v>487</v>
      </c>
      <c r="B109" s="87" t="n">
        <v>1</v>
      </c>
      <c r="C109" s="87" t="n">
        <v>0.1835581</v>
      </c>
      <c r="D109" s="88" t="e">
        <f aca="false">VLOOKUP(A109,Entrada_datos!$C:$D,2,0)</f>
        <v>#N/A</v>
      </c>
      <c r="E109" s="88" t="str">
        <f aca="false">IF(ISNUMBER(D109),D109,"")</f>
        <v/>
      </c>
      <c r="F109" s="88" t="n">
        <f aca="false">VLOOKUP(A109,Entrada_datos!$C:$D,2)</f>
        <v>0</v>
      </c>
      <c r="G109" s="88" t="n">
        <f aca="false">IF(ISNUMBER(D109),B109*E109,0)</f>
        <v>0</v>
      </c>
      <c r="H109" s="88" t="n">
        <f aca="false">IF(ISNUMBER(D109),C109*E109,0)</f>
        <v>0</v>
      </c>
      <c r="I109" s="88" t="n">
        <f aca="false">IF(ISNUMBER(D109),A109*E109,0)</f>
        <v>0</v>
      </c>
      <c r="N109" s="84" t="n">
        <v>108</v>
      </c>
      <c r="O109" s="84" t="n">
        <f aca="false">Entrada_datos!C118-Entrada_datos!C117</f>
        <v>0</v>
      </c>
      <c r="P109" s="84" t="str">
        <f aca="false">IF(AND(O109&gt;0,O109&lt;20),O109,"")</f>
        <v/>
      </c>
    </row>
    <row r="110" customFormat="false" ht="12.75" hidden="false" customHeight="false" outlineLevel="0" collapsed="false">
      <c r="A110" s="86" t="n">
        <v>488</v>
      </c>
      <c r="B110" s="87" t="n">
        <v>1</v>
      </c>
      <c r="C110" s="87" t="n">
        <v>0.1912735</v>
      </c>
      <c r="D110" s="88" t="e">
        <f aca="false">VLOOKUP(A110,Entrada_datos!$C:$D,2,0)</f>
        <v>#N/A</v>
      </c>
      <c r="E110" s="88" t="str">
        <f aca="false">IF(ISNUMBER(D110),D110,"")</f>
        <v/>
      </c>
      <c r="F110" s="88" t="n">
        <f aca="false">VLOOKUP(A110,Entrada_datos!$C:$D,2)</f>
        <v>0</v>
      </c>
      <c r="G110" s="88" t="n">
        <f aca="false">IF(ISNUMBER(D110),B110*E110,0)</f>
        <v>0</v>
      </c>
      <c r="H110" s="88" t="n">
        <f aca="false">IF(ISNUMBER(D110),C110*E110,0)</f>
        <v>0</v>
      </c>
      <c r="I110" s="88" t="n">
        <f aca="false">IF(ISNUMBER(D110),A110*E110,0)</f>
        <v>0</v>
      </c>
      <c r="N110" s="84" t="n">
        <v>109</v>
      </c>
      <c r="O110" s="84" t="n">
        <f aca="false">Entrada_datos!C119-Entrada_datos!C118</f>
        <v>0</v>
      </c>
      <c r="P110" s="84" t="str">
        <f aca="false">IF(AND(O110&gt;0,O110&lt;20),O110,"")</f>
        <v/>
      </c>
    </row>
    <row r="111" customFormat="false" ht="12.75" hidden="false" customHeight="false" outlineLevel="0" collapsed="false">
      <c r="A111" s="86" t="n">
        <v>489</v>
      </c>
      <c r="B111" s="87" t="n">
        <v>1</v>
      </c>
      <c r="C111" s="87" t="n">
        <v>0.199418</v>
      </c>
      <c r="D111" s="88" t="e">
        <f aca="false">VLOOKUP(A111,Entrada_datos!$C:$D,2,0)</f>
        <v>#N/A</v>
      </c>
      <c r="E111" s="88" t="str">
        <f aca="false">IF(ISNUMBER(D111),D111,"")</f>
        <v/>
      </c>
      <c r="F111" s="88" t="n">
        <f aca="false">VLOOKUP(A111,Entrada_datos!$C:$D,2)</f>
        <v>0</v>
      </c>
      <c r="G111" s="88" t="n">
        <f aca="false">IF(ISNUMBER(D111),B111*E111,0)</f>
        <v>0</v>
      </c>
      <c r="H111" s="88" t="n">
        <f aca="false">IF(ISNUMBER(D111),C111*E111,0)</f>
        <v>0</v>
      </c>
      <c r="I111" s="88" t="n">
        <f aca="false">IF(ISNUMBER(D111),A111*E111,0)</f>
        <v>0</v>
      </c>
      <c r="N111" s="84" t="n">
        <v>110</v>
      </c>
      <c r="O111" s="84" t="n">
        <f aca="false">Entrada_datos!C120-Entrada_datos!C119</f>
        <v>0</v>
      </c>
      <c r="P111" s="84" t="str">
        <f aca="false">IF(AND(O111&gt;0,O111&lt;20),O111,"")</f>
        <v/>
      </c>
    </row>
    <row r="112" customFormat="false" ht="12.75" hidden="false" customHeight="false" outlineLevel="0" collapsed="false">
      <c r="A112" s="86" t="n">
        <v>490</v>
      </c>
      <c r="B112" s="87" t="n">
        <v>1</v>
      </c>
      <c r="C112" s="87" t="n">
        <v>0.20802</v>
      </c>
      <c r="D112" s="88" t="e">
        <f aca="false">VLOOKUP(A112,Entrada_datos!$C:$D,2,0)</f>
        <v>#N/A</v>
      </c>
      <c r="E112" s="88" t="str">
        <f aca="false">IF(ISNUMBER(D112),D112,"")</f>
        <v/>
      </c>
      <c r="F112" s="88" t="n">
        <f aca="false">VLOOKUP(A112,Entrada_datos!$C:$D,2)</f>
        <v>0</v>
      </c>
      <c r="G112" s="88" t="n">
        <f aca="false">IF(ISNUMBER(D112),B112*E112,0)</f>
        <v>0</v>
      </c>
      <c r="H112" s="88" t="n">
        <f aca="false">IF(ISNUMBER(D112),C112*E112,0)</f>
        <v>0</v>
      </c>
      <c r="I112" s="88" t="n">
        <f aca="false">IF(ISNUMBER(D112),A112*E112,0)</f>
        <v>0</v>
      </c>
      <c r="N112" s="84" t="n">
        <v>111</v>
      </c>
      <c r="O112" s="84" t="n">
        <f aca="false">Entrada_datos!C121-Entrada_datos!C120</f>
        <v>0</v>
      </c>
      <c r="P112" s="84" t="str">
        <f aca="false">IF(AND(O112&gt;0,O112&lt;20),O112,"")</f>
        <v/>
      </c>
    </row>
    <row r="113" customFormat="false" ht="12.75" hidden="false" customHeight="false" outlineLevel="0" collapsed="false">
      <c r="A113" s="86" t="n">
        <v>491</v>
      </c>
      <c r="B113" s="87" t="n">
        <v>1</v>
      </c>
      <c r="C113" s="87" t="n">
        <v>0.2171199</v>
      </c>
      <c r="D113" s="88" t="e">
        <f aca="false">VLOOKUP(A113,Entrada_datos!$C:$D,2,0)</f>
        <v>#N/A</v>
      </c>
      <c r="E113" s="88" t="str">
        <f aca="false">IF(ISNUMBER(D113),D113,"")</f>
        <v/>
      </c>
      <c r="F113" s="88" t="n">
        <f aca="false">VLOOKUP(A113,Entrada_datos!$C:$D,2)</f>
        <v>0</v>
      </c>
      <c r="G113" s="88" t="n">
        <f aca="false">IF(ISNUMBER(D113),B113*E113,0)</f>
        <v>0</v>
      </c>
      <c r="H113" s="88" t="n">
        <f aca="false">IF(ISNUMBER(D113),C113*E113,0)</f>
        <v>0</v>
      </c>
      <c r="I113" s="88" t="n">
        <f aca="false">IF(ISNUMBER(D113),A113*E113,0)</f>
        <v>0</v>
      </c>
      <c r="N113" s="84" t="n">
        <v>112</v>
      </c>
      <c r="O113" s="84" t="n">
        <f aca="false">Entrada_datos!C122-Entrada_datos!C121</f>
        <v>0</v>
      </c>
      <c r="P113" s="84" t="str">
        <f aca="false">IF(AND(O113&gt;0,O113&lt;20),O113,"")</f>
        <v/>
      </c>
    </row>
    <row r="114" customFormat="false" ht="12.75" hidden="false" customHeight="false" outlineLevel="0" collapsed="false">
      <c r="A114" s="86" t="n">
        <v>492</v>
      </c>
      <c r="B114" s="87" t="n">
        <v>1</v>
      </c>
      <c r="C114" s="87" t="n">
        <v>0.2267345</v>
      </c>
      <c r="D114" s="88" t="e">
        <f aca="false">VLOOKUP(A114,Entrada_datos!$C:$D,2,0)</f>
        <v>#N/A</v>
      </c>
      <c r="E114" s="88" t="str">
        <f aca="false">IF(ISNUMBER(D114),D114,"")</f>
        <v/>
      </c>
      <c r="F114" s="88" t="n">
        <f aca="false">VLOOKUP(A114,Entrada_datos!$C:$D,2)</f>
        <v>0</v>
      </c>
      <c r="G114" s="88" t="n">
        <f aca="false">IF(ISNUMBER(D114),B114*E114,0)</f>
        <v>0</v>
      </c>
      <c r="H114" s="88" t="n">
        <f aca="false">IF(ISNUMBER(D114),C114*E114,0)</f>
        <v>0</v>
      </c>
      <c r="I114" s="88" t="n">
        <f aca="false">IF(ISNUMBER(D114),A114*E114,0)</f>
        <v>0</v>
      </c>
      <c r="N114" s="84" t="n">
        <v>113</v>
      </c>
      <c r="O114" s="84" t="n">
        <f aca="false">Entrada_datos!C123-Entrada_datos!C122</f>
        <v>0</v>
      </c>
      <c r="P114" s="84" t="str">
        <f aca="false">IF(AND(O114&gt;0,O114&lt;20),O114,"")</f>
        <v/>
      </c>
    </row>
    <row r="115" customFormat="false" ht="12.75" hidden="false" customHeight="false" outlineLevel="0" collapsed="false">
      <c r="A115" s="86" t="n">
        <v>493</v>
      </c>
      <c r="B115" s="87" t="n">
        <v>1</v>
      </c>
      <c r="C115" s="87" t="n">
        <v>0.2368571</v>
      </c>
      <c r="D115" s="88" t="e">
        <f aca="false">VLOOKUP(A115,Entrada_datos!$C:$D,2,0)</f>
        <v>#N/A</v>
      </c>
      <c r="E115" s="88" t="str">
        <f aca="false">IF(ISNUMBER(D115),D115,"")</f>
        <v/>
      </c>
      <c r="F115" s="88" t="n">
        <f aca="false">VLOOKUP(A115,Entrada_datos!$C:$D,2)</f>
        <v>0</v>
      </c>
      <c r="G115" s="88" t="n">
        <f aca="false">IF(ISNUMBER(D115),B115*E115,0)</f>
        <v>0</v>
      </c>
      <c r="H115" s="88" t="n">
        <f aca="false">IF(ISNUMBER(D115),C115*E115,0)</f>
        <v>0</v>
      </c>
      <c r="I115" s="88" t="n">
        <f aca="false">IF(ISNUMBER(D115),A115*E115,0)</f>
        <v>0</v>
      </c>
      <c r="N115" s="84" t="n">
        <v>114</v>
      </c>
      <c r="O115" s="84" t="n">
        <f aca="false">Entrada_datos!C124-Entrada_datos!C123</f>
        <v>0</v>
      </c>
      <c r="P115" s="84" t="str">
        <f aca="false">IF(AND(O115&gt;0,O115&lt;20),O115,"")</f>
        <v/>
      </c>
    </row>
    <row r="116" customFormat="false" ht="12.75" hidden="false" customHeight="false" outlineLevel="0" collapsed="false">
      <c r="A116" s="86" t="n">
        <v>494</v>
      </c>
      <c r="B116" s="87" t="n">
        <v>1</v>
      </c>
      <c r="C116" s="87" t="n">
        <v>0.2474812</v>
      </c>
      <c r="D116" s="88" t="e">
        <f aca="false">VLOOKUP(A116,Entrada_datos!$C:$D,2,0)</f>
        <v>#N/A</v>
      </c>
      <c r="E116" s="88" t="str">
        <f aca="false">IF(ISNUMBER(D116),D116,"")</f>
        <v/>
      </c>
      <c r="F116" s="88" t="n">
        <f aca="false">VLOOKUP(A116,Entrada_datos!$C:$D,2)</f>
        <v>0</v>
      </c>
      <c r="G116" s="88" t="n">
        <f aca="false">IF(ISNUMBER(D116),B116*E116,0)</f>
        <v>0</v>
      </c>
      <c r="H116" s="88" t="n">
        <f aca="false">IF(ISNUMBER(D116),C116*E116,0)</f>
        <v>0</v>
      </c>
      <c r="I116" s="88" t="n">
        <f aca="false">IF(ISNUMBER(D116),A116*E116,0)</f>
        <v>0</v>
      </c>
      <c r="N116" s="84" t="n">
        <v>115</v>
      </c>
      <c r="O116" s="84" t="n">
        <f aca="false">Entrada_datos!C125-Entrada_datos!C124</f>
        <v>0</v>
      </c>
      <c r="P116" s="84" t="str">
        <f aca="false">IF(AND(O116&gt;0,O116&lt;20),O116,"")</f>
        <v/>
      </c>
    </row>
    <row r="117" customFormat="false" ht="12.75" hidden="false" customHeight="false" outlineLevel="0" collapsed="false">
      <c r="A117" s="86" t="n">
        <v>495</v>
      </c>
      <c r="B117" s="87" t="n">
        <v>1</v>
      </c>
      <c r="C117" s="87" t="n">
        <v>0.2586</v>
      </c>
      <c r="D117" s="88" t="e">
        <f aca="false">VLOOKUP(A117,Entrada_datos!$C:$D,2,0)</f>
        <v>#N/A</v>
      </c>
      <c r="E117" s="88" t="str">
        <f aca="false">IF(ISNUMBER(D117),D117,"")</f>
        <v/>
      </c>
      <c r="F117" s="88" t="n">
        <f aca="false">VLOOKUP(A117,Entrada_datos!$C:$D,2)</f>
        <v>0</v>
      </c>
      <c r="G117" s="88" t="n">
        <f aca="false">IF(ISNUMBER(D117),B117*E117,0)</f>
        <v>0</v>
      </c>
      <c r="H117" s="88" t="n">
        <f aca="false">IF(ISNUMBER(D117),C117*E117,0)</f>
        <v>0</v>
      </c>
      <c r="I117" s="88" t="n">
        <f aca="false">IF(ISNUMBER(D117),A117*E117,0)</f>
        <v>0</v>
      </c>
      <c r="N117" s="84" t="n">
        <v>116</v>
      </c>
      <c r="O117" s="84" t="n">
        <f aca="false">Entrada_datos!C126-Entrada_datos!C125</f>
        <v>0</v>
      </c>
      <c r="P117" s="84" t="str">
        <f aca="false">IF(AND(O117&gt;0,O117&lt;20),O117,"")</f>
        <v/>
      </c>
    </row>
    <row r="118" customFormat="false" ht="12.75" hidden="false" customHeight="false" outlineLevel="0" collapsed="false">
      <c r="A118" s="86" t="n">
        <v>496</v>
      </c>
      <c r="B118" s="87" t="n">
        <v>1</v>
      </c>
      <c r="C118" s="87" t="n">
        <v>0.2701849</v>
      </c>
      <c r="D118" s="88" t="e">
        <f aca="false">VLOOKUP(A118,Entrada_datos!$C:$D,2,0)</f>
        <v>#N/A</v>
      </c>
      <c r="E118" s="88" t="str">
        <f aca="false">IF(ISNUMBER(D118),D118,"")</f>
        <v/>
      </c>
      <c r="F118" s="88" t="n">
        <f aca="false">VLOOKUP(A118,Entrada_datos!$C:$D,2)</f>
        <v>0</v>
      </c>
      <c r="G118" s="88" t="n">
        <f aca="false">IF(ISNUMBER(D118),B118*E118,0)</f>
        <v>0</v>
      </c>
      <c r="H118" s="88" t="n">
        <f aca="false">IF(ISNUMBER(D118),C118*E118,0)</f>
        <v>0</v>
      </c>
      <c r="I118" s="88" t="n">
        <f aca="false">IF(ISNUMBER(D118),A118*E118,0)</f>
        <v>0</v>
      </c>
      <c r="N118" s="84" t="n">
        <v>117</v>
      </c>
      <c r="O118" s="84" t="n">
        <f aca="false">Entrada_datos!C127-Entrada_datos!C126</f>
        <v>0</v>
      </c>
      <c r="P118" s="84" t="str">
        <f aca="false">IF(AND(O118&gt;0,O118&lt;20),O118,"")</f>
        <v/>
      </c>
    </row>
    <row r="119" customFormat="false" ht="12.75" hidden="false" customHeight="false" outlineLevel="0" collapsed="false">
      <c r="A119" s="86" t="n">
        <v>497</v>
      </c>
      <c r="B119" s="87" t="n">
        <v>1</v>
      </c>
      <c r="C119" s="87" t="n">
        <v>0.2822939</v>
      </c>
      <c r="D119" s="88" t="e">
        <f aca="false">VLOOKUP(A119,Entrada_datos!$C:$D,2,0)</f>
        <v>#N/A</v>
      </c>
      <c r="E119" s="88" t="str">
        <f aca="false">IF(ISNUMBER(D119),D119,"")</f>
        <v/>
      </c>
      <c r="F119" s="88" t="n">
        <f aca="false">VLOOKUP(A119,Entrada_datos!$C:$D,2)</f>
        <v>0</v>
      </c>
      <c r="G119" s="88" t="n">
        <f aca="false">IF(ISNUMBER(D119),B119*E119,0)</f>
        <v>0</v>
      </c>
      <c r="H119" s="88" t="n">
        <f aca="false">IF(ISNUMBER(D119),C119*E119,0)</f>
        <v>0</v>
      </c>
      <c r="I119" s="88" t="n">
        <f aca="false">IF(ISNUMBER(D119),A119*E119,0)</f>
        <v>0</v>
      </c>
      <c r="N119" s="84" t="n">
        <v>118</v>
      </c>
      <c r="O119" s="84" t="n">
        <f aca="false">Entrada_datos!C128-Entrada_datos!C127</f>
        <v>0</v>
      </c>
      <c r="P119" s="84" t="str">
        <f aca="false">IF(AND(O119&gt;0,O119&lt;20),O119,"")</f>
        <v/>
      </c>
    </row>
    <row r="120" customFormat="false" ht="12.75" hidden="false" customHeight="false" outlineLevel="0" collapsed="false">
      <c r="A120" s="86" t="n">
        <v>498</v>
      </c>
      <c r="B120" s="87" t="n">
        <v>1</v>
      </c>
      <c r="C120" s="87" t="n">
        <v>0.2950505</v>
      </c>
      <c r="D120" s="88" t="e">
        <f aca="false">VLOOKUP(A120,Entrada_datos!$C:$D,2,0)</f>
        <v>#N/A</v>
      </c>
      <c r="E120" s="88" t="str">
        <f aca="false">IF(ISNUMBER(D120),D120,"")</f>
        <v/>
      </c>
      <c r="F120" s="88" t="n">
        <f aca="false">VLOOKUP(A120,Entrada_datos!$C:$D,2)</f>
        <v>0</v>
      </c>
      <c r="G120" s="88" t="n">
        <f aca="false">IF(ISNUMBER(D120),B120*E120,0)</f>
        <v>0</v>
      </c>
      <c r="H120" s="88" t="n">
        <f aca="false">IF(ISNUMBER(D120),C120*E120,0)</f>
        <v>0</v>
      </c>
      <c r="I120" s="88" t="n">
        <f aca="false">IF(ISNUMBER(D120),A120*E120,0)</f>
        <v>0</v>
      </c>
      <c r="N120" s="84" t="n">
        <v>119</v>
      </c>
      <c r="O120" s="84" t="n">
        <f aca="false">Entrada_datos!C129-Entrada_datos!C128</f>
        <v>0</v>
      </c>
      <c r="P120" s="84" t="str">
        <f aca="false">IF(AND(O120&gt;0,O120&lt;20),O120,"")</f>
        <v/>
      </c>
    </row>
    <row r="121" customFormat="false" ht="12.75" hidden="false" customHeight="false" outlineLevel="0" collapsed="false">
      <c r="A121" s="86" t="n">
        <v>499</v>
      </c>
      <c r="B121" s="87" t="n">
        <v>1</v>
      </c>
      <c r="C121" s="87" t="n">
        <v>0.308578</v>
      </c>
      <c r="D121" s="88" t="e">
        <f aca="false">VLOOKUP(A121,Entrada_datos!$C:$D,2,0)</f>
        <v>#N/A</v>
      </c>
      <c r="E121" s="88" t="str">
        <f aca="false">IF(ISNUMBER(D121),D121,"")</f>
        <v/>
      </c>
      <c r="F121" s="88" t="n">
        <f aca="false">VLOOKUP(A121,Entrada_datos!$C:$D,2)</f>
        <v>0</v>
      </c>
      <c r="G121" s="88" t="n">
        <f aca="false">IF(ISNUMBER(D121),B121*E121,0)</f>
        <v>0</v>
      </c>
      <c r="H121" s="88" t="n">
        <f aca="false">IF(ISNUMBER(D121),C121*E121,0)</f>
        <v>0</v>
      </c>
      <c r="I121" s="88" t="n">
        <f aca="false">IF(ISNUMBER(D121),A121*E121,0)</f>
        <v>0</v>
      </c>
      <c r="N121" s="84" t="n">
        <v>120</v>
      </c>
      <c r="O121" s="84" t="n">
        <f aca="false">Entrada_datos!C130-Entrada_datos!C129</f>
        <v>0</v>
      </c>
      <c r="P121" s="84" t="str">
        <f aca="false">IF(AND(O121&gt;0,O121&lt;20),O121,"")</f>
        <v/>
      </c>
    </row>
    <row r="122" customFormat="false" ht="12.75" hidden="false" customHeight="false" outlineLevel="0" collapsed="false">
      <c r="A122" s="86" t="n">
        <v>500</v>
      </c>
      <c r="B122" s="87" t="n">
        <v>1</v>
      </c>
      <c r="C122" s="87" t="n">
        <v>0.323</v>
      </c>
      <c r="D122" s="88" t="e">
        <f aca="false">VLOOKUP(A122,Entrada_datos!$C:$D,2,0)</f>
        <v>#N/A</v>
      </c>
      <c r="E122" s="88" t="str">
        <f aca="false">IF(ISNUMBER(D122),D122,"")</f>
        <v/>
      </c>
      <c r="F122" s="88" t="n">
        <f aca="false">VLOOKUP(A122,Entrada_datos!$C:$D,2)</f>
        <v>0</v>
      </c>
      <c r="G122" s="88" t="n">
        <f aca="false">IF(ISNUMBER(D122),B122*E122,0)</f>
        <v>0</v>
      </c>
      <c r="H122" s="88" t="n">
        <f aca="false">IF(ISNUMBER(D122),C122*E122,0)</f>
        <v>0</v>
      </c>
      <c r="I122" s="88" t="n">
        <f aca="false">IF(ISNUMBER(D122),A122*E122,0)</f>
        <v>0</v>
      </c>
      <c r="N122" s="84" t="n">
        <v>121</v>
      </c>
      <c r="O122" s="84" t="n">
        <f aca="false">Entrada_datos!C131-Entrada_datos!C130</f>
        <v>0</v>
      </c>
      <c r="P122" s="84" t="str">
        <f aca="false">IF(AND(O122&gt;0,O122&lt;20),O122,"")</f>
        <v/>
      </c>
    </row>
    <row r="123" customFormat="false" ht="12.75" hidden="false" customHeight="false" outlineLevel="0" collapsed="false">
      <c r="A123" s="86" t="n">
        <v>501</v>
      </c>
      <c r="B123" s="87" t="n">
        <v>0</v>
      </c>
      <c r="C123" s="87" t="n">
        <v>0.3384021</v>
      </c>
      <c r="D123" s="88" t="e">
        <f aca="false">VLOOKUP(A123,Entrada_datos!$C:$D,2,0)</f>
        <v>#N/A</v>
      </c>
      <c r="E123" s="88" t="str">
        <f aca="false">IF(ISNUMBER(D123),D123,"")</f>
        <v/>
      </c>
      <c r="F123" s="88" t="n">
        <f aca="false">VLOOKUP(A123,Entrada_datos!$C:$D,2)</f>
        <v>0</v>
      </c>
      <c r="G123" s="88" t="n">
        <f aca="false">IF(ISNUMBER(D123),B123*E123,0)</f>
        <v>0</v>
      </c>
      <c r="H123" s="88" t="n">
        <f aca="false">IF(ISNUMBER(D123),C123*E123,0)</f>
        <v>0</v>
      </c>
      <c r="I123" s="88" t="n">
        <f aca="false">IF(ISNUMBER(D123),A123*E123,0)</f>
        <v>0</v>
      </c>
      <c r="N123" s="84" t="n">
        <v>122</v>
      </c>
      <c r="O123" s="84" t="n">
        <f aca="false">Entrada_datos!C132-Entrada_datos!C131</f>
        <v>0</v>
      </c>
      <c r="P123" s="84" t="str">
        <f aca="false">IF(AND(O123&gt;0,O123&lt;20),O123,"")</f>
        <v/>
      </c>
    </row>
    <row r="124" customFormat="false" ht="12.75" hidden="false" customHeight="false" outlineLevel="0" collapsed="false">
      <c r="A124" s="86" t="n">
        <v>502</v>
      </c>
      <c r="B124" s="87" t="n">
        <v>0</v>
      </c>
      <c r="C124" s="87" t="n">
        <v>0.3546858</v>
      </c>
      <c r="D124" s="88" t="e">
        <f aca="false">VLOOKUP(A124,Entrada_datos!$C:$D,2,0)</f>
        <v>#N/A</v>
      </c>
      <c r="E124" s="88" t="str">
        <f aca="false">IF(ISNUMBER(D124),D124,"")</f>
        <v/>
      </c>
      <c r="F124" s="88" t="n">
        <f aca="false">VLOOKUP(A124,Entrada_datos!$C:$D,2)</f>
        <v>0</v>
      </c>
      <c r="G124" s="88" t="n">
        <f aca="false">IF(ISNUMBER(D124),B124*E124,0)</f>
        <v>0</v>
      </c>
      <c r="H124" s="88" t="n">
        <f aca="false">IF(ISNUMBER(D124),C124*E124,0)</f>
        <v>0</v>
      </c>
      <c r="I124" s="88" t="n">
        <f aca="false">IF(ISNUMBER(D124),A124*E124,0)</f>
        <v>0</v>
      </c>
      <c r="N124" s="84" t="n">
        <v>123</v>
      </c>
      <c r="O124" s="84" t="n">
        <f aca="false">Entrada_datos!C133-Entrada_datos!C132</f>
        <v>0</v>
      </c>
      <c r="P124" s="84" t="str">
        <f aca="false">IF(AND(O124&gt;0,O124&lt;20),O124,"")</f>
        <v/>
      </c>
    </row>
    <row r="125" customFormat="false" ht="12.75" hidden="false" customHeight="false" outlineLevel="0" collapsed="false">
      <c r="A125" s="86" t="n">
        <v>503</v>
      </c>
      <c r="B125" s="87" t="n">
        <v>0</v>
      </c>
      <c r="C125" s="87" t="n">
        <v>0.3716986</v>
      </c>
      <c r="D125" s="88" t="e">
        <f aca="false">VLOOKUP(A125,Entrada_datos!$C:$D,2,0)</f>
        <v>#N/A</v>
      </c>
      <c r="E125" s="88" t="str">
        <f aca="false">IF(ISNUMBER(D125),D125,"")</f>
        <v/>
      </c>
      <c r="F125" s="88" t="n">
        <f aca="false">VLOOKUP(A125,Entrada_datos!$C:$D,2)</f>
        <v>0</v>
      </c>
      <c r="G125" s="88" t="n">
        <f aca="false">IF(ISNUMBER(D125),B125*E125,0)</f>
        <v>0</v>
      </c>
      <c r="H125" s="88" t="n">
        <f aca="false">IF(ISNUMBER(D125),C125*E125,0)</f>
        <v>0</v>
      </c>
      <c r="I125" s="88" t="n">
        <f aca="false">IF(ISNUMBER(D125),A125*E125,0)</f>
        <v>0</v>
      </c>
      <c r="N125" s="84" t="n">
        <v>124</v>
      </c>
      <c r="O125" s="84" t="n">
        <f aca="false">Entrada_datos!C134-Entrada_datos!C133</f>
        <v>0</v>
      </c>
      <c r="P125" s="84" t="str">
        <f aca="false">IF(AND(O125&gt;0,O125&lt;20),O125,"")</f>
        <v/>
      </c>
    </row>
    <row r="126" customFormat="false" ht="12.75" hidden="false" customHeight="false" outlineLevel="0" collapsed="false">
      <c r="A126" s="86" t="n">
        <v>504</v>
      </c>
      <c r="B126" s="87" t="n">
        <v>0</v>
      </c>
      <c r="C126" s="87" t="n">
        <v>0.3892875</v>
      </c>
      <c r="D126" s="88" t="e">
        <f aca="false">VLOOKUP(A126,Entrada_datos!$C:$D,2,0)</f>
        <v>#N/A</v>
      </c>
      <c r="E126" s="88" t="str">
        <f aca="false">IF(ISNUMBER(D126),D126,"")</f>
        <v/>
      </c>
      <c r="F126" s="88" t="n">
        <f aca="false">VLOOKUP(A126,Entrada_datos!$C:$D,2)</f>
        <v>0</v>
      </c>
      <c r="G126" s="88" t="n">
        <f aca="false">IF(ISNUMBER(D126),B126*E126,0)</f>
        <v>0</v>
      </c>
      <c r="H126" s="88" t="n">
        <f aca="false">IF(ISNUMBER(D126),C126*E126,0)</f>
        <v>0</v>
      </c>
      <c r="I126" s="88" t="n">
        <f aca="false">IF(ISNUMBER(D126),A126*E126,0)</f>
        <v>0</v>
      </c>
      <c r="N126" s="84" t="n">
        <v>125</v>
      </c>
      <c r="O126" s="84" t="n">
        <f aca="false">Entrada_datos!C135-Entrada_datos!C134</f>
        <v>0</v>
      </c>
      <c r="P126" s="84" t="str">
        <f aca="false">IF(AND(O126&gt;0,O126&lt;20),O126,"")</f>
        <v/>
      </c>
    </row>
    <row r="127" customFormat="false" ht="12.75" hidden="false" customHeight="false" outlineLevel="0" collapsed="false">
      <c r="A127" s="86" t="n">
        <v>505</v>
      </c>
      <c r="B127" s="87" t="n">
        <v>0</v>
      </c>
      <c r="C127" s="87" t="n">
        <v>0.4073</v>
      </c>
      <c r="D127" s="88" t="e">
        <f aca="false">VLOOKUP(A127,Entrada_datos!$C:$D,2,0)</f>
        <v>#N/A</v>
      </c>
      <c r="E127" s="88" t="str">
        <f aca="false">IF(ISNUMBER(D127),D127,"")</f>
        <v/>
      </c>
      <c r="F127" s="88" t="n">
        <f aca="false">VLOOKUP(A127,Entrada_datos!$C:$D,2)</f>
        <v>0</v>
      </c>
      <c r="G127" s="88" t="n">
        <f aca="false">IF(ISNUMBER(D127),B127*E127,0)</f>
        <v>0</v>
      </c>
      <c r="H127" s="88" t="n">
        <f aca="false">IF(ISNUMBER(D127),C127*E127,0)</f>
        <v>0</v>
      </c>
      <c r="I127" s="88" t="n">
        <f aca="false">IF(ISNUMBER(D127),A127*E127,0)</f>
        <v>0</v>
      </c>
      <c r="N127" s="84" t="n">
        <v>126</v>
      </c>
      <c r="O127" s="84" t="n">
        <f aca="false">Entrada_datos!C136-Entrada_datos!C135</f>
        <v>0</v>
      </c>
      <c r="P127" s="84" t="str">
        <f aca="false">IF(AND(O127&gt;0,O127&lt;20),O127,"")</f>
        <v/>
      </c>
    </row>
    <row r="128" customFormat="false" ht="12.75" hidden="false" customHeight="false" outlineLevel="0" collapsed="false">
      <c r="A128" s="86" t="n">
        <v>506</v>
      </c>
      <c r="B128" s="87" t="n">
        <v>0</v>
      </c>
      <c r="C128" s="87" t="n">
        <v>0.4256299</v>
      </c>
      <c r="D128" s="88" t="e">
        <f aca="false">VLOOKUP(A128,Entrada_datos!$C:$D,2,0)</f>
        <v>#N/A</v>
      </c>
      <c r="E128" s="88" t="str">
        <f aca="false">IF(ISNUMBER(D128),D128,"")</f>
        <v/>
      </c>
      <c r="F128" s="88" t="n">
        <f aca="false">VLOOKUP(A128,Entrada_datos!$C:$D,2)</f>
        <v>0</v>
      </c>
      <c r="G128" s="88" t="n">
        <f aca="false">IF(ISNUMBER(D128),B128*E128,0)</f>
        <v>0</v>
      </c>
      <c r="H128" s="88" t="n">
        <f aca="false">IF(ISNUMBER(D128),C128*E128,0)</f>
        <v>0</v>
      </c>
      <c r="I128" s="88" t="n">
        <f aca="false">IF(ISNUMBER(D128),A128*E128,0)</f>
        <v>0</v>
      </c>
      <c r="N128" s="84" t="n">
        <v>127</v>
      </c>
      <c r="O128" s="84" t="n">
        <f aca="false">Entrada_datos!C137-Entrada_datos!C136</f>
        <v>0</v>
      </c>
      <c r="P128" s="84" t="str">
        <f aca="false">IF(AND(O128&gt;0,O128&lt;20),O128,"")</f>
        <v/>
      </c>
    </row>
    <row r="129" customFormat="false" ht="12.75" hidden="false" customHeight="false" outlineLevel="0" collapsed="false">
      <c r="A129" s="86" t="n">
        <v>507</v>
      </c>
      <c r="B129" s="87" t="n">
        <v>0</v>
      </c>
      <c r="C129" s="87" t="n">
        <v>0.4443096</v>
      </c>
      <c r="D129" s="88" t="e">
        <f aca="false">VLOOKUP(A129,Entrada_datos!$C:$D,2,0)</f>
        <v>#N/A</v>
      </c>
      <c r="E129" s="88" t="str">
        <f aca="false">IF(ISNUMBER(D129),D129,"")</f>
        <v/>
      </c>
      <c r="F129" s="88" t="n">
        <f aca="false">VLOOKUP(A129,Entrada_datos!$C:$D,2)</f>
        <v>0</v>
      </c>
      <c r="G129" s="88" t="n">
        <f aca="false">IF(ISNUMBER(D129),B129*E129,0)</f>
        <v>0</v>
      </c>
      <c r="H129" s="88" t="n">
        <f aca="false">IF(ISNUMBER(D129),C129*E129,0)</f>
        <v>0</v>
      </c>
      <c r="I129" s="88" t="n">
        <f aca="false">IF(ISNUMBER(D129),A129*E129,0)</f>
        <v>0</v>
      </c>
      <c r="N129" s="84" t="n">
        <v>128</v>
      </c>
      <c r="O129" s="84" t="n">
        <f aca="false">Entrada_datos!C138-Entrada_datos!C137</f>
        <v>0</v>
      </c>
      <c r="P129" s="84" t="str">
        <f aca="false">IF(AND(O129&gt;0,O129&lt;20),O129,"")</f>
        <v/>
      </c>
    </row>
    <row r="130" customFormat="false" ht="12.75" hidden="false" customHeight="false" outlineLevel="0" collapsed="false">
      <c r="A130" s="86" t="n">
        <v>508</v>
      </c>
      <c r="B130" s="87" t="n">
        <v>0</v>
      </c>
      <c r="C130" s="87" t="n">
        <v>0.4633944</v>
      </c>
      <c r="D130" s="88" t="e">
        <f aca="false">VLOOKUP(A130,Entrada_datos!$C:$D,2,0)</f>
        <v>#N/A</v>
      </c>
      <c r="E130" s="88" t="str">
        <f aca="false">IF(ISNUMBER(D130),D130,"")</f>
        <v/>
      </c>
      <c r="F130" s="88" t="n">
        <f aca="false">VLOOKUP(A130,Entrada_datos!$C:$D,2)</f>
        <v>0</v>
      </c>
      <c r="G130" s="88" t="n">
        <f aca="false">IF(ISNUMBER(D130),B130*E130,0)</f>
        <v>0</v>
      </c>
      <c r="H130" s="88" t="n">
        <f aca="false">IF(ISNUMBER(D130),C130*E130,0)</f>
        <v>0</v>
      </c>
      <c r="I130" s="88" t="n">
        <f aca="false">IF(ISNUMBER(D130),A130*E130,0)</f>
        <v>0</v>
      </c>
      <c r="N130" s="84" t="n">
        <v>129</v>
      </c>
      <c r="O130" s="84" t="n">
        <f aca="false">Entrada_datos!C139-Entrada_datos!C138</f>
        <v>0</v>
      </c>
      <c r="P130" s="84" t="str">
        <f aca="false">IF(AND(O130&gt;0,O130&lt;20),O130,"")</f>
        <v/>
      </c>
    </row>
    <row r="131" customFormat="false" ht="12.75" hidden="false" customHeight="false" outlineLevel="0" collapsed="false">
      <c r="A131" s="86" t="n">
        <v>509</v>
      </c>
      <c r="B131" s="87" t="n">
        <v>0</v>
      </c>
      <c r="C131" s="87" t="n">
        <v>0.4829395</v>
      </c>
      <c r="D131" s="88" t="e">
        <f aca="false">VLOOKUP(A131,Entrada_datos!$C:$D,2,0)</f>
        <v>#N/A</v>
      </c>
      <c r="E131" s="88" t="str">
        <f aca="false">IF(ISNUMBER(D131),D131,"")</f>
        <v/>
      </c>
      <c r="F131" s="88" t="n">
        <f aca="false">VLOOKUP(A131,Entrada_datos!$C:$D,2)</f>
        <v>0</v>
      </c>
      <c r="G131" s="88" t="n">
        <f aca="false">IF(ISNUMBER(D131),B131*E131,0)</f>
        <v>0</v>
      </c>
      <c r="H131" s="88" t="n">
        <f aca="false">IF(ISNUMBER(D131),C131*E131,0)</f>
        <v>0</v>
      </c>
      <c r="I131" s="88" t="n">
        <f aca="false">IF(ISNUMBER(D131),A131*E131,0)</f>
        <v>0</v>
      </c>
      <c r="N131" s="84" t="n">
        <v>130</v>
      </c>
      <c r="O131" s="84" t="n">
        <f aca="false">Entrada_datos!C140-Entrada_datos!C139</f>
        <v>0</v>
      </c>
      <c r="P131" s="84" t="str">
        <f aca="false">IF(AND(O131&gt;0,O131&lt;20),O131,"")</f>
        <v/>
      </c>
    </row>
    <row r="132" customFormat="false" ht="12.75" hidden="false" customHeight="false" outlineLevel="0" collapsed="false">
      <c r="A132" s="86" t="n">
        <v>510</v>
      </c>
      <c r="B132" s="87" t="n">
        <v>0</v>
      </c>
      <c r="C132" s="87" t="n">
        <v>0.503</v>
      </c>
      <c r="D132" s="88" t="e">
        <f aca="false">VLOOKUP(A132,Entrada_datos!$C:$D,2,0)</f>
        <v>#N/A</v>
      </c>
      <c r="E132" s="88" t="str">
        <f aca="false">IF(ISNUMBER(D132),D132,"")</f>
        <v/>
      </c>
      <c r="F132" s="88" t="n">
        <f aca="false">VLOOKUP(A132,Entrada_datos!$C:$D,2)</f>
        <v>0</v>
      </c>
      <c r="G132" s="88" t="n">
        <f aca="false">IF(ISNUMBER(D132),B132*E132,0)</f>
        <v>0</v>
      </c>
      <c r="H132" s="88" t="n">
        <f aca="false">IF(ISNUMBER(D132),C132*E132,0)</f>
        <v>0</v>
      </c>
      <c r="I132" s="88" t="n">
        <f aca="false">IF(ISNUMBER(D132),A132*E132,0)</f>
        <v>0</v>
      </c>
      <c r="N132" s="84" t="n">
        <v>131</v>
      </c>
      <c r="O132" s="84" t="n">
        <f aca="false">Entrada_datos!C141-Entrada_datos!C140</f>
        <v>0</v>
      </c>
      <c r="P132" s="84" t="str">
        <f aca="false">IF(AND(O132&gt;0,O132&lt;20),O132,"")</f>
        <v/>
      </c>
    </row>
    <row r="133" customFormat="false" ht="12.75" hidden="false" customHeight="false" outlineLevel="0" collapsed="false">
      <c r="A133" s="86" t="n">
        <v>511</v>
      </c>
      <c r="B133" s="87" t="n">
        <v>0</v>
      </c>
      <c r="C133" s="87" t="n">
        <v>0.5235693</v>
      </c>
      <c r="D133" s="88" t="e">
        <f aca="false">VLOOKUP(A133,Entrada_datos!$C:$D,2,0)</f>
        <v>#N/A</v>
      </c>
      <c r="E133" s="88" t="str">
        <f aca="false">IF(ISNUMBER(D133),D133,"")</f>
        <v/>
      </c>
      <c r="F133" s="88" t="n">
        <f aca="false">VLOOKUP(A133,Entrada_datos!$C:$D,2)</f>
        <v>0</v>
      </c>
      <c r="G133" s="88" t="n">
        <f aca="false">IF(ISNUMBER(D133),B133*E133,0)</f>
        <v>0</v>
      </c>
      <c r="H133" s="88" t="n">
        <f aca="false">IF(ISNUMBER(D133),C133*E133,0)</f>
        <v>0</v>
      </c>
      <c r="I133" s="88" t="n">
        <f aca="false">IF(ISNUMBER(D133),A133*E133,0)</f>
        <v>0</v>
      </c>
      <c r="N133" s="84" t="n">
        <v>132</v>
      </c>
      <c r="O133" s="84" t="n">
        <f aca="false">Entrada_datos!C142-Entrada_datos!C141</f>
        <v>0</v>
      </c>
      <c r="P133" s="84" t="str">
        <f aca="false">IF(AND(O133&gt;0,O133&lt;20),O133,"")</f>
        <v/>
      </c>
    </row>
    <row r="134" customFormat="false" ht="12.75" hidden="false" customHeight="false" outlineLevel="0" collapsed="false">
      <c r="A134" s="86" t="n">
        <v>512</v>
      </c>
      <c r="B134" s="87" t="n">
        <v>0</v>
      </c>
      <c r="C134" s="87" t="n">
        <v>0.544512</v>
      </c>
      <c r="D134" s="88" t="e">
        <f aca="false">VLOOKUP(A134,Entrada_datos!$C:$D,2,0)</f>
        <v>#N/A</v>
      </c>
      <c r="E134" s="88" t="str">
        <f aca="false">IF(ISNUMBER(D134),D134,"")</f>
        <v/>
      </c>
      <c r="F134" s="88" t="n">
        <f aca="false">VLOOKUP(A134,Entrada_datos!$C:$D,2)</f>
        <v>0</v>
      </c>
      <c r="G134" s="88" t="n">
        <f aca="false">IF(ISNUMBER(D134),B134*E134,0)</f>
        <v>0</v>
      </c>
      <c r="H134" s="88" t="n">
        <f aca="false">IF(ISNUMBER(D134),C134*E134,0)</f>
        <v>0</v>
      </c>
      <c r="I134" s="88" t="n">
        <f aca="false">IF(ISNUMBER(D134),A134*E134,0)</f>
        <v>0</v>
      </c>
      <c r="N134" s="84" t="n">
        <v>133</v>
      </c>
      <c r="O134" s="84" t="n">
        <f aca="false">Entrada_datos!C143-Entrada_datos!C142</f>
        <v>0</v>
      </c>
      <c r="P134" s="84" t="str">
        <f aca="false">IF(AND(O134&gt;0,O134&lt;20),O134,"")</f>
        <v/>
      </c>
    </row>
    <row r="135" customFormat="false" ht="12.75" hidden="false" customHeight="false" outlineLevel="0" collapsed="false">
      <c r="A135" s="86" t="n">
        <v>513</v>
      </c>
      <c r="B135" s="87" t="n">
        <v>0</v>
      </c>
      <c r="C135" s="87" t="n">
        <v>0.56569</v>
      </c>
      <c r="D135" s="88" t="e">
        <f aca="false">VLOOKUP(A135,Entrada_datos!$C:$D,2,0)</f>
        <v>#N/A</v>
      </c>
      <c r="E135" s="88" t="str">
        <f aca="false">IF(ISNUMBER(D135),D135,"")</f>
        <v/>
      </c>
      <c r="F135" s="88" t="n">
        <f aca="false">VLOOKUP(A135,Entrada_datos!$C:$D,2)</f>
        <v>0</v>
      </c>
      <c r="G135" s="88" t="n">
        <f aca="false">IF(ISNUMBER(D135),B135*E135,0)</f>
        <v>0</v>
      </c>
      <c r="H135" s="88" t="n">
        <f aca="false">IF(ISNUMBER(D135),C135*E135,0)</f>
        <v>0</v>
      </c>
      <c r="I135" s="88" t="n">
        <f aca="false">IF(ISNUMBER(D135),A135*E135,0)</f>
        <v>0</v>
      </c>
      <c r="N135" s="84" t="n">
        <v>134</v>
      </c>
      <c r="O135" s="84" t="n">
        <f aca="false">Entrada_datos!C144-Entrada_datos!C143</f>
        <v>0</v>
      </c>
      <c r="P135" s="84" t="str">
        <f aca="false">IF(AND(O135&gt;0,O135&lt;20),O135,"")</f>
        <v/>
      </c>
    </row>
    <row r="136" customFormat="false" ht="12.75" hidden="false" customHeight="false" outlineLevel="0" collapsed="false">
      <c r="A136" s="86" t="n">
        <v>514</v>
      </c>
      <c r="B136" s="87" t="n">
        <v>0</v>
      </c>
      <c r="C136" s="87" t="n">
        <v>0.5869653</v>
      </c>
      <c r="D136" s="88" t="e">
        <f aca="false">VLOOKUP(A136,Entrada_datos!$C:$D,2,0)</f>
        <v>#N/A</v>
      </c>
      <c r="E136" s="88" t="str">
        <f aca="false">IF(ISNUMBER(D136),D136,"")</f>
        <v/>
      </c>
      <c r="F136" s="88" t="n">
        <f aca="false">VLOOKUP(A136,Entrada_datos!$C:$D,2)</f>
        <v>0</v>
      </c>
      <c r="G136" s="88" t="n">
        <f aca="false">IF(ISNUMBER(D136),B136*E136,0)</f>
        <v>0</v>
      </c>
      <c r="H136" s="88" t="n">
        <f aca="false">IF(ISNUMBER(D136),C136*E136,0)</f>
        <v>0</v>
      </c>
      <c r="I136" s="88" t="n">
        <f aca="false">IF(ISNUMBER(D136),A136*E136,0)</f>
        <v>0</v>
      </c>
      <c r="N136" s="84" t="n">
        <v>135</v>
      </c>
      <c r="O136" s="84" t="n">
        <f aca="false">Entrada_datos!C145-Entrada_datos!C144</f>
        <v>0</v>
      </c>
      <c r="P136" s="84" t="str">
        <f aca="false">IF(AND(O136&gt;0,O136&lt;20),O136,"")</f>
        <v/>
      </c>
    </row>
    <row r="137" customFormat="false" ht="12.75" hidden="false" customHeight="false" outlineLevel="0" collapsed="false">
      <c r="A137" s="86" t="n">
        <v>515</v>
      </c>
      <c r="B137" s="87" t="n">
        <v>0</v>
      </c>
      <c r="C137" s="87" t="n">
        <v>0.6082</v>
      </c>
      <c r="D137" s="88" t="e">
        <f aca="false">VLOOKUP(A137,Entrada_datos!$C:$D,2,0)</f>
        <v>#N/A</v>
      </c>
      <c r="E137" s="88" t="str">
        <f aca="false">IF(ISNUMBER(D137),D137,"")</f>
        <v/>
      </c>
      <c r="F137" s="88" t="n">
        <f aca="false">VLOOKUP(A137,Entrada_datos!$C:$D,2)</f>
        <v>0</v>
      </c>
      <c r="G137" s="88" t="n">
        <f aca="false">IF(ISNUMBER(D137),B137*E137,0)</f>
        <v>0</v>
      </c>
      <c r="H137" s="88" t="n">
        <f aca="false">IF(ISNUMBER(D137),C137*E137,0)</f>
        <v>0</v>
      </c>
      <c r="I137" s="88" t="n">
        <f aca="false">IF(ISNUMBER(D137),A137*E137,0)</f>
        <v>0</v>
      </c>
      <c r="N137" s="84" t="n">
        <v>136</v>
      </c>
      <c r="O137" s="84" t="n">
        <f aca="false">Entrada_datos!C146-Entrada_datos!C145</f>
        <v>0</v>
      </c>
      <c r="P137" s="84" t="str">
        <f aca="false">IF(AND(O137&gt;0,O137&lt;20),O137,"")</f>
        <v/>
      </c>
    </row>
    <row r="138" customFormat="false" ht="12.75" hidden="false" customHeight="false" outlineLevel="0" collapsed="false">
      <c r="A138" s="86" t="n">
        <v>516</v>
      </c>
      <c r="B138" s="87" t="n">
        <v>0</v>
      </c>
      <c r="C138" s="87" t="n">
        <v>0.6293456</v>
      </c>
      <c r="D138" s="88" t="e">
        <f aca="false">VLOOKUP(A138,Entrada_datos!$C:$D,2,0)</f>
        <v>#N/A</v>
      </c>
      <c r="E138" s="88" t="str">
        <f aca="false">IF(ISNUMBER(D138),D138,"")</f>
        <v/>
      </c>
      <c r="F138" s="88" t="n">
        <f aca="false">VLOOKUP(A138,Entrada_datos!$C:$D,2)</f>
        <v>0</v>
      </c>
      <c r="G138" s="88" t="n">
        <f aca="false">IF(ISNUMBER(D138),B138*E138,0)</f>
        <v>0</v>
      </c>
      <c r="H138" s="88" t="n">
        <f aca="false">IF(ISNUMBER(D138),C138*E138,0)</f>
        <v>0</v>
      </c>
      <c r="I138" s="88" t="n">
        <f aca="false">IF(ISNUMBER(D138),A138*E138,0)</f>
        <v>0</v>
      </c>
      <c r="N138" s="84" t="n">
        <v>137</v>
      </c>
      <c r="O138" s="84" t="n">
        <f aca="false">Entrada_datos!C147-Entrada_datos!C146</f>
        <v>0</v>
      </c>
      <c r="P138" s="84" t="str">
        <f aca="false">IF(AND(O138&gt;0,O138&lt;20),O138,"")</f>
        <v/>
      </c>
    </row>
    <row r="139" customFormat="false" ht="12.75" hidden="false" customHeight="false" outlineLevel="0" collapsed="false">
      <c r="A139" s="86" t="n">
        <v>517</v>
      </c>
      <c r="B139" s="87" t="n">
        <v>0</v>
      </c>
      <c r="C139" s="87" t="n">
        <v>0.6503068</v>
      </c>
      <c r="D139" s="88" t="e">
        <f aca="false">VLOOKUP(A139,Entrada_datos!$C:$D,2,0)</f>
        <v>#N/A</v>
      </c>
      <c r="E139" s="88" t="str">
        <f aca="false">IF(ISNUMBER(D139),D139,"")</f>
        <v/>
      </c>
      <c r="F139" s="88" t="n">
        <f aca="false">VLOOKUP(A139,Entrada_datos!$C:$D,2)</f>
        <v>0</v>
      </c>
      <c r="G139" s="88" t="n">
        <f aca="false">IF(ISNUMBER(D139),B139*E139,0)</f>
        <v>0</v>
      </c>
      <c r="H139" s="88" t="n">
        <f aca="false">IF(ISNUMBER(D139),C139*E139,0)</f>
        <v>0</v>
      </c>
      <c r="I139" s="88" t="n">
        <f aca="false">IF(ISNUMBER(D139),A139*E139,0)</f>
        <v>0</v>
      </c>
      <c r="N139" s="84" t="n">
        <v>138</v>
      </c>
      <c r="O139" s="84" t="n">
        <f aca="false">Entrada_datos!C148-Entrada_datos!C147</f>
        <v>0</v>
      </c>
      <c r="P139" s="84" t="str">
        <f aca="false">IF(AND(O139&gt;0,O139&lt;20),O139,"")</f>
        <v/>
      </c>
    </row>
    <row r="140" customFormat="false" ht="12.75" hidden="false" customHeight="false" outlineLevel="0" collapsed="false">
      <c r="A140" s="86" t="n">
        <v>518</v>
      </c>
      <c r="B140" s="87" t="n">
        <v>0</v>
      </c>
      <c r="C140" s="87" t="n">
        <v>0.6708752</v>
      </c>
      <c r="D140" s="88" t="e">
        <f aca="false">VLOOKUP(A140,Entrada_datos!$C:$D,2,0)</f>
        <v>#N/A</v>
      </c>
      <c r="E140" s="88" t="str">
        <f aca="false">IF(ISNUMBER(D140),D140,"")</f>
        <v/>
      </c>
      <c r="F140" s="88" t="n">
        <f aca="false">VLOOKUP(A140,Entrada_datos!$C:$D,2)</f>
        <v>0</v>
      </c>
      <c r="G140" s="88" t="n">
        <f aca="false">IF(ISNUMBER(D140),B140*E140,0)</f>
        <v>0</v>
      </c>
      <c r="H140" s="88" t="n">
        <f aca="false">IF(ISNUMBER(D140),C140*E140,0)</f>
        <v>0</v>
      </c>
      <c r="I140" s="88" t="n">
        <f aca="false">IF(ISNUMBER(D140),A140*E140,0)</f>
        <v>0</v>
      </c>
      <c r="N140" s="84" t="n">
        <v>139</v>
      </c>
      <c r="O140" s="84" t="n">
        <f aca="false">Entrada_datos!C149-Entrada_datos!C148</f>
        <v>0</v>
      </c>
      <c r="P140" s="84" t="str">
        <f aca="false">IF(AND(O140&gt;0,O140&lt;20),O140,"")</f>
        <v/>
      </c>
    </row>
    <row r="141" customFormat="false" ht="12.75" hidden="false" customHeight="false" outlineLevel="0" collapsed="false">
      <c r="A141" s="86" t="n">
        <v>519</v>
      </c>
      <c r="B141" s="87" t="n">
        <v>0</v>
      </c>
      <c r="C141" s="87" t="n">
        <v>0.6908424</v>
      </c>
      <c r="D141" s="88" t="e">
        <f aca="false">VLOOKUP(A141,Entrada_datos!$C:$D,2,0)</f>
        <v>#N/A</v>
      </c>
      <c r="E141" s="88" t="str">
        <f aca="false">IF(ISNUMBER(D141),D141,"")</f>
        <v/>
      </c>
      <c r="F141" s="88" t="n">
        <f aca="false">VLOOKUP(A141,Entrada_datos!$C:$D,2)</f>
        <v>0</v>
      </c>
      <c r="G141" s="88" t="n">
        <f aca="false">IF(ISNUMBER(D141),B141*E141,0)</f>
        <v>0</v>
      </c>
      <c r="H141" s="88" t="n">
        <f aca="false">IF(ISNUMBER(D141),C141*E141,0)</f>
        <v>0</v>
      </c>
      <c r="I141" s="88" t="n">
        <f aca="false">IF(ISNUMBER(D141),A141*E141,0)</f>
        <v>0</v>
      </c>
      <c r="N141" s="84" t="n">
        <v>140</v>
      </c>
      <c r="O141" s="84" t="n">
        <f aca="false">Entrada_datos!C150-Entrada_datos!C149</f>
        <v>0</v>
      </c>
      <c r="P141" s="84" t="str">
        <f aca="false">IF(AND(O141&gt;0,O141&lt;20),O141,"")</f>
        <v/>
      </c>
    </row>
    <row r="142" customFormat="false" ht="12.75" hidden="false" customHeight="false" outlineLevel="0" collapsed="false">
      <c r="A142" s="86" t="n">
        <v>520</v>
      </c>
      <c r="B142" s="87" t="n">
        <v>0</v>
      </c>
      <c r="C142" s="87" t="n">
        <v>0.71</v>
      </c>
      <c r="D142" s="88" t="e">
        <f aca="false">VLOOKUP(A142,Entrada_datos!$C:$D,2,0)</f>
        <v>#N/A</v>
      </c>
      <c r="E142" s="88" t="str">
        <f aca="false">IF(ISNUMBER(D142),D142,"")</f>
        <v/>
      </c>
      <c r="F142" s="88" t="n">
        <f aca="false">VLOOKUP(A142,Entrada_datos!$C:$D,2)</f>
        <v>0</v>
      </c>
      <c r="G142" s="88" t="n">
        <f aca="false">IF(ISNUMBER(D142),B142*E142,0)</f>
        <v>0</v>
      </c>
      <c r="H142" s="88" t="n">
        <f aca="false">IF(ISNUMBER(D142),C142*E142,0)</f>
        <v>0</v>
      </c>
      <c r="I142" s="88" t="n">
        <f aca="false">IF(ISNUMBER(D142),A142*E142,0)</f>
        <v>0</v>
      </c>
      <c r="N142" s="84" t="n">
        <v>141</v>
      </c>
      <c r="O142" s="84" t="n">
        <f aca="false">Entrada_datos!C151-Entrada_datos!C150</f>
        <v>0</v>
      </c>
      <c r="P142" s="84" t="str">
        <f aca="false">IF(AND(O142&gt;0,O142&lt;20),O142,"")</f>
        <v/>
      </c>
    </row>
    <row r="143" customFormat="false" ht="12.75" hidden="false" customHeight="false" outlineLevel="0" collapsed="false">
      <c r="A143" s="86" t="n">
        <v>521</v>
      </c>
      <c r="B143" s="87" t="n">
        <v>0</v>
      </c>
      <c r="C143" s="87" t="n">
        <v>0.7281852</v>
      </c>
      <c r="D143" s="88" t="e">
        <f aca="false">VLOOKUP(A143,Entrada_datos!$C:$D,2,0)</f>
        <v>#N/A</v>
      </c>
      <c r="E143" s="88" t="str">
        <f aca="false">IF(ISNUMBER(D143),D143,"")</f>
        <v/>
      </c>
      <c r="F143" s="88" t="n">
        <f aca="false">VLOOKUP(A143,Entrada_datos!$C:$D,2)</f>
        <v>0</v>
      </c>
      <c r="G143" s="88" t="n">
        <f aca="false">IF(ISNUMBER(D143),B143*E143,0)</f>
        <v>0</v>
      </c>
      <c r="H143" s="88" t="n">
        <f aca="false">IF(ISNUMBER(D143),C143*E143,0)</f>
        <v>0</v>
      </c>
      <c r="I143" s="88" t="n">
        <f aca="false">IF(ISNUMBER(D143),A143*E143,0)</f>
        <v>0</v>
      </c>
      <c r="N143" s="84" t="n">
        <v>142</v>
      </c>
      <c r="O143" s="84" t="n">
        <f aca="false">Entrada_datos!C152-Entrada_datos!C151</f>
        <v>0</v>
      </c>
      <c r="P143" s="84" t="str">
        <f aca="false">IF(AND(O143&gt;0,O143&lt;20),O143,"")</f>
        <v/>
      </c>
    </row>
    <row r="144" customFormat="false" ht="12.75" hidden="false" customHeight="false" outlineLevel="0" collapsed="false">
      <c r="A144" s="86" t="n">
        <v>522</v>
      </c>
      <c r="B144" s="87" t="n">
        <v>0</v>
      </c>
      <c r="C144" s="87" t="n">
        <v>0.7454636</v>
      </c>
      <c r="D144" s="88" t="e">
        <f aca="false">VLOOKUP(A144,Entrada_datos!$C:$D,2,0)</f>
        <v>#N/A</v>
      </c>
      <c r="E144" s="88" t="str">
        <f aca="false">IF(ISNUMBER(D144),D144,"")</f>
        <v/>
      </c>
      <c r="F144" s="88" t="n">
        <f aca="false">VLOOKUP(A144,Entrada_datos!$C:$D,2)</f>
        <v>0</v>
      </c>
      <c r="G144" s="88" t="n">
        <f aca="false">IF(ISNUMBER(D144),B144*E144,0)</f>
        <v>0</v>
      </c>
      <c r="H144" s="88" t="n">
        <f aca="false">IF(ISNUMBER(D144),C144*E144,0)</f>
        <v>0</v>
      </c>
      <c r="I144" s="88" t="n">
        <f aca="false">IF(ISNUMBER(D144),A144*E144,0)</f>
        <v>0</v>
      </c>
      <c r="N144" s="84" t="n">
        <v>143</v>
      </c>
      <c r="O144" s="84" t="n">
        <f aca="false">Entrada_datos!C153-Entrada_datos!C152</f>
        <v>0</v>
      </c>
      <c r="P144" s="84" t="str">
        <f aca="false">IF(AND(O144&gt;0,O144&lt;20),O144,"")</f>
        <v/>
      </c>
    </row>
    <row r="145" customFormat="false" ht="12.75" hidden="false" customHeight="false" outlineLevel="0" collapsed="false">
      <c r="A145" s="86" t="n">
        <v>523</v>
      </c>
      <c r="B145" s="87" t="n">
        <v>0</v>
      </c>
      <c r="C145" s="87" t="n">
        <v>0.7619694</v>
      </c>
      <c r="D145" s="88" t="e">
        <f aca="false">VLOOKUP(A145,Entrada_datos!$C:$D,2,0)</f>
        <v>#N/A</v>
      </c>
      <c r="E145" s="88" t="str">
        <f aca="false">IF(ISNUMBER(D145),D145,"")</f>
        <v/>
      </c>
      <c r="F145" s="88" t="n">
        <f aca="false">VLOOKUP(A145,Entrada_datos!$C:$D,2)</f>
        <v>0</v>
      </c>
      <c r="G145" s="88" t="n">
        <f aca="false">IF(ISNUMBER(D145),B145*E145,0)</f>
        <v>0</v>
      </c>
      <c r="H145" s="88" t="n">
        <f aca="false">IF(ISNUMBER(D145),C145*E145,0)</f>
        <v>0</v>
      </c>
      <c r="I145" s="88" t="n">
        <f aca="false">IF(ISNUMBER(D145),A145*E145,0)</f>
        <v>0</v>
      </c>
      <c r="N145" s="84" t="n">
        <v>144</v>
      </c>
      <c r="O145" s="84" t="n">
        <f aca="false">Entrada_datos!C154-Entrada_datos!C153</f>
        <v>0</v>
      </c>
      <c r="P145" s="84" t="str">
        <f aca="false">IF(AND(O145&gt;0,O145&lt;20),O145,"")</f>
        <v/>
      </c>
    </row>
    <row r="146" customFormat="false" ht="12.75" hidden="false" customHeight="false" outlineLevel="0" collapsed="false">
      <c r="A146" s="86" t="n">
        <v>524</v>
      </c>
      <c r="B146" s="87" t="n">
        <v>0</v>
      </c>
      <c r="C146" s="87" t="n">
        <v>0.7778368</v>
      </c>
      <c r="D146" s="88" t="e">
        <f aca="false">VLOOKUP(A146,Entrada_datos!$C:$D,2,0)</f>
        <v>#N/A</v>
      </c>
      <c r="E146" s="88" t="str">
        <f aca="false">IF(ISNUMBER(D146),D146,"")</f>
        <v/>
      </c>
      <c r="F146" s="88" t="n">
        <f aca="false">VLOOKUP(A146,Entrada_datos!$C:$D,2)</f>
        <v>0</v>
      </c>
      <c r="G146" s="88" t="n">
        <f aca="false">IF(ISNUMBER(D146),B146*E146,0)</f>
        <v>0</v>
      </c>
      <c r="H146" s="88" t="n">
        <f aca="false">IF(ISNUMBER(D146),C146*E146,0)</f>
        <v>0</v>
      </c>
      <c r="I146" s="88" t="n">
        <f aca="false">IF(ISNUMBER(D146),A146*E146,0)</f>
        <v>0</v>
      </c>
      <c r="N146" s="84" t="n">
        <v>145</v>
      </c>
      <c r="O146" s="84" t="n">
        <f aca="false">Entrada_datos!C155-Entrada_datos!C154</f>
        <v>0</v>
      </c>
      <c r="P146" s="84" t="str">
        <f aca="false">IF(AND(O146&gt;0,O146&lt;20),O146,"")</f>
        <v/>
      </c>
    </row>
    <row r="147" customFormat="false" ht="12.75" hidden="false" customHeight="false" outlineLevel="0" collapsed="false">
      <c r="A147" s="86" t="n">
        <v>525</v>
      </c>
      <c r="B147" s="87" t="n">
        <v>0</v>
      </c>
      <c r="C147" s="87" t="n">
        <v>0.7932</v>
      </c>
      <c r="D147" s="88" t="e">
        <f aca="false">VLOOKUP(A147,Entrada_datos!$C:$D,2,0)</f>
        <v>#N/A</v>
      </c>
      <c r="E147" s="88" t="str">
        <f aca="false">IF(ISNUMBER(D147),D147,"")</f>
        <v/>
      </c>
      <c r="F147" s="88" t="n">
        <f aca="false">VLOOKUP(A147,Entrada_datos!$C:$D,2)</f>
        <v>0</v>
      </c>
      <c r="G147" s="88" t="n">
        <f aca="false">IF(ISNUMBER(D147),B147*E147,0)</f>
        <v>0</v>
      </c>
      <c r="H147" s="88" t="n">
        <f aca="false">IF(ISNUMBER(D147),C147*E147,0)</f>
        <v>0</v>
      </c>
      <c r="I147" s="88" t="n">
        <f aca="false">IF(ISNUMBER(D147),A147*E147,0)</f>
        <v>0</v>
      </c>
      <c r="N147" s="84" t="n">
        <v>146</v>
      </c>
      <c r="O147" s="84" t="n">
        <f aca="false">Entrada_datos!C156-Entrada_datos!C155</f>
        <v>0</v>
      </c>
      <c r="P147" s="84" t="str">
        <f aca="false">IF(AND(O147&gt;0,O147&lt;20),O147,"")</f>
        <v/>
      </c>
    </row>
    <row r="148" customFormat="false" ht="12.75" hidden="false" customHeight="false" outlineLevel="0" collapsed="false">
      <c r="A148" s="86" t="n">
        <v>526</v>
      </c>
      <c r="B148" s="87" t="n">
        <v>0</v>
      </c>
      <c r="C148" s="87" t="n">
        <v>0.8081104</v>
      </c>
      <c r="D148" s="88" t="e">
        <f aca="false">VLOOKUP(A148,Entrada_datos!$C:$D,2,0)</f>
        <v>#N/A</v>
      </c>
      <c r="E148" s="88" t="str">
        <f aca="false">IF(ISNUMBER(D148),D148,"")</f>
        <v/>
      </c>
      <c r="F148" s="88" t="n">
        <f aca="false">VLOOKUP(A148,Entrada_datos!$C:$D,2)</f>
        <v>0</v>
      </c>
      <c r="G148" s="88" t="n">
        <f aca="false">IF(ISNUMBER(D148),B148*E148,0)</f>
        <v>0</v>
      </c>
      <c r="H148" s="88" t="n">
        <f aca="false">IF(ISNUMBER(D148),C148*E148,0)</f>
        <v>0</v>
      </c>
      <c r="I148" s="88" t="n">
        <f aca="false">IF(ISNUMBER(D148),A148*E148,0)</f>
        <v>0</v>
      </c>
      <c r="N148" s="84" t="n">
        <v>147</v>
      </c>
      <c r="O148" s="84" t="n">
        <f aca="false">Entrada_datos!C157-Entrada_datos!C156</f>
        <v>0</v>
      </c>
      <c r="P148" s="84" t="str">
        <f aca="false">IF(AND(O148&gt;0,O148&lt;20),O148,"")</f>
        <v/>
      </c>
    </row>
    <row r="149" customFormat="false" ht="12.75" hidden="false" customHeight="false" outlineLevel="0" collapsed="false">
      <c r="A149" s="86" t="n">
        <v>527</v>
      </c>
      <c r="B149" s="87" t="n">
        <v>0</v>
      </c>
      <c r="C149" s="87" t="n">
        <v>0.8224962</v>
      </c>
      <c r="D149" s="88" t="e">
        <f aca="false">VLOOKUP(A149,Entrada_datos!$C:$D,2,0)</f>
        <v>#N/A</v>
      </c>
      <c r="E149" s="88" t="str">
        <f aca="false">IF(ISNUMBER(D149),D149,"")</f>
        <v/>
      </c>
      <c r="F149" s="88" t="n">
        <f aca="false">VLOOKUP(A149,Entrada_datos!$C:$D,2)</f>
        <v>0</v>
      </c>
      <c r="G149" s="88" t="n">
        <f aca="false">IF(ISNUMBER(D149),B149*E149,0)</f>
        <v>0</v>
      </c>
      <c r="H149" s="88" t="n">
        <f aca="false">IF(ISNUMBER(D149),C149*E149,0)</f>
        <v>0</v>
      </c>
      <c r="I149" s="88" t="n">
        <f aca="false">IF(ISNUMBER(D149),A149*E149,0)</f>
        <v>0</v>
      </c>
      <c r="N149" s="84" t="n">
        <v>148</v>
      </c>
      <c r="O149" s="84" t="n">
        <f aca="false">Entrada_datos!C158-Entrada_datos!C157</f>
        <v>0</v>
      </c>
      <c r="P149" s="84" t="str">
        <f aca="false">IF(AND(O149&gt;0,O149&lt;20),O149,"")</f>
        <v/>
      </c>
    </row>
    <row r="150" customFormat="false" ht="12.75" hidden="false" customHeight="false" outlineLevel="0" collapsed="false">
      <c r="A150" s="86" t="n">
        <v>528</v>
      </c>
      <c r="B150" s="87" t="n">
        <v>0</v>
      </c>
      <c r="C150" s="87" t="n">
        <v>0.8363068</v>
      </c>
      <c r="D150" s="88" t="e">
        <f aca="false">VLOOKUP(A150,Entrada_datos!$C:$D,2,0)</f>
        <v>#N/A</v>
      </c>
      <c r="E150" s="88" t="str">
        <f aca="false">IF(ISNUMBER(D150),D150,"")</f>
        <v/>
      </c>
      <c r="F150" s="88" t="n">
        <f aca="false">VLOOKUP(A150,Entrada_datos!$C:$D,2)</f>
        <v>0</v>
      </c>
      <c r="G150" s="88" t="n">
        <f aca="false">IF(ISNUMBER(D150),B150*E150,0)</f>
        <v>0</v>
      </c>
      <c r="H150" s="88" t="n">
        <f aca="false">IF(ISNUMBER(D150),C150*E150,0)</f>
        <v>0</v>
      </c>
      <c r="I150" s="88" t="n">
        <f aca="false">IF(ISNUMBER(D150),A150*E150,0)</f>
        <v>0</v>
      </c>
      <c r="N150" s="84" t="n">
        <v>149</v>
      </c>
      <c r="O150" s="84" t="n">
        <f aca="false">Entrada_datos!C159-Entrada_datos!C158</f>
        <v>0</v>
      </c>
      <c r="P150" s="84" t="str">
        <f aca="false">IF(AND(O150&gt;0,O150&lt;20),O150,"")</f>
        <v/>
      </c>
    </row>
    <row r="151" customFormat="false" ht="12.75" hidden="false" customHeight="false" outlineLevel="0" collapsed="false">
      <c r="A151" s="86" t="n">
        <v>529</v>
      </c>
      <c r="B151" s="87" t="n">
        <v>0</v>
      </c>
      <c r="C151" s="87" t="n">
        <v>0.8494916</v>
      </c>
      <c r="D151" s="88" t="e">
        <f aca="false">VLOOKUP(A151,Entrada_datos!$C:$D,2,0)</f>
        <v>#N/A</v>
      </c>
      <c r="E151" s="88" t="str">
        <f aca="false">IF(ISNUMBER(D151),D151,"")</f>
        <v/>
      </c>
      <c r="F151" s="88" t="n">
        <f aca="false">VLOOKUP(A151,Entrada_datos!$C:$D,2)</f>
        <v>0</v>
      </c>
      <c r="G151" s="88" t="n">
        <f aca="false">IF(ISNUMBER(D151),B151*E151,0)</f>
        <v>0</v>
      </c>
      <c r="H151" s="88" t="n">
        <f aca="false">IF(ISNUMBER(D151),C151*E151,0)</f>
        <v>0</v>
      </c>
      <c r="I151" s="88" t="n">
        <f aca="false">IF(ISNUMBER(D151),A151*E151,0)</f>
        <v>0</v>
      </c>
      <c r="N151" s="84" t="n">
        <v>150</v>
      </c>
      <c r="O151" s="84" t="n">
        <f aca="false">Entrada_datos!C160-Entrada_datos!C159</f>
        <v>0</v>
      </c>
      <c r="P151" s="84" t="str">
        <f aca="false">IF(AND(O151&gt;0,O151&lt;20),O151,"")</f>
        <v/>
      </c>
    </row>
    <row r="152" customFormat="false" ht="12.75" hidden="false" customHeight="false" outlineLevel="0" collapsed="false">
      <c r="A152" s="86" t="n">
        <v>530</v>
      </c>
      <c r="B152" s="87" t="n">
        <v>0</v>
      </c>
      <c r="C152" s="87" t="n">
        <v>0.862</v>
      </c>
      <c r="D152" s="88" t="e">
        <f aca="false">VLOOKUP(A152,Entrada_datos!$C:$D,2,0)</f>
        <v>#N/A</v>
      </c>
      <c r="E152" s="88" t="str">
        <f aca="false">IF(ISNUMBER(D152),D152,"")</f>
        <v/>
      </c>
      <c r="F152" s="88" t="n">
        <f aca="false">VLOOKUP(A152,Entrada_datos!$C:$D,2)</f>
        <v>0</v>
      </c>
      <c r="G152" s="88" t="n">
        <f aca="false">IF(ISNUMBER(D152),B152*E152,0)</f>
        <v>0</v>
      </c>
      <c r="H152" s="88" t="n">
        <f aca="false">IF(ISNUMBER(D152),C152*E152,0)</f>
        <v>0</v>
      </c>
      <c r="I152" s="88" t="n">
        <f aca="false">IF(ISNUMBER(D152),A152*E152,0)</f>
        <v>0</v>
      </c>
      <c r="N152" s="84" t="n">
        <v>151</v>
      </c>
      <c r="O152" s="84" t="n">
        <f aca="false">Entrada_datos!C161-Entrada_datos!C160</f>
        <v>0</v>
      </c>
      <c r="P152" s="84" t="str">
        <f aca="false">IF(AND(O152&gt;0,O152&lt;20),O152,"")</f>
        <v/>
      </c>
    </row>
    <row r="153" customFormat="false" ht="12.75" hidden="false" customHeight="false" outlineLevel="0" collapsed="false">
      <c r="A153" s="86" t="n">
        <v>531</v>
      </c>
      <c r="B153" s="87" t="n">
        <v>0</v>
      </c>
      <c r="C153" s="87" t="n">
        <v>0.8738108</v>
      </c>
      <c r="D153" s="88" t="e">
        <f aca="false">VLOOKUP(A153,Entrada_datos!$C:$D,2,0)</f>
        <v>#N/A</v>
      </c>
      <c r="E153" s="88" t="str">
        <f aca="false">IF(ISNUMBER(D153),D153,"")</f>
        <v/>
      </c>
      <c r="F153" s="88" t="n">
        <f aca="false">VLOOKUP(A153,Entrada_datos!$C:$D,2)</f>
        <v>0</v>
      </c>
      <c r="G153" s="88" t="n">
        <f aca="false">IF(ISNUMBER(D153),B153*E153,0)</f>
        <v>0</v>
      </c>
      <c r="H153" s="88" t="n">
        <f aca="false">IF(ISNUMBER(D153),C153*E153,0)</f>
        <v>0</v>
      </c>
      <c r="I153" s="88" t="n">
        <f aca="false">IF(ISNUMBER(D153),A153*E153,0)</f>
        <v>0</v>
      </c>
      <c r="N153" s="84" t="n">
        <v>152</v>
      </c>
      <c r="O153" s="84" t="n">
        <f aca="false">Entrada_datos!C162-Entrada_datos!C161</f>
        <v>0</v>
      </c>
      <c r="P153" s="84" t="str">
        <f aca="false">IF(AND(O153&gt;0,O153&lt;20),O153,"")</f>
        <v/>
      </c>
    </row>
    <row r="154" customFormat="false" ht="12.75" hidden="false" customHeight="false" outlineLevel="0" collapsed="false">
      <c r="A154" s="86" t="n">
        <v>532</v>
      </c>
      <c r="B154" s="87" t="n">
        <v>0</v>
      </c>
      <c r="C154" s="87" t="n">
        <v>0.8849624</v>
      </c>
      <c r="D154" s="88" t="e">
        <f aca="false">VLOOKUP(A154,Entrada_datos!$C:$D,2,0)</f>
        <v>#N/A</v>
      </c>
      <c r="E154" s="88" t="str">
        <f aca="false">IF(ISNUMBER(D154),D154,"")</f>
        <v/>
      </c>
      <c r="F154" s="88" t="n">
        <f aca="false">VLOOKUP(A154,Entrada_datos!$C:$D,2)</f>
        <v>0</v>
      </c>
      <c r="G154" s="88" t="n">
        <f aca="false">IF(ISNUMBER(D154),B154*E154,0)</f>
        <v>0</v>
      </c>
      <c r="H154" s="88" t="n">
        <f aca="false">IF(ISNUMBER(D154),C154*E154,0)</f>
        <v>0</v>
      </c>
      <c r="I154" s="88" t="n">
        <f aca="false">IF(ISNUMBER(D154),A154*E154,0)</f>
        <v>0</v>
      </c>
      <c r="N154" s="84" t="n">
        <v>153</v>
      </c>
      <c r="O154" s="84" t="n">
        <f aca="false">Entrada_datos!C163-Entrada_datos!C162</f>
        <v>0</v>
      </c>
      <c r="P154" s="84" t="str">
        <f aca="false">IF(AND(O154&gt;0,O154&lt;20),O154,"")</f>
        <v/>
      </c>
    </row>
    <row r="155" customFormat="false" ht="12.75" hidden="false" customHeight="false" outlineLevel="0" collapsed="false">
      <c r="A155" s="86" t="n">
        <v>533</v>
      </c>
      <c r="B155" s="87" t="n">
        <v>0</v>
      </c>
      <c r="C155" s="87" t="n">
        <v>0.8954936</v>
      </c>
      <c r="D155" s="88" t="e">
        <f aca="false">VLOOKUP(A155,Entrada_datos!$C:$D,2,0)</f>
        <v>#N/A</v>
      </c>
      <c r="E155" s="88" t="str">
        <f aca="false">IF(ISNUMBER(D155),D155,"")</f>
        <v/>
      </c>
      <c r="F155" s="88" t="n">
        <f aca="false">VLOOKUP(A155,Entrada_datos!$C:$D,2)</f>
        <v>0</v>
      </c>
      <c r="G155" s="88" t="n">
        <f aca="false">IF(ISNUMBER(D155),B155*E155,0)</f>
        <v>0</v>
      </c>
      <c r="H155" s="88" t="n">
        <f aca="false">IF(ISNUMBER(D155),C155*E155,0)</f>
        <v>0</v>
      </c>
      <c r="I155" s="88" t="n">
        <f aca="false">IF(ISNUMBER(D155),A155*E155,0)</f>
        <v>0</v>
      </c>
      <c r="N155" s="84" t="n">
        <v>154</v>
      </c>
      <c r="O155" s="84" t="n">
        <f aca="false">Entrada_datos!C164-Entrada_datos!C163</f>
        <v>0</v>
      </c>
      <c r="P155" s="84" t="str">
        <f aca="false">IF(AND(O155&gt;0,O155&lt;20),O155,"")</f>
        <v/>
      </c>
    </row>
    <row r="156" customFormat="false" ht="12.75" hidden="false" customHeight="false" outlineLevel="0" collapsed="false">
      <c r="A156" s="86" t="n">
        <v>534</v>
      </c>
      <c r="B156" s="87" t="n">
        <v>0</v>
      </c>
      <c r="C156" s="87" t="n">
        <v>0.9054432</v>
      </c>
      <c r="D156" s="88" t="e">
        <f aca="false">VLOOKUP(A156,Entrada_datos!$C:$D,2,0)</f>
        <v>#N/A</v>
      </c>
      <c r="E156" s="88" t="str">
        <f aca="false">IF(ISNUMBER(D156),D156,"")</f>
        <v/>
      </c>
      <c r="F156" s="88" t="n">
        <f aca="false">VLOOKUP(A156,Entrada_datos!$C:$D,2)</f>
        <v>0</v>
      </c>
      <c r="G156" s="88" t="n">
        <f aca="false">IF(ISNUMBER(D156),B156*E156,0)</f>
        <v>0</v>
      </c>
      <c r="H156" s="88" t="n">
        <f aca="false">IF(ISNUMBER(D156),C156*E156,0)</f>
        <v>0</v>
      </c>
      <c r="I156" s="88" t="n">
        <f aca="false">IF(ISNUMBER(D156),A156*E156,0)</f>
        <v>0</v>
      </c>
      <c r="N156" s="84" t="n">
        <v>155</v>
      </c>
      <c r="O156" s="84" t="n">
        <f aca="false">Entrada_datos!C165-Entrada_datos!C164</f>
        <v>0</v>
      </c>
      <c r="P156" s="84" t="str">
        <f aca="false">IF(AND(O156&gt;0,O156&lt;20),O156,"")</f>
        <v/>
      </c>
    </row>
    <row r="157" customFormat="false" ht="12.75" hidden="false" customHeight="false" outlineLevel="0" collapsed="false">
      <c r="A157" s="86" t="n">
        <v>535</v>
      </c>
      <c r="B157" s="87" t="n">
        <v>0</v>
      </c>
      <c r="C157" s="87" t="n">
        <v>0.9148501</v>
      </c>
      <c r="D157" s="88" t="e">
        <f aca="false">VLOOKUP(A157,Entrada_datos!$C:$D,2,0)</f>
        <v>#N/A</v>
      </c>
      <c r="E157" s="88" t="str">
        <f aca="false">IF(ISNUMBER(D157),D157,"")</f>
        <v/>
      </c>
      <c r="F157" s="88" t="n">
        <f aca="false">VLOOKUP(A157,Entrada_datos!$C:$D,2)</f>
        <v>0</v>
      </c>
      <c r="G157" s="88" t="n">
        <f aca="false">IF(ISNUMBER(D157),B157*E157,0)</f>
        <v>0</v>
      </c>
      <c r="H157" s="88" t="n">
        <f aca="false">IF(ISNUMBER(D157),C157*E157,0)</f>
        <v>0</v>
      </c>
      <c r="I157" s="88" t="n">
        <f aca="false">IF(ISNUMBER(D157),A157*E157,0)</f>
        <v>0</v>
      </c>
      <c r="N157" s="84" t="n">
        <v>156</v>
      </c>
      <c r="O157" s="84" t="n">
        <f aca="false">Entrada_datos!C166-Entrada_datos!C165</f>
        <v>0</v>
      </c>
      <c r="P157" s="84" t="str">
        <f aca="false">IF(AND(O157&gt;0,O157&lt;20),O157,"")</f>
        <v/>
      </c>
    </row>
    <row r="158" customFormat="false" ht="12.75" hidden="false" customHeight="false" outlineLevel="0" collapsed="false">
      <c r="A158" s="86" t="n">
        <v>536</v>
      </c>
      <c r="B158" s="87" t="n">
        <v>0</v>
      </c>
      <c r="C158" s="87" t="n">
        <v>0.9237348</v>
      </c>
      <c r="D158" s="88" t="e">
        <f aca="false">VLOOKUP(A158,Entrada_datos!$C:$D,2,0)</f>
        <v>#N/A</v>
      </c>
      <c r="E158" s="88" t="str">
        <f aca="false">IF(ISNUMBER(D158),D158,"")</f>
        <v/>
      </c>
      <c r="F158" s="88" t="n">
        <f aca="false">VLOOKUP(A158,Entrada_datos!$C:$D,2)</f>
        <v>0</v>
      </c>
      <c r="G158" s="88" t="n">
        <f aca="false">IF(ISNUMBER(D158),B158*E158,0)</f>
        <v>0</v>
      </c>
      <c r="H158" s="88" t="n">
        <f aca="false">IF(ISNUMBER(D158),C158*E158,0)</f>
        <v>0</v>
      </c>
      <c r="I158" s="88" t="n">
        <f aca="false">IF(ISNUMBER(D158),A158*E158,0)</f>
        <v>0</v>
      </c>
      <c r="N158" s="84" t="n">
        <v>157</v>
      </c>
      <c r="O158" s="84" t="n">
        <f aca="false">Entrada_datos!C167-Entrada_datos!C166</f>
        <v>0</v>
      </c>
      <c r="P158" s="84" t="str">
        <f aca="false">IF(AND(O158&gt;0,O158&lt;20),O158,"")</f>
        <v/>
      </c>
    </row>
    <row r="159" customFormat="false" ht="12.75" hidden="false" customHeight="false" outlineLevel="0" collapsed="false">
      <c r="A159" s="86" t="n">
        <v>537</v>
      </c>
      <c r="B159" s="87" t="n">
        <v>0</v>
      </c>
      <c r="C159" s="87" t="n">
        <v>0.9320924</v>
      </c>
      <c r="D159" s="88" t="e">
        <f aca="false">VLOOKUP(A159,Entrada_datos!$C:$D,2,0)</f>
        <v>#N/A</v>
      </c>
      <c r="E159" s="88" t="str">
        <f aca="false">IF(ISNUMBER(D159),D159,"")</f>
        <v/>
      </c>
      <c r="F159" s="88" t="n">
        <f aca="false">VLOOKUP(A159,Entrada_datos!$C:$D,2)</f>
        <v>0</v>
      </c>
      <c r="G159" s="88" t="n">
        <f aca="false">IF(ISNUMBER(D159),B159*E159,0)</f>
        <v>0</v>
      </c>
      <c r="H159" s="88" t="n">
        <f aca="false">IF(ISNUMBER(D159),C159*E159,0)</f>
        <v>0</v>
      </c>
      <c r="I159" s="88" t="n">
        <f aca="false">IF(ISNUMBER(D159),A159*E159,0)</f>
        <v>0</v>
      </c>
      <c r="N159" s="84" t="n">
        <v>158</v>
      </c>
      <c r="O159" s="84" t="n">
        <f aca="false">Entrada_datos!C168-Entrada_datos!C167</f>
        <v>0</v>
      </c>
      <c r="P159" s="84" t="str">
        <f aca="false">IF(AND(O159&gt;0,O159&lt;20),O159,"")</f>
        <v/>
      </c>
    </row>
    <row r="160" customFormat="false" ht="12.75" hidden="false" customHeight="false" outlineLevel="0" collapsed="false">
      <c r="A160" s="86" t="n">
        <v>538</v>
      </c>
      <c r="B160" s="87" t="n">
        <v>0</v>
      </c>
      <c r="C160" s="87" t="n">
        <v>0.9399226</v>
      </c>
      <c r="D160" s="88" t="e">
        <f aca="false">VLOOKUP(A160,Entrada_datos!$C:$D,2,0)</f>
        <v>#N/A</v>
      </c>
      <c r="E160" s="88" t="str">
        <f aca="false">IF(ISNUMBER(D160),D160,"")</f>
        <v/>
      </c>
      <c r="F160" s="88" t="n">
        <f aca="false">VLOOKUP(A160,Entrada_datos!$C:$D,2)</f>
        <v>0</v>
      </c>
      <c r="G160" s="88" t="n">
        <f aca="false">IF(ISNUMBER(D160),B160*E160,0)</f>
        <v>0</v>
      </c>
      <c r="H160" s="88" t="n">
        <f aca="false">IF(ISNUMBER(D160),C160*E160,0)</f>
        <v>0</v>
      </c>
      <c r="I160" s="88" t="n">
        <f aca="false">IF(ISNUMBER(D160),A160*E160,0)</f>
        <v>0</v>
      </c>
      <c r="N160" s="84" t="n">
        <v>159</v>
      </c>
      <c r="O160" s="84" t="n">
        <f aca="false">Entrada_datos!C169-Entrada_datos!C168</f>
        <v>0</v>
      </c>
      <c r="P160" s="84" t="str">
        <f aca="false">IF(AND(O160&gt;0,O160&lt;20),O160,"")</f>
        <v/>
      </c>
    </row>
    <row r="161" customFormat="false" ht="12.75" hidden="false" customHeight="false" outlineLevel="0" collapsed="false">
      <c r="A161" s="86" t="n">
        <v>539</v>
      </c>
      <c r="B161" s="87" t="n">
        <v>0</v>
      </c>
      <c r="C161" s="87" t="n">
        <v>0.9472252</v>
      </c>
      <c r="D161" s="88" t="e">
        <f aca="false">VLOOKUP(A161,Entrada_datos!$C:$D,2,0)</f>
        <v>#N/A</v>
      </c>
      <c r="E161" s="88" t="str">
        <f aca="false">IF(ISNUMBER(D161),D161,"")</f>
        <v/>
      </c>
      <c r="F161" s="88" t="n">
        <f aca="false">VLOOKUP(A161,Entrada_datos!$C:$D,2)</f>
        <v>0</v>
      </c>
      <c r="G161" s="88" t="n">
        <f aca="false">IF(ISNUMBER(D161),B161*E161,0)</f>
        <v>0</v>
      </c>
      <c r="H161" s="88" t="n">
        <f aca="false">IF(ISNUMBER(D161),C161*E161,0)</f>
        <v>0</v>
      </c>
      <c r="I161" s="88" t="n">
        <f aca="false">IF(ISNUMBER(D161),A161*E161,0)</f>
        <v>0</v>
      </c>
      <c r="N161" s="84" t="n">
        <v>160</v>
      </c>
      <c r="O161" s="84" t="n">
        <f aca="false">Entrada_datos!C170-Entrada_datos!C169</f>
        <v>0</v>
      </c>
      <c r="P161" s="84" t="str">
        <f aca="false">IF(AND(O161&gt;0,O161&lt;20),O161,"")</f>
        <v/>
      </c>
    </row>
    <row r="162" customFormat="false" ht="12.75" hidden="false" customHeight="false" outlineLevel="0" collapsed="false">
      <c r="A162" s="86" t="n">
        <v>540</v>
      </c>
      <c r="B162" s="87" t="n">
        <v>0</v>
      </c>
      <c r="C162" s="87" t="n">
        <v>0.954</v>
      </c>
      <c r="D162" s="88" t="e">
        <f aca="false">VLOOKUP(A162,Entrada_datos!$C:$D,2,0)</f>
        <v>#N/A</v>
      </c>
      <c r="E162" s="88" t="str">
        <f aca="false">IF(ISNUMBER(D162),D162,"")</f>
        <v/>
      </c>
      <c r="F162" s="88" t="n">
        <f aca="false">VLOOKUP(A162,Entrada_datos!$C:$D,2)</f>
        <v>0</v>
      </c>
      <c r="G162" s="88" t="n">
        <f aca="false">IF(ISNUMBER(D162),B162*E162,0)</f>
        <v>0</v>
      </c>
      <c r="H162" s="88" t="n">
        <f aca="false">IF(ISNUMBER(D162),C162*E162,0)</f>
        <v>0</v>
      </c>
      <c r="I162" s="88" t="n">
        <f aca="false">IF(ISNUMBER(D162),A162*E162,0)</f>
        <v>0</v>
      </c>
      <c r="N162" s="84" t="n">
        <v>161</v>
      </c>
      <c r="O162" s="84" t="n">
        <f aca="false">Entrada_datos!C171-Entrada_datos!C170</f>
        <v>0</v>
      </c>
      <c r="P162" s="84" t="str">
        <f aca="false">IF(AND(O162&gt;0,O162&lt;20),O162,"")</f>
        <v/>
      </c>
    </row>
    <row r="163" customFormat="false" ht="12.75" hidden="false" customHeight="false" outlineLevel="0" collapsed="false">
      <c r="A163" s="86" t="n">
        <v>541</v>
      </c>
      <c r="B163" s="87" t="n">
        <v>0</v>
      </c>
      <c r="C163" s="87" t="n">
        <v>0.9602561</v>
      </c>
      <c r="D163" s="88" t="e">
        <f aca="false">VLOOKUP(A163,Entrada_datos!$C:$D,2,0)</f>
        <v>#N/A</v>
      </c>
      <c r="E163" s="88" t="str">
        <f aca="false">IF(ISNUMBER(D163),D163,"")</f>
        <v/>
      </c>
      <c r="F163" s="88" t="n">
        <f aca="false">VLOOKUP(A163,Entrada_datos!$C:$D,2)</f>
        <v>0</v>
      </c>
      <c r="G163" s="88" t="n">
        <f aca="false">IF(ISNUMBER(D163),B163*E163,0)</f>
        <v>0</v>
      </c>
      <c r="H163" s="88" t="n">
        <f aca="false">IF(ISNUMBER(D163),C163*E163,0)</f>
        <v>0</v>
      </c>
      <c r="I163" s="88" t="n">
        <f aca="false">IF(ISNUMBER(D163),A163*E163,0)</f>
        <v>0</v>
      </c>
      <c r="N163" s="84" t="n">
        <v>162</v>
      </c>
      <c r="O163" s="84" t="n">
        <f aca="false">Entrada_datos!C172-Entrada_datos!C171</f>
        <v>0</v>
      </c>
      <c r="P163" s="84" t="str">
        <f aca="false">IF(AND(O163&gt;0,O163&lt;20),O163,"")</f>
        <v/>
      </c>
    </row>
    <row r="164" customFormat="false" ht="12.75" hidden="false" customHeight="false" outlineLevel="0" collapsed="false">
      <c r="A164" s="86" t="n">
        <v>542</v>
      </c>
      <c r="B164" s="87" t="n">
        <v>0</v>
      </c>
      <c r="C164" s="87" t="n">
        <v>0.9660074</v>
      </c>
      <c r="D164" s="88" t="e">
        <f aca="false">VLOOKUP(A164,Entrada_datos!$C:$D,2,0)</f>
        <v>#N/A</v>
      </c>
      <c r="E164" s="88" t="str">
        <f aca="false">IF(ISNUMBER(D164),D164,"")</f>
        <v/>
      </c>
      <c r="F164" s="88" t="n">
        <f aca="false">VLOOKUP(A164,Entrada_datos!$C:$D,2)</f>
        <v>0</v>
      </c>
      <c r="G164" s="88" t="n">
        <f aca="false">IF(ISNUMBER(D164),B164*E164,0)</f>
        <v>0</v>
      </c>
      <c r="H164" s="88" t="n">
        <f aca="false">IF(ISNUMBER(D164),C164*E164,0)</f>
        <v>0</v>
      </c>
      <c r="I164" s="88" t="n">
        <f aca="false">IF(ISNUMBER(D164),A164*E164,0)</f>
        <v>0</v>
      </c>
      <c r="N164" s="84" t="n">
        <v>163</v>
      </c>
      <c r="O164" s="84" t="n">
        <f aca="false">Entrada_datos!C173-Entrada_datos!C172</f>
        <v>0</v>
      </c>
      <c r="P164" s="84" t="str">
        <f aca="false">IF(AND(O164&gt;0,O164&lt;20),O164,"")</f>
        <v/>
      </c>
    </row>
    <row r="165" customFormat="false" ht="12.75" hidden="false" customHeight="false" outlineLevel="0" collapsed="false">
      <c r="A165" s="86" t="n">
        <v>543</v>
      </c>
      <c r="B165" s="87" t="n">
        <v>0</v>
      </c>
      <c r="C165" s="87" t="n">
        <v>0.9712606</v>
      </c>
      <c r="D165" s="88" t="e">
        <f aca="false">VLOOKUP(A165,Entrada_datos!$C:$D,2,0)</f>
        <v>#N/A</v>
      </c>
      <c r="E165" s="88" t="str">
        <f aca="false">IF(ISNUMBER(D165),D165,"")</f>
        <v/>
      </c>
      <c r="F165" s="88" t="n">
        <f aca="false">VLOOKUP(A165,Entrada_datos!$C:$D,2)</f>
        <v>0</v>
      </c>
      <c r="G165" s="88" t="n">
        <f aca="false">IF(ISNUMBER(D165),B165*E165,0)</f>
        <v>0</v>
      </c>
      <c r="H165" s="88" t="n">
        <f aca="false">IF(ISNUMBER(D165),C165*E165,0)</f>
        <v>0</v>
      </c>
      <c r="I165" s="88" t="n">
        <f aca="false">IF(ISNUMBER(D165),A165*E165,0)</f>
        <v>0</v>
      </c>
      <c r="N165" s="84" t="n">
        <v>164</v>
      </c>
      <c r="O165" s="84" t="n">
        <f aca="false">Entrada_datos!C174-Entrada_datos!C173</f>
        <v>0</v>
      </c>
      <c r="P165" s="84" t="str">
        <f aca="false">IF(AND(O165&gt;0,O165&lt;20),O165,"")</f>
        <v/>
      </c>
    </row>
    <row r="166" customFormat="false" ht="12.75" hidden="false" customHeight="false" outlineLevel="0" collapsed="false">
      <c r="A166" s="86" t="n">
        <v>544</v>
      </c>
      <c r="B166" s="87" t="n">
        <v>0</v>
      </c>
      <c r="C166" s="87" t="n">
        <v>0.9760225</v>
      </c>
      <c r="D166" s="88" t="e">
        <f aca="false">VLOOKUP(A166,Entrada_datos!$C:$D,2,0)</f>
        <v>#N/A</v>
      </c>
      <c r="E166" s="88" t="str">
        <f aca="false">IF(ISNUMBER(D166),D166,"")</f>
        <v/>
      </c>
      <c r="F166" s="88" t="n">
        <f aca="false">VLOOKUP(A166,Entrada_datos!$C:$D,2)</f>
        <v>0</v>
      </c>
      <c r="G166" s="88" t="n">
        <f aca="false">IF(ISNUMBER(D166),B166*E166,0)</f>
        <v>0</v>
      </c>
      <c r="H166" s="88" t="n">
        <f aca="false">IF(ISNUMBER(D166),C166*E166,0)</f>
        <v>0</v>
      </c>
      <c r="I166" s="88" t="n">
        <f aca="false">IF(ISNUMBER(D166),A166*E166,0)</f>
        <v>0</v>
      </c>
      <c r="N166" s="84" t="n">
        <v>165</v>
      </c>
      <c r="O166" s="84" t="n">
        <f aca="false">Entrada_datos!C175-Entrada_datos!C174</f>
        <v>0</v>
      </c>
      <c r="P166" s="84" t="str">
        <f aca="false">IF(AND(O166&gt;0,O166&lt;20),O166,"")</f>
        <v/>
      </c>
    </row>
    <row r="167" customFormat="false" ht="12.75" hidden="false" customHeight="false" outlineLevel="0" collapsed="false">
      <c r="A167" s="86" t="n">
        <v>545</v>
      </c>
      <c r="B167" s="87" t="n">
        <v>0</v>
      </c>
      <c r="C167" s="87" t="n">
        <v>0.9803</v>
      </c>
      <c r="D167" s="88" t="e">
        <f aca="false">VLOOKUP(A167,Entrada_datos!$C:$D,2,0)</f>
        <v>#N/A</v>
      </c>
      <c r="E167" s="88" t="str">
        <f aca="false">IF(ISNUMBER(D167),D167,"")</f>
        <v/>
      </c>
      <c r="F167" s="88" t="n">
        <f aca="false">VLOOKUP(A167,Entrada_datos!$C:$D,2)</f>
        <v>0</v>
      </c>
      <c r="G167" s="88" t="n">
        <f aca="false">IF(ISNUMBER(D167),B167*E167,0)</f>
        <v>0</v>
      </c>
      <c r="H167" s="88" t="n">
        <f aca="false">IF(ISNUMBER(D167),C167*E167,0)</f>
        <v>0</v>
      </c>
      <c r="I167" s="88" t="n">
        <f aca="false">IF(ISNUMBER(D167),A167*E167,0)</f>
        <v>0</v>
      </c>
      <c r="N167" s="84" t="n">
        <v>166</v>
      </c>
      <c r="O167" s="84" t="n">
        <f aca="false">Entrada_datos!C176-Entrada_datos!C175</f>
        <v>0</v>
      </c>
      <c r="P167" s="84" t="str">
        <f aca="false">IF(AND(O167&gt;0,O167&lt;20),O167,"")</f>
        <v/>
      </c>
    </row>
    <row r="168" customFormat="false" ht="12.75" hidden="false" customHeight="false" outlineLevel="0" collapsed="false">
      <c r="A168" s="86" t="n">
        <v>546</v>
      </c>
      <c r="B168" s="87" t="n">
        <v>0</v>
      </c>
      <c r="C168" s="87" t="n">
        <v>0.9840924</v>
      </c>
      <c r="D168" s="88" t="e">
        <f aca="false">VLOOKUP(A168,Entrada_datos!$C:$D,2,0)</f>
        <v>#N/A</v>
      </c>
      <c r="E168" s="88" t="str">
        <f aca="false">IF(ISNUMBER(D168),D168,"")</f>
        <v/>
      </c>
      <c r="F168" s="88" t="n">
        <f aca="false">VLOOKUP(A168,Entrada_datos!$C:$D,2)</f>
        <v>0</v>
      </c>
      <c r="G168" s="88" t="n">
        <f aca="false">IF(ISNUMBER(D168),B168*E168,0)</f>
        <v>0</v>
      </c>
      <c r="H168" s="88" t="n">
        <f aca="false">IF(ISNUMBER(D168),C168*E168,0)</f>
        <v>0</v>
      </c>
      <c r="I168" s="88" t="n">
        <f aca="false">IF(ISNUMBER(D168),A168*E168,0)</f>
        <v>0</v>
      </c>
      <c r="N168" s="84" t="n">
        <v>167</v>
      </c>
      <c r="O168" s="84" t="n">
        <f aca="false">Entrada_datos!C177-Entrada_datos!C176</f>
        <v>0</v>
      </c>
      <c r="P168" s="84" t="str">
        <f aca="false">IF(AND(O168&gt;0,O168&lt;20),O168,"")</f>
        <v/>
      </c>
    </row>
    <row r="169" customFormat="false" ht="12.75" hidden="false" customHeight="false" outlineLevel="0" collapsed="false">
      <c r="A169" s="86" t="n">
        <v>547</v>
      </c>
      <c r="B169" s="87" t="n">
        <v>0</v>
      </c>
      <c r="C169" s="87" t="n">
        <v>0.9874182</v>
      </c>
      <c r="D169" s="88" t="e">
        <f aca="false">VLOOKUP(A169,Entrada_datos!$C:$D,2,0)</f>
        <v>#N/A</v>
      </c>
      <c r="E169" s="88" t="str">
        <f aca="false">IF(ISNUMBER(D169),D169,"")</f>
        <v/>
      </c>
      <c r="F169" s="88" t="n">
        <f aca="false">VLOOKUP(A169,Entrada_datos!$C:$D,2)</f>
        <v>0</v>
      </c>
      <c r="G169" s="88" t="n">
        <f aca="false">IF(ISNUMBER(D169),B169*E169,0)</f>
        <v>0</v>
      </c>
      <c r="H169" s="88" t="n">
        <f aca="false">IF(ISNUMBER(D169),C169*E169,0)</f>
        <v>0</v>
      </c>
      <c r="I169" s="88" t="n">
        <f aca="false">IF(ISNUMBER(D169),A169*E169,0)</f>
        <v>0</v>
      </c>
      <c r="N169" s="84" t="n">
        <v>168</v>
      </c>
      <c r="O169" s="84" t="n">
        <f aca="false">Entrada_datos!C178-Entrada_datos!C177</f>
        <v>0</v>
      </c>
      <c r="P169" s="84" t="str">
        <f aca="false">IF(AND(O169&gt;0,O169&lt;20),O169,"")</f>
        <v/>
      </c>
    </row>
    <row r="170" customFormat="false" ht="12.75" hidden="false" customHeight="false" outlineLevel="0" collapsed="false">
      <c r="A170" s="86" t="n">
        <v>548</v>
      </c>
      <c r="B170" s="87" t="n">
        <v>0</v>
      </c>
      <c r="C170" s="87" t="n">
        <v>0.9903128</v>
      </c>
      <c r="D170" s="88" t="e">
        <f aca="false">VLOOKUP(A170,Entrada_datos!$C:$D,2,0)</f>
        <v>#N/A</v>
      </c>
      <c r="E170" s="88" t="str">
        <f aca="false">IF(ISNUMBER(D170),D170,"")</f>
        <v/>
      </c>
      <c r="F170" s="88" t="n">
        <f aca="false">VLOOKUP(A170,Entrada_datos!$C:$D,2)</f>
        <v>0</v>
      </c>
      <c r="G170" s="88" t="n">
        <f aca="false">IF(ISNUMBER(D170),B170*E170,0)</f>
        <v>0</v>
      </c>
      <c r="H170" s="88" t="n">
        <f aca="false">IF(ISNUMBER(D170),C170*E170,0)</f>
        <v>0</v>
      </c>
      <c r="I170" s="88" t="n">
        <f aca="false">IF(ISNUMBER(D170),A170*E170,0)</f>
        <v>0</v>
      </c>
      <c r="N170" s="84" t="n">
        <v>169</v>
      </c>
      <c r="O170" s="84" t="n">
        <f aca="false">Entrada_datos!C179-Entrada_datos!C178</f>
        <v>0</v>
      </c>
      <c r="P170" s="84" t="str">
        <f aca="false">IF(AND(O170&gt;0,O170&lt;20),O170,"")</f>
        <v/>
      </c>
    </row>
    <row r="171" customFormat="false" ht="12.75" hidden="false" customHeight="false" outlineLevel="0" collapsed="false">
      <c r="A171" s="86" t="n">
        <v>549</v>
      </c>
      <c r="B171" s="87" t="n">
        <v>0</v>
      </c>
      <c r="C171" s="87" t="n">
        <v>0.9928116</v>
      </c>
      <c r="D171" s="88" t="e">
        <f aca="false">VLOOKUP(A171,Entrada_datos!$C:$D,2,0)</f>
        <v>#N/A</v>
      </c>
      <c r="E171" s="88" t="str">
        <f aca="false">IF(ISNUMBER(D171),D171,"")</f>
        <v/>
      </c>
      <c r="F171" s="88" t="n">
        <f aca="false">VLOOKUP(A171,Entrada_datos!$C:$D,2)</f>
        <v>0</v>
      </c>
      <c r="G171" s="88" t="n">
        <f aca="false">IF(ISNUMBER(D171),B171*E171,0)</f>
        <v>0</v>
      </c>
      <c r="H171" s="88" t="n">
        <f aca="false">IF(ISNUMBER(D171),C171*E171,0)</f>
        <v>0</v>
      </c>
      <c r="I171" s="88" t="n">
        <f aca="false">IF(ISNUMBER(D171),A171*E171,0)</f>
        <v>0</v>
      </c>
      <c r="N171" s="84" t="n">
        <v>170</v>
      </c>
      <c r="O171" s="84" t="n">
        <f aca="false">Entrada_datos!C180-Entrada_datos!C179</f>
        <v>0</v>
      </c>
      <c r="P171" s="84" t="str">
        <f aca="false">IF(AND(O171&gt;0,O171&lt;20),O171,"")</f>
        <v/>
      </c>
    </row>
    <row r="172" customFormat="false" ht="12.75" hidden="false" customHeight="false" outlineLevel="0" collapsed="false">
      <c r="A172" s="86" t="n">
        <v>550</v>
      </c>
      <c r="B172" s="87" t="n">
        <v>0</v>
      </c>
      <c r="C172" s="87" t="n">
        <v>0.9949501</v>
      </c>
      <c r="D172" s="88" t="e">
        <f aca="false">VLOOKUP(A172,Entrada_datos!$C:$D,2,0)</f>
        <v>#N/A</v>
      </c>
      <c r="E172" s="88" t="str">
        <f aca="false">IF(ISNUMBER(D172),D172,"")</f>
        <v/>
      </c>
      <c r="F172" s="88" t="n">
        <f aca="false">VLOOKUP(A172,Entrada_datos!$C:$D,2)</f>
        <v>0</v>
      </c>
      <c r="G172" s="88" t="n">
        <f aca="false">IF(ISNUMBER(D172),B172*E172,0)</f>
        <v>0</v>
      </c>
      <c r="H172" s="88" t="n">
        <f aca="false">IF(ISNUMBER(D172),C172*E172,0)</f>
        <v>0</v>
      </c>
      <c r="I172" s="88" t="n">
        <f aca="false">IF(ISNUMBER(D172),A172*E172,0)</f>
        <v>0</v>
      </c>
      <c r="N172" s="84" t="n">
        <v>171</v>
      </c>
      <c r="O172" s="84" t="n">
        <f aca="false">Entrada_datos!C181-Entrada_datos!C180</f>
        <v>0</v>
      </c>
      <c r="P172" s="84" t="str">
        <f aca="false">IF(AND(O172&gt;0,O172&lt;20),O172,"")</f>
        <v/>
      </c>
    </row>
    <row r="173" customFormat="false" ht="12.75" hidden="false" customHeight="false" outlineLevel="0" collapsed="false">
      <c r="A173" s="86" t="n">
        <v>551</v>
      </c>
      <c r="B173" s="87" t="n">
        <v>0</v>
      </c>
      <c r="C173" s="87" t="n">
        <v>0.9967108</v>
      </c>
      <c r="D173" s="88" t="e">
        <f aca="false">VLOOKUP(A173,Entrada_datos!$C:$D,2,0)</f>
        <v>#N/A</v>
      </c>
      <c r="E173" s="88" t="str">
        <f aca="false">IF(ISNUMBER(D173),D173,"")</f>
        <v/>
      </c>
      <c r="F173" s="88" t="n">
        <f aca="false">VLOOKUP(A173,Entrada_datos!$C:$D,2)</f>
        <v>0</v>
      </c>
      <c r="G173" s="88" t="n">
        <f aca="false">IF(ISNUMBER(D173),B173*E173,0)</f>
        <v>0</v>
      </c>
      <c r="H173" s="88" t="n">
        <f aca="false">IF(ISNUMBER(D173),C173*E173,0)</f>
        <v>0</v>
      </c>
      <c r="I173" s="88" t="n">
        <f aca="false">IF(ISNUMBER(D173),A173*E173,0)</f>
        <v>0</v>
      </c>
      <c r="N173" s="84" t="n">
        <v>172</v>
      </c>
      <c r="O173" s="84" t="n">
        <f aca="false">Entrada_datos!C182-Entrada_datos!C181</f>
        <v>0</v>
      </c>
      <c r="P173" s="84" t="str">
        <f aca="false">IF(AND(O173&gt;0,O173&lt;20),O173,"")</f>
        <v/>
      </c>
    </row>
    <row r="174" customFormat="false" ht="12.75" hidden="false" customHeight="false" outlineLevel="0" collapsed="false">
      <c r="A174" s="86" t="n">
        <v>552</v>
      </c>
      <c r="B174" s="87" t="n">
        <v>0</v>
      </c>
      <c r="C174" s="87" t="n">
        <v>0.9980983</v>
      </c>
      <c r="D174" s="88" t="e">
        <f aca="false">VLOOKUP(A174,Entrada_datos!$C:$D,2,0)</f>
        <v>#N/A</v>
      </c>
      <c r="E174" s="88" t="str">
        <f aca="false">IF(ISNUMBER(D174),D174,"")</f>
        <v/>
      </c>
      <c r="F174" s="88" t="n">
        <f aca="false">VLOOKUP(A174,Entrada_datos!$C:$D,2)</f>
        <v>0</v>
      </c>
      <c r="G174" s="88" t="n">
        <f aca="false">IF(ISNUMBER(D174),B174*E174,0)</f>
        <v>0</v>
      </c>
      <c r="H174" s="88" t="n">
        <f aca="false">IF(ISNUMBER(D174),C174*E174,0)</f>
        <v>0</v>
      </c>
      <c r="I174" s="88" t="n">
        <f aca="false">IF(ISNUMBER(D174),A174*E174,0)</f>
        <v>0</v>
      </c>
      <c r="N174" s="84" t="n">
        <v>173</v>
      </c>
      <c r="O174" s="84" t="n">
        <f aca="false">Entrada_datos!C183-Entrada_datos!C182</f>
        <v>0</v>
      </c>
      <c r="P174" s="84" t="str">
        <f aca="false">IF(AND(O174&gt;0,O174&lt;20),O174,"")</f>
        <v/>
      </c>
    </row>
    <row r="175" customFormat="false" ht="12.75" hidden="false" customHeight="false" outlineLevel="0" collapsed="false">
      <c r="A175" s="86" t="n">
        <v>553</v>
      </c>
      <c r="B175" s="87" t="n">
        <v>0</v>
      </c>
      <c r="C175" s="87" t="n">
        <v>0.999112</v>
      </c>
      <c r="D175" s="88" t="e">
        <f aca="false">VLOOKUP(A175,Entrada_datos!$C:$D,2,0)</f>
        <v>#N/A</v>
      </c>
      <c r="E175" s="88" t="str">
        <f aca="false">IF(ISNUMBER(D175),D175,"")</f>
        <v/>
      </c>
      <c r="F175" s="88" t="n">
        <f aca="false">VLOOKUP(A175,Entrada_datos!$C:$D,2)</f>
        <v>0</v>
      </c>
      <c r="G175" s="88" t="n">
        <f aca="false">IF(ISNUMBER(D175),B175*E175,0)</f>
        <v>0</v>
      </c>
      <c r="H175" s="88" t="n">
        <f aca="false">IF(ISNUMBER(D175),C175*E175,0)</f>
        <v>0</v>
      </c>
      <c r="I175" s="88" t="n">
        <f aca="false">IF(ISNUMBER(D175),A175*E175,0)</f>
        <v>0</v>
      </c>
      <c r="N175" s="84" t="n">
        <v>174</v>
      </c>
      <c r="O175" s="84" t="n">
        <f aca="false">Entrada_datos!C184-Entrada_datos!C183</f>
        <v>0</v>
      </c>
      <c r="P175" s="84" t="str">
        <f aca="false">IF(AND(O175&gt;0,O175&lt;20),O175,"")</f>
        <v/>
      </c>
    </row>
    <row r="176" customFormat="false" ht="12.75" hidden="false" customHeight="false" outlineLevel="0" collapsed="false">
      <c r="A176" s="86" t="n">
        <v>554</v>
      </c>
      <c r="B176" s="87" t="n">
        <v>0</v>
      </c>
      <c r="C176" s="87" t="n">
        <v>0.9997482</v>
      </c>
      <c r="D176" s="88" t="e">
        <f aca="false">VLOOKUP(A176,Entrada_datos!$C:$D,2,0)</f>
        <v>#N/A</v>
      </c>
      <c r="E176" s="88" t="str">
        <f aca="false">IF(ISNUMBER(D176),D176,"")</f>
        <v/>
      </c>
      <c r="F176" s="88" t="n">
        <f aca="false">VLOOKUP(A176,Entrada_datos!$C:$D,2)</f>
        <v>0</v>
      </c>
      <c r="G176" s="88" t="n">
        <f aca="false">IF(ISNUMBER(D176),B176*E176,0)</f>
        <v>0</v>
      </c>
      <c r="H176" s="88" t="n">
        <f aca="false">IF(ISNUMBER(D176),C176*E176,0)</f>
        <v>0</v>
      </c>
      <c r="I176" s="88" t="n">
        <f aca="false">IF(ISNUMBER(D176),A176*E176,0)</f>
        <v>0</v>
      </c>
      <c r="N176" s="84" t="n">
        <v>175</v>
      </c>
      <c r="O176" s="84" t="n">
        <f aca="false">Entrada_datos!C185-Entrada_datos!C184</f>
        <v>0</v>
      </c>
      <c r="P176" s="84" t="str">
        <f aca="false">IF(AND(O176&gt;0,O176&lt;20),O176,"")</f>
        <v/>
      </c>
    </row>
    <row r="177" customFormat="false" ht="12.75" hidden="false" customHeight="false" outlineLevel="0" collapsed="false">
      <c r="A177" s="86" t="n">
        <v>555</v>
      </c>
      <c r="B177" s="87" t="n">
        <v>0</v>
      </c>
      <c r="C177" s="87" t="n">
        <v>1</v>
      </c>
      <c r="D177" s="88" t="e">
        <f aca="false">VLOOKUP(A177,Entrada_datos!$C:$D,2,0)</f>
        <v>#N/A</v>
      </c>
      <c r="E177" s="88" t="str">
        <f aca="false">IF(ISNUMBER(D177),D177,"")</f>
        <v/>
      </c>
      <c r="F177" s="88" t="n">
        <f aca="false">VLOOKUP(A177,Entrada_datos!$C:$D,2)</f>
        <v>0</v>
      </c>
      <c r="G177" s="88" t="n">
        <f aca="false">IF(ISNUMBER(D177),B177*E177,0)</f>
        <v>0</v>
      </c>
      <c r="H177" s="88" t="n">
        <f aca="false">IF(ISNUMBER(D177),C177*E177,0)</f>
        <v>0</v>
      </c>
      <c r="I177" s="88" t="n">
        <f aca="false">IF(ISNUMBER(D177),A177*E177,0)</f>
        <v>0</v>
      </c>
      <c r="N177" s="84" t="n">
        <v>176</v>
      </c>
      <c r="O177" s="84" t="n">
        <f aca="false">Entrada_datos!C186-Entrada_datos!C185</f>
        <v>0</v>
      </c>
      <c r="P177" s="84" t="str">
        <f aca="false">IF(AND(O177&gt;0,O177&lt;20),O177,"")</f>
        <v/>
      </c>
    </row>
    <row r="178" customFormat="false" ht="12.75" hidden="false" customHeight="false" outlineLevel="0" collapsed="false">
      <c r="A178" s="86" t="n">
        <v>556</v>
      </c>
      <c r="B178" s="87" t="n">
        <v>0</v>
      </c>
      <c r="C178" s="87" t="n">
        <v>0.9998567</v>
      </c>
      <c r="D178" s="88" t="e">
        <f aca="false">VLOOKUP(A178,Entrada_datos!$C:$D,2,0)</f>
        <v>#N/A</v>
      </c>
      <c r="E178" s="88" t="str">
        <f aca="false">IF(ISNUMBER(D178),D178,"")</f>
        <v/>
      </c>
      <c r="F178" s="88" t="n">
        <f aca="false">VLOOKUP(A178,Entrada_datos!$C:$D,2)</f>
        <v>0</v>
      </c>
      <c r="G178" s="88" t="n">
        <f aca="false">IF(ISNUMBER(D178),B178*E178,0)</f>
        <v>0</v>
      </c>
      <c r="H178" s="88" t="n">
        <f aca="false">IF(ISNUMBER(D178),C178*E178,0)</f>
        <v>0</v>
      </c>
      <c r="I178" s="88" t="n">
        <f aca="false">IF(ISNUMBER(D178),A178*E178,0)</f>
        <v>0</v>
      </c>
      <c r="N178" s="84" t="n">
        <v>177</v>
      </c>
      <c r="O178" s="84" t="n">
        <f aca="false">Entrada_datos!C187-Entrada_datos!C186</f>
        <v>0</v>
      </c>
      <c r="P178" s="84" t="str">
        <f aca="false">IF(AND(O178&gt;0,O178&lt;20),O178,"")</f>
        <v/>
      </c>
    </row>
    <row r="179" customFormat="false" ht="12.75" hidden="false" customHeight="false" outlineLevel="0" collapsed="false">
      <c r="A179" s="86" t="n">
        <v>557</v>
      </c>
      <c r="B179" s="87" t="n">
        <v>0</v>
      </c>
      <c r="C179" s="87" t="n">
        <v>0.9993046</v>
      </c>
      <c r="D179" s="88" t="e">
        <f aca="false">VLOOKUP(A179,Entrada_datos!$C:$D,2,0)</f>
        <v>#N/A</v>
      </c>
      <c r="E179" s="88" t="str">
        <f aca="false">IF(ISNUMBER(D179),D179,"")</f>
        <v/>
      </c>
      <c r="F179" s="88" t="n">
        <f aca="false">VLOOKUP(A179,Entrada_datos!$C:$D,2)</f>
        <v>0</v>
      </c>
      <c r="G179" s="88" t="n">
        <f aca="false">IF(ISNUMBER(D179),B179*E179,0)</f>
        <v>0</v>
      </c>
      <c r="H179" s="88" t="n">
        <f aca="false">IF(ISNUMBER(D179),C179*E179,0)</f>
        <v>0</v>
      </c>
      <c r="I179" s="88" t="n">
        <f aca="false">IF(ISNUMBER(D179),A179*E179,0)</f>
        <v>0</v>
      </c>
      <c r="N179" s="84" t="n">
        <v>178</v>
      </c>
      <c r="O179" s="84" t="n">
        <f aca="false">Entrada_datos!C188-Entrada_datos!C187</f>
        <v>0</v>
      </c>
      <c r="P179" s="84" t="str">
        <f aca="false">IF(AND(O179&gt;0,O179&lt;20),O179,"")</f>
        <v/>
      </c>
    </row>
    <row r="180" customFormat="false" ht="12.75" hidden="false" customHeight="false" outlineLevel="0" collapsed="false">
      <c r="A180" s="86" t="n">
        <v>558</v>
      </c>
      <c r="B180" s="87" t="n">
        <v>0</v>
      </c>
      <c r="C180" s="87" t="n">
        <v>0.9983255</v>
      </c>
      <c r="D180" s="88" t="e">
        <f aca="false">VLOOKUP(A180,Entrada_datos!$C:$D,2,0)</f>
        <v>#N/A</v>
      </c>
      <c r="E180" s="88" t="str">
        <f aca="false">IF(ISNUMBER(D180),D180,"")</f>
        <v/>
      </c>
      <c r="F180" s="88" t="n">
        <f aca="false">VLOOKUP(A180,Entrada_datos!$C:$D,2)</f>
        <v>0</v>
      </c>
      <c r="G180" s="88" t="n">
        <f aca="false">IF(ISNUMBER(D180),B180*E180,0)</f>
        <v>0</v>
      </c>
      <c r="H180" s="88" t="n">
        <f aca="false">IF(ISNUMBER(D180),C180*E180,0)</f>
        <v>0</v>
      </c>
      <c r="I180" s="88" t="n">
        <f aca="false">IF(ISNUMBER(D180),A180*E180,0)</f>
        <v>0</v>
      </c>
      <c r="N180" s="84" t="n">
        <v>179</v>
      </c>
      <c r="O180" s="84" t="n">
        <f aca="false">Entrada_datos!C189-Entrada_datos!C188</f>
        <v>0</v>
      </c>
      <c r="P180" s="84" t="str">
        <f aca="false">IF(AND(O180&gt;0,O180&lt;20),O180,"")</f>
        <v/>
      </c>
    </row>
    <row r="181" customFormat="false" ht="12.75" hidden="false" customHeight="false" outlineLevel="0" collapsed="false">
      <c r="A181" s="86" t="n">
        <v>559</v>
      </c>
      <c r="B181" s="87" t="n">
        <v>0</v>
      </c>
      <c r="C181" s="87" t="n">
        <v>0.9968987</v>
      </c>
      <c r="D181" s="88" t="e">
        <f aca="false">VLOOKUP(A181,Entrada_datos!$C:$D,2,0)</f>
        <v>#N/A</v>
      </c>
      <c r="E181" s="88" t="str">
        <f aca="false">IF(ISNUMBER(D181),D181,"")</f>
        <v/>
      </c>
      <c r="F181" s="88" t="n">
        <f aca="false">VLOOKUP(A181,Entrada_datos!$C:$D,2)</f>
        <v>0</v>
      </c>
      <c r="G181" s="88" t="n">
        <f aca="false">IF(ISNUMBER(D181),B181*E181,0)</f>
        <v>0</v>
      </c>
      <c r="H181" s="88" t="n">
        <f aca="false">IF(ISNUMBER(D181),C181*E181,0)</f>
        <v>0</v>
      </c>
      <c r="I181" s="88" t="n">
        <f aca="false">IF(ISNUMBER(D181),A181*E181,0)</f>
        <v>0</v>
      </c>
      <c r="N181" s="84" t="n">
        <v>180</v>
      </c>
      <c r="O181" s="84" t="n">
        <f aca="false">Entrada_datos!C190-Entrada_datos!C189</f>
        <v>0</v>
      </c>
      <c r="P181" s="84" t="str">
        <f aca="false">IF(AND(O181&gt;0,O181&lt;20),O181,"")</f>
        <v/>
      </c>
    </row>
    <row r="182" customFormat="false" ht="12.75" hidden="false" customHeight="false" outlineLevel="0" collapsed="false">
      <c r="A182" s="86" t="n">
        <v>560</v>
      </c>
      <c r="B182" s="87" t="n">
        <v>0</v>
      </c>
      <c r="C182" s="87" t="n">
        <v>0.995</v>
      </c>
      <c r="D182" s="88" t="e">
        <f aca="false">VLOOKUP(A182,Entrada_datos!$C:$D,2,0)</f>
        <v>#N/A</v>
      </c>
      <c r="E182" s="88" t="str">
        <f aca="false">IF(ISNUMBER(D182),D182,"")</f>
        <v/>
      </c>
      <c r="F182" s="88" t="n">
        <f aca="false">VLOOKUP(A182,Entrada_datos!$C:$D,2)</f>
        <v>0</v>
      </c>
      <c r="G182" s="88" t="n">
        <f aca="false">IF(ISNUMBER(D182),B182*E182,0)</f>
        <v>0</v>
      </c>
      <c r="H182" s="88" t="n">
        <f aca="false">IF(ISNUMBER(D182),C182*E182,0)</f>
        <v>0</v>
      </c>
      <c r="I182" s="88" t="n">
        <f aca="false">IF(ISNUMBER(D182),A182*E182,0)</f>
        <v>0</v>
      </c>
      <c r="N182" s="84" t="n">
        <v>181</v>
      </c>
      <c r="O182" s="84" t="n">
        <f aca="false">Entrada_datos!C191-Entrada_datos!C190</f>
        <v>0</v>
      </c>
      <c r="P182" s="84" t="str">
        <f aca="false">IF(AND(O182&gt;0,O182&lt;20),O182,"")</f>
        <v/>
      </c>
    </row>
    <row r="183" customFormat="false" ht="12.75" hidden="false" customHeight="false" outlineLevel="0" collapsed="false">
      <c r="A183" s="86" t="n">
        <v>561</v>
      </c>
      <c r="B183" s="87" t="n">
        <v>0</v>
      </c>
      <c r="C183" s="87" t="n">
        <v>0.9926005</v>
      </c>
      <c r="D183" s="88" t="e">
        <f aca="false">VLOOKUP(A183,Entrada_datos!$C:$D,2,0)</f>
        <v>#N/A</v>
      </c>
      <c r="E183" s="88" t="str">
        <f aca="false">IF(ISNUMBER(D183),D183,"")</f>
        <v/>
      </c>
      <c r="F183" s="88" t="n">
        <f aca="false">VLOOKUP(A183,Entrada_datos!$C:$D,2)</f>
        <v>0</v>
      </c>
      <c r="G183" s="88" t="n">
        <f aca="false">IF(ISNUMBER(D183),B183*E183,0)</f>
        <v>0</v>
      </c>
      <c r="H183" s="88" t="n">
        <f aca="false">IF(ISNUMBER(D183),C183*E183,0)</f>
        <v>0</v>
      </c>
      <c r="I183" s="88" t="n">
        <f aca="false">IF(ISNUMBER(D183),A183*E183,0)</f>
        <v>0</v>
      </c>
      <c r="N183" s="84" t="n">
        <v>182</v>
      </c>
      <c r="O183" s="84" t="n">
        <f aca="false">Entrada_datos!C192-Entrada_datos!C191</f>
        <v>0</v>
      </c>
      <c r="P183" s="84" t="str">
        <f aca="false">IF(AND(O183&gt;0,O183&lt;20),O183,"")</f>
        <v/>
      </c>
    </row>
    <row r="184" customFormat="false" ht="12.75" hidden="false" customHeight="false" outlineLevel="0" collapsed="false">
      <c r="A184" s="86" t="n">
        <v>562</v>
      </c>
      <c r="B184" s="87" t="n">
        <v>0</v>
      </c>
      <c r="C184" s="87" t="n">
        <v>0.9897426</v>
      </c>
      <c r="D184" s="88" t="e">
        <f aca="false">VLOOKUP(A184,Entrada_datos!$C:$D,2,0)</f>
        <v>#N/A</v>
      </c>
      <c r="E184" s="88" t="str">
        <f aca="false">IF(ISNUMBER(D184),D184,"")</f>
        <v/>
      </c>
      <c r="F184" s="88" t="n">
        <f aca="false">VLOOKUP(A184,Entrada_datos!$C:$D,2)</f>
        <v>0</v>
      </c>
      <c r="G184" s="88" t="n">
        <f aca="false">IF(ISNUMBER(D184),B184*E184,0)</f>
        <v>0</v>
      </c>
      <c r="H184" s="88" t="n">
        <f aca="false">IF(ISNUMBER(D184),C184*E184,0)</f>
        <v>0</v>
      </c>
      <c r="I184" s="88" t="n">
        <f aca="false">IF(ISNUMBER(D184),A184*E184,0)</f>
        <v>0</v>
      </c>
      <c r="N184" s="84" t="n">
        <v>183</v>
      </c>
      <c r="O184" s="84" t="n">
        <f aca="false">Entrada_datos!C193-Entrada_datos!C192</f>
        <v>0</v>
      </c>
      <c r="P184" s="84" t="str">
        <f aca="false">IF(AND(O184&gt;0,O184&lt;20),O184,"")</f>
        <v/>
      </c>
    </row>
    <row r="185" customFormat="false" ht="12.75" hidden="false" customHeight="false" outlineLevel="0" collapsed="false">
      <c r="A185" s="86" t="n">
        <v>563</v>
      </c>
      <c r="B185" s="87" t="n">
        <v>0</v>
      </c>
      <c r="C185" s="87" t="n">
        <v>0.9864444</v>
      </c>
      <c r="D185" s="88" t="e">
        <f aca="false">VLOOKUP(A185,Entrada_datos!$C:$D,2,0)</f>
        <v>#N/A</v>
      </c>
      <c r="E185" s="88" t="str">
        <f aca="false">IF(ISNUMBER(D185),D185,"")</f>
        <v/>
      </c>
      <c r="F185" s="88" t="n">
        <f aca="false">VLOOKUP(A185,Entrada_datos!$C:$D,2)</f>
        <v>0</v>
      </c>
      <c r="G185" s="88" t="n">
        <f aca="false">IF(ISNUMBER(D185),B185*E185,0)</f>
        <v>0</v>
      </c>
      <c r="H185" s="88" t="n">
        <f aca="false">IF(ISNUMBER(D185),C185*E185,0)</f>
        <v>0</v>
      </c>
      <c r="I185" s="88" t="n">
        <f aca="false">IF(ISNUMBER(D185),A185*E185,0)</f>
        <v>0</v>
      </c>
      <c r="N185" s="84" t="n">
        <v>184</v>
      </c>
      <c r="O185" s="84" t="n">
        <f aca="false">Entrada_datos!C194-Entrada_datos!C193</f>
        <v>0</v>
      </c>
      <c r="P185" s="84" t="str">
        <f aca="false">IF(AND(O185&gt;0,O185&lt;20),O185,"")</f>
        <v/>
      </c>
    </row>
    <row r="186" customFormat="false" ht="12.75" hidden="false" customHeight="false" outlineLevel="0" collapsed="false">
      <c r="A186" s="86" t="n">
        <v>564</v>
      </c>
      <c r="B186" s="87" t="n">
        <v>0</v>
      </c>
      <c r="C186" s="87" t="n">
        <v>0.9827241</v>
      </c>
      <c r="D186" s="88" t="e">
        <f aca="false">VLOOKUP(A186,Entrada_datos!$C:$D,2,0)</f>
        <v>#N/A</v>
      </c>
      <c r="E186" s="88" t="str">
        <f aca="false">IF(ISNUMBER(D186),D186,"")</f>
        <v/>
      </c>
      <c r="F186" s="88" t="n">
        <f aca="false">VLOOKUP(A186,Entrada_datos!$C:$D,2)</f>
        <v>0</v>
      </c>
      <c r="G186" s="88" t="n">
        <f aca="false">IF(ISNUMBER(D186),B186*E186,0)</f>
        <v>0</v>
      </c>
      <c r="H186" s="88" t="n">
        <f aca="false">IF(ISNUMBER(D186),C186*E186,0)</f>
        <v>0</v>
      </c>
      <c r="I186" s="88" t="n">
        <f aca="false">IF(ISNUMBER(D186),A186*E186,0)</f>
        <v>0</v>
      </c>
      <c r="N186" s="84" t="n">
        <v>185</v>
      </c>
      <c r="O186" s="84" t="n">
        <f aca="false">Entrada_datos!C195-Entrada_datos!C194</f>
        <v>0</v>
      </c>
      <c r="P186" s="84" t="str">
        <f aca="false">IF(AND(O186&gt;0,O186&lt;20),O186,"")</f>
        <v/>
      </c>
    </row>
    <row r="187" customFormat="false" ht="12.75" hidden="false" customHeight="false" outlineLevel="0" collapsed="false">
      <c r="A187" s="86" t="n">
        <v>565</v>
      </c>
      <c r="B187" s="87" t="n">
        <v>0</v>
      </c>
      <c r="C187" s="87" t="n">
        <v>0.9786</v>
      </c>
      <c r="D187" s="88" t="e">
        <f aca="false">VLOOKUP(A187,Entrada_datos!$C:$D,2,0)</f>
        <v>#N/A</v>
      </c>
      <c r="E187" s="88" t="str">
        <f aca="false">IF(ISNUMBER(D187),D187,"")</f>
        <v/>
      </c>
      <c r="F187" s="88" t="n">
        <f aca="false">VLOOKUP(A187,Entrada_datos!$C:$D,2)</f>
        <v>0</v>
      </c>
      <c r="G187" s="88" t="n">
        <f aca="false">IF(ISNUMBER(D187),B187*E187,0)</f>
        <v>0</v>
      </c>
      <c r="H187" s="88" t="n">
        <f aca="false">IF(ISNUMBER(D187),C187*E187,0)</f>
        <v>0</v>
      </c>
      <c r="I187" s="88" t="n">
        <f aca="false">IF(ISNUMBER(D187),A187*E187,0)</f>
        <v>0</v>
      </c>
      <c r="N187" s="84" t="n">
        <v>186</v>
      </c>
      <c r="O187" s="84" t="n">
        <f aca="false">Entrada_datos!C196-Entrada_datos!C195</f>
        <v>0</v>
      </c>
      <c r="P187" s="84" t="str">
        <f aca="false">IF(AND(O187&gt;0,O187&lt;20),O187,"")</f>
        <v/>
      </c>
    </row>
    <row r="188" customFormat="false" ht="12.75" hidden="false" customHeight="false" outlineLevel="0" collapsed="false">
      <c r="A188" s="86" t="n">
        <v>566</v>
      </c>
      <c r="B188" s="87" t="n">
        <v>0</v>
      </c>
      <c r="C188" s="87" t="n">
        <v>0.9740837</v>
      </c>
      <c r="D188" s="88" t="e">
        <f aca="false">VLOOKUP(A188,Entrada_datos!$C:$D,2,0)</f>
        <v>#N/A</v>
      </c>
      <c r="E188" s="88" t="str">
        <f aca="false">IF(ISNUMBER(D188),D188,"")</f>
        <v/>
      </c>
      <c r="F188" s="88" t="n">
        <f aca="false">VLOOKUP(A188,Entrada_datos!$C:$D,2)</f>
        <v>0</v>
      </c>
      <c r="G188" s="88" t="n">
        <f aca="false">IF(ISNUMBER(D188),B188*E188,0)</f>
        <v>0</v>
      </c>
      <c r="H188" s="88" t="n">
        <f aca="false">IF(ISNUMBER(D188),C188*E188,0)</f>
        <v>0</v>
      </c>
      <c r="I188" s="88" t="n">
        <f aca="false">IF(ISNUMBER(D188),A188*E188,0)</f>
        <v>0</v>
      </c>
      <c r="N188" s="84" t="n">
        <v>187</v>
      </c>
      <c r="O188" s="84" t="n">
        <f aca="false">Entrada_datos!C197-Entrada_datos!C196</f>
        <v>0</v>
      </c>
      <c r="P188" s="84" t="str">
        <f aca="false">IF(AND(O188&gt;0,O188&lt;20),O188,"")</f>
        <v/>
      </c>
    </row>
    <row r="189" customFormat="false" ht="12.75" hidden="false" customHeight="false" outlineLevel="0" collapsed="false">
      <c r="A189" s="86" t="n">
        <v>567</v>
      </c>
      <c r="B189" s="87" t="n">
        <v>0</v>
      </c>
      <c r="C189" s="87" t="n">
        <v>0.9691712</v>
      </c>
      <c r="D189" s="88" t="e">
        <f aca="false">VLOOKUP(A189,Entrada_datos!$C:$D,2,0)</f>
        <v>#N/A</v>
      </c>
      <c r="E189" s="88" t="str">
        <f aca="false">IF(ISNUMBER(D189),D189,"")</f>
        <v/>
      </c>
      <c r="F189" s="88" t="n">
        <f aca="false">VLOOKUP(A189,Entrada_datos!$C:$D,2)</f>
        <v>0</v>
      </c>
      <c r="G189" s="88" t="n">
        <f aca="false">IF(ISNUMBER(D189),B189*E189,0)</f>
        <v>0</v>
      </c>
      <c r="H189" s="88" t="n">
        <f aca="false">IF(ISNUMBER(D189),C189*E189,0)</f>
        <v>0</v>
      </c>
      <c r="I189" s="88" t="n">
        <f aca="false">IF(ISNUMBER(D189),A189*E189,0)</f>
        <v>0</v>
      </c>
      <c r="N189" s="84" t="n">
        <v>188</v>
      </c>
      <c r="O189" s="84" t="n">
        <f aca="false">Entrada_datos!C198-Entrada_datos!C197</f>
        <v>0</v>
      </c>
      <c r="P189" s="84" t="str">
        <f aca="false">IF(AND(O189&gt;0,O189&lt;20),O189,"")</f>
        <v/>
      </c>
    </row>
    <row r="190" customFormat="false" ht="12.75" hidden="false" customHeight="false" outlineLevel="0" collapsed="false">
      <c r="A190" s="86" t="n">
        <v>568</v>
      </c>
      <c r="B190" s="87" t="n">
        <v>0</v>
      </c>
      <c r="C190" s="87" t="n">
        <v>0.9638568</v>
      </c>
      <c r="D190" s="88" t="e">
        <f aca="false">VLOOKUP(A190,Entrada_datos!$C:$D,2,0)</f>
        <v>#N/A</v>
      </c>
      <c r="E190" s="88" t="str">
        <f aca="false">IF(ISNUMBER(D190),D190,"")</f>
        <v/>
      </c>
      <c r="F190" s="88" t="n">
        <f aca="false">VLOOKUP(A190,Entrada_datos!$C:$D,2)</f>
        <v>0</v>
      </c>
      <c r="G190" s="88" t="n">
        <f aca="false">IF(ISNUMBER(D190),B190*E190,0)</f>
        <v>0</v>
      </c>
      <c r="H190" s="88" t="n">
        <f aca="false">IF(ISNUMBER(D190),C190*E190,0)</f>
        <v>0</v>
      </c>
      <c r="I190" s="88" t="n">
        <f aca="false">IF(ISNUMBER(D190),A190*E190,0)</f>
        <v>0</v>
      </c>
      <c r="N190" s="84" t="n">
        <v>189</v>
      </c>
      <c r="O190" s="84" t="n">
        <f aca="false">Entrada_datos!C199-Entrada_datos!C198</f>
        <v>0</v>
      </c>
      <c r="P190" s="84" t="str">
        <f aca="false">IF(AND(O190&gt;0,O190&lt;20),O190,"")</f>
        <v/>
      </c>
    </row>
    <row r="191" customFormat="false" ht="12.75" hidden="false" customHeight="false" outlineLevel="0" collapsed="false">
      <c r="A191" s="86" t="n">
        <v>569</v>
      </c>
      <c r="B191" s="87" t="n">
        <v>0</v>
      </c>
      <c r="C191" s="87" t="n">
        <v>0.9581349</v>
      </c>
      <c r="D191" s="88" t="e">
        <f aca="false">VLOOKUP(A191,Entrada_datos!$C:$D,2,0)</f>
        <v>#N/A</v>
      </c>
      <c r="E191" s="88" t="str">
        <f aca="false">IF(ISNUMBER(D191),D191,"")</f>
        <v/>
      </c>
      <c r="F191" s="88" t="n">
        <f aca="false">VLOOKUP(A191,Entrada_datos!$C:$D,2)</f>
        <v>0</v>
      </c>
      <c r="G191" s="88" t="n">
        <f aca="false">IF(ISNUMBER(D191),B191*E191,0)</f>
        <v>0</v>
      </c>
      <c r="H191" s="88" t="n">
        <f aca="false">IF(ISNUMBER(D191),C191*E191,0)</f>
        <v>0</v>
      </c>
      <c r="I191" s="88" t="n">
        <f aca="false">IF(ISNUMBER(D191),A191*E191,0)</f>
        <v>0</v>
      </c>
      <c r="N191" s="84" t="n">
        <v>190</v>
      </c>
      <c r="O191" s="84" t="n">
        <f aca="false">Entrada_datos!C200-Entrada_datos!C199</f>
        <v>0</v>
      </c>
      <c r="P191" s="84" t="str">
        <f aca="false">IF(AND(O191&gt;0,O191&lt;20),O191,"")</f>
        <v/>
      </c>
    </row>
    <row r="192" customFormat="false" ht="12.75" hidden="false" customHeight="false" outlineLevel="0" collapsed="false">
      <c r="A192" s="86" t="n">
        <v>570</v>
      </c>
      <c r="B192" s="87" t="n">
        <v>0</v>
      </c>
      <c r="C192" s="87" t="n">
        <v>0.952</v>
      </c>
      <c r="D192" s="88" t="e">
        <f aca="false">VLOOKUP(A192,Entrada_datos!$C:$D,2,0)</f>
        <v>#N/A</v>
      </c>
      <c r="E192" s="88" t="str">
        <f aca="false">IF(ISNUMBER(D192),D192,"")</f>
        <v/>
      </c>
      <c r="F192" s="88" t="n">
        <f aca="false">VLOOKUP(A192,Entrada_datos!$C:$D,2)</f>
        <v>0</v>
      </c>
      <c r="G192" s="88" t="n">
        <f aca="false">IF(ISNUMBER(D192),B192*E192,0)</f>
        <v>0</v>
      </c>
      <c r="H192" s="88" t="n">
        <f aca="false">IF(ISNUMBER(D192),C192*E192,0)</f>
        <v>0</v>
      </c>
      <c r="I192" s="88" t="n">
        <f aca="false">IF(ISNUMBER(D192),A192*E192,0)</f>
        <v>0</v>
      </c>
      <c r="N192" s="84" t="n">
        <v>191</v>
      </c>
      <c r="O192" s="84" t="n">
        <f aca="false">Entrada_datos!C201-Entrada_datos!C200</f>
        <v>0</v>
      </c>
      <c r="P192" s="84" t="str">
        <f aca="false">IF(AND(O192&gt;0,O192&lt;20),O192,"")</f>
        <v/>
      </c>
    </row>
    <row r="193" customFormat="false" ht="12.75" hidden="false" customHeight="false" outlineLevel="0" collapsed="false">
      <c r="A193" s="86" t="n">
        <v>571</v>
      </c>
      <c r="B193" s="87" t="n">
        <v>0</v>
      </c>
      <c r="C193" s="87" t="n">
        <v>0.9454504</v>
      </c>
      <c r="D193" s="88" t="e">
        <f aca="false">VLOOKUP(A193,Entrada_datos!$C:$D,2,0)</f>
        <v>#N/A</v>
      </c>
      <c r="E193" s="88" t="str">
        <f aca="false">IF(ISNUMBER(D193),D193,"")</f>
        <v/>
      </c>
      <c r="F193" s="88" t="n">
        <f aca="false">VLOOKUP(A193,Entrada_datos!$C:$D,2)</f>
        <v>0</v>
      </c>
      <c r="G193" s="88" t="n">
        <f aca="false">IF(ISNUMBER(D193),B193*E193,0)</f>
        <v>0</v>
      </c>
      <c r="H193" s="88" t="n">
        <f aca="false">IF(ISNUMBER(D193),C193*E193,0)</f>
        <v>0</v>
      </c>
      <c r="I193" s="88" t="n">
        <f aca="false">IF(ISNUMBER(D193),A193*E193,0)</f>
        <v>0</v>
      </c>
      <c r="N193" s="84" t="n">
        <v>192</v>
      </c>
      <c r="O193" s="84" t="n">
        <f aca="false">Entrada_datos!C202-Entrada_datos!C201</f>
        <v>0</v>
      </c>
      <c r="P193" s="84" t="str">
        <f aca="false">IF(AND(O193&gt;0,O193&lt;20),O193,"")</f>
        <v/>
      </c>
    </row>
    <row r="194" customFormat="false" ht="12.75" hidden="false" customHeight="false" outlineLevel="0" collapsed="false">
      <c r="A194" s="86" t="n">
        <v>572</v>
      </c>
      <c r="B194" s="87" t="n">
        <v>0</v>
      </c>
      <c r="C194" s="87" t="n">
        <v>0.9384992</v>
      </c>
      <c r="D194" s="88" t="e">
        <f aca="false">VLOOKUP(A194,Entrada_datos!$C:$D,2,0)</f>
        <v>#N/A</v>
      </c>
      <c r="E194" s="88" t="str">
        <f aca="false">IF(ISNUMBER(D194),D194,"")</f>
        <v/>
      </c>
      <c r="F194" s="88" t="n">
        <f aca="false">VLOOKUP(A194,Entrada_datos!$C:$D,2)</f>
        <v>0</v>
      </c>
      <c r="G194" s="88" t="n">
        <f aca="false">IF(ISNUMBER(D194),B194*E194,0)</f>
        <v>0</v>
      </c>
      <c r="H194" s="88" t="n">
        <f aca="false">IF(ISNUMBER(D194),C194*E194,0)</f>
        <v>0</v>
      </c>
      <c r="I194" s="88" t="n">
        <f aca="false">IF(ISNUMBER(D194),A194*E194,0)</f>
        <v>0</v>
      </c>
      <c r="N194" s="84" t="n">
        <v>193</v>
      </c>
      <c r="O194" s="84" t="n">
        <f aca="false">Entrada_datos!C203-Entrada_datos!C202</f>
        <v>0</v>
      </c>
      <c r="P194" s="84" t="str">
        <f aca="false">IF(AND(O194&gt;0,O194&lt;20),O194,"")</f>
        <v/>
      </c>
    </row>
    <row r="195" customFormat="false" ht="12.75" hidden="false" customHeight="false" outlineLevel="0" collapsed="false">
      <c r="A195" s="86" t="n">
        <v>573</v>
      </c>
      <c r="B195" s="87" t="n">
        <v>0</v>
      </c>
      <c r="C195" s="87" t="n">
        <v>0.9311628</v>
      </c>
      <c r="D195" s="88" t="e">
        <f aca="false">VLOOKUP(A195,Entrada_datos!$C:$D,2,0)</f>
        <v>#N/A</v>
      </c>
      <c r="E195" s="88" t="str">
        <f aca="false">IF(ISNUMBER(D195),D195,"")</f>
        <v/>
      </c>
      <c r="F195" s="88" t="n">
        <f aca="false">VLOOKUP(A195,Entrada_datos!$C:$D,2)</f>
        <v>0</v>
      </c>
      <c r="G195" s="88" t="n">
        <f aca="false">IF(ISNUMBER(D195),B195*E195,0)</f>
        <v>0</v>
      </c>
      <c r="H195" s="88" t="n">
        <f aca="false">IF(ISNUMBER(D195),C195*E195,0)</f>
        <v>0</v>
      </c>
      <c r="I195" s="88" t="n">
        <f aca="false">IF(ISNUMBER(D195),A195*E195,0)</f>
        <v>0</v>
      </c>
      <c r="N195" s="84" t="n">
        <v>194</v>
      </c>
      <c r="O195" s="84" t="n">
        <f aca="false">Entrada_datos!C204-Entrada_datos!C203</f>
        <v>0</v>
      </c>
      <c r="P195" s="84" t="str">
        <f aca="false">IF(AND(O195&gt;0,O195&lt;20),O195,"")</f>
        <v/>
      </c>
    </row>
    <row r="196" customFormat="false" ht="12.75" hidden="false" customHeight="false" outlineLevel="0" collapsed="false">
      <c r="A196" s="86" t="n">
        <v>574</v>
      </c>
      <c r="B196" s="87" t="n">
        <v>0</v>
      </c>
      <c r="C196" s="87" t="n">
        <v>0.9234576</v>
      </c>
      <c r="D196" s="88" t="e">
        <f aca="false">VLOOKUP(A196,Entrada_datos!$C:$D,2,0)</f>
        <v>#N/A</v>
      </c>
      <c r="E196" s="88" t="str">
        <f aca="false">IF(ISNUMBER(D196),D196,"")</f>
        <v/>
      </c>
      <c r="F196" s="88" t="n">
        <f aca="false">VLOOKUP(A196,Entrada_datos!$C:$D,2)</f>
        <v>0</v>
      </c>
      <c r="G196" s="88" t="n">
        <f aca="false">IF(ISNUMBER(D196),B196*E196,0)</f>
        <v>0</v>
      </c>
      <c r="H196" s="88" t="n">
        <f aca="false">IF(ISNUMBER(D196),C196*E196,0)</f>
        <v>0</v>
      </c>
      <c r="I196" s="88" t="n">
        <f aca="false">IF(ISNUMBER(D196),A196*E196,0)</f>
        <v>0</v>
      </c>
      <c r="N196" s="84" t="n">
        <v>195</v>
      </c>
      <c r="O196" s="84" t="n">
        <f aca="false">Entrada_datos!C205-Entrada_datos!C204</f>
        <v>0</v>
      </c>
      <c r="P196" s="84" t="str">
        <f aca="false">IF(AND(O196&gt;0,O196&lt;20),O196,"")</f>
        <v/>
      </c>
    </row>
    <row r="197" customFormat="false" ht="12.75" hidden="false" customHeight="false" outlineLevel="0" collapsed="false">
      <c r="A197" s="86" t="n">
        <v>575</v>
      </c>
      <c r="B197" s="87" t="n">
        <v>0</v>
      </c>
      <c r="C197" s="87" t="n">
        <v>0.9154</v>
      </c>
      <c r="D197" s="88" t="e">
        <f aca="false">VLOOKUP(A197,Entrada_datos!$C:$D,2,0)</f>
        <v>#N/A</v>
      </c>
      <c r="E197" s="88" t="str">
        <f aca="false">IF(ISNUMBER(D197),D197,"")</f>
        <v/>
      </c>
      <c r="F197" s="88" t="n">
        <f aca="false">VLOOKUP(A197,Entrada_datos!$C:$D,2)</f>
        <v>0</v>
      </c>
      <c r="G197" s="88" t="n">
        <f aca="false">IF(ISNUMBER(D197),B197*E197,0)</f>
        <v>0</v>
      </c>
      <c r="H197" s="88" t="n">
        <f aca="false">IF(ISNUMBER(D197),C197*E197,0)</f>
        <v>0</v>
      </c>
      <c r="I197" s="88" t="n">
        <f aca="false">IF(ISNUMBER(D197),A197*E197,0)</f>
        <v>0</v>
      </c>
      <c r="N197" s="84" t="n">
        <v>196</v>
      </c>
      <c r="O197" s="84" t="n">
        <f aca="false">Entrada_datos!C206-Entrada_datos!C205</f>
        <v>0</v>
      </c>
      <c r="P197" s="84" t="str">
        <f aca="false">IF(AND(O197&gt;0,O197&lt;20),O197,"")</f>
        <v/>
      </c>
    </row>
    <row r="198" customFormat="false" ht="12.75" hidden="false" customHeight="false" outlineLevel="0" collapsed="false">
      <c r="A198" s="86" t="n">
        <v>576</v>
      </c>
      <c r="B198" s="87" t="n">
        <v>0</v>
      </c>
      <c r="C198" s="87" t="n">
        <v>0.9070064</v>
      </c>
      <c r="D198" s="88" t="e">
        <f aca="false">VLOOKUP(A198,Entrada_datos!$C:$D,2,0)</f>
        <v>#N/A</v>
      </c>
      <c r="E198" s="88" t="str">
        <f aca="false">IF(ISNUMBER(D198),D198,"")</f>
        <v/>
      </c>
      <c r="F198" s="88" t="n">
        <f aca="false">VLOOKUP(A198,Entrada_datos!$C:$D,2)</f>
        <v>0</v>
      </c>
      <c r="G198" s="88" t="n">
        <f aca="false">IF(ISNUMBER(D198),B198*E198,0)</f>
        <v>0</v>
      </c>
      <c r="H198" s="88" t="n">
        <f aca="false">IF(ISNUMBER(D198),C198*E198,0)</f>
        <v>0</v>
      </c>
      <c r="I198" s="88" t="n">
        <f aca="false">IF(ISNUMBER(D198),A198*E198,0)</f>
        <v>0</v>
      </c>
      <c r="N198" s="84" t="n">
        <v>197</v>
      </c>
      <c r="O198" s="84" t="n">
        <f aca="false">Entrada_datos!C207-Entrada_datos!C206</f>
        <v>0</v>
      </c>
      <c r="P198" s="84" t="str">
        <f aca="false">IF(AND(O198&gt;0,O198&lt;20),O198,"")</f>
        <v/>
      </c>
    </row>
    <row r="199" customFormat="false" ht="12.75" hidden="false" customHeight="false" outlineLevel="0" collapsed="false">
      <c r="A199" s="86" t="n">
        <v>577</v>
      </c>
      <c r="B199" s="87" t="n">
        <v>0</v>
      </c>
      <c r="C199" s="87" t="n">
        <v>0.8982772</v>
      </c>
      <c r="D199" s="88" t="e">
        <f aca="false">VLOOKUP(A199,Entrada_datos!$C:$D,2,0)</f>
        <v>#N/A</v>
      </c>
      <c r="E199" s="88" t="str">
        <f aca="false">IF(ISNUMBER(D199),D199,"")</f>
        <v/>
      </c>
      <c r="F199" s="88" t="n">
        <f aca="false">VLOOKUP(A199,Entrada_datos!$C:$D,2)</f>
        <v>0</v>
      </c>
      <c r="G199" s="88" t="n">
        <f aca="false">IF(ISNUMBER(D199),B199*E199,0)</f>
        <v>0</v>
      </c>
      <c r="H199" s="88" t="n">
        <f aca="false">IF(ISNUMBER(D199),C199*E199,0)</f>
        <v>0</v>
      </c>
      <c r="I199" s="88" t="n">
        <f aca="false">IF(ISNUMBER(D199),A199*E199,0)</f>
        <v>0</v>
      </c>
      <c r="N199" s="84" t="n">
        <v>198</v>
      </c>
      <c r="O199" s="84" t="n">
        <f aca="false">Entrada_datos!C208-Entrada_datos!C207</f>
        <v>0</v>
      </c>
      <c r="P199" s="84" t="str">
        <f aca="false">IF(AND(O199&gt;0,O199&lt;20),O199,"")</f>
        <v/>
      </c>
    </row>
    <row r="200" customFormat="false" ht="12.75" hidden="false" customHeight="false" outlineLevel="0" collapsed="false">
      <c r="A200" s="86" t="n">
        <v>578</v>
      </c>
      <c r="B200" s="87" t="n">
        <v>0</v>
      </c>
      <c r="C200" s="87" t="n">
        <v>0.8892048</v>
      </c>
      <c r="D200" s="88" t="e">
        <f aca="false">VLOOKUP(A200,Entrada_datos!$C:$D,2,0)</f>
        <v>#N/A</v>
      </c>
      <c r="E200" s="88" t="str">
        <f aca="false">IF(ISNUMBER(D200),D200,"")</f>
        <v/>
      </c>
      <c r="F200" s="88" t="n">
        <f aca="false">VLOOKUP(A200,Entrada_datos!$C:$D,2)</f>
        <v>0</v>
      </c>
      <c r="G200" s="88" t="n">
        <f aca="false">IF(ISNUMBER(D200),B200*E200,0)</f>
        <v>0</v>
      </c>
      <c r="H200" s="88" t="n">
        <f aca="false">IF(ISNUMBER(D200),C200*E200,0)</f>
        <v>0</v>
      </c>
      <c r="I200" s="88" t="n">
        <f aca="false">IF(ISNUMBER(D200),A200*E200,0)</f>
        <v>0</v>
      </c>
      <c r="N200" s="84" t="n">
        <v>199</v>
      </c>
      <c r="O200" s="84" t="n">
        <f aca="false">Entrada_datos!C209-Entrada_datos!C208</f>
        <v>0</v>
      </c>
      <c r="P200" s="84" t="str">
        <f aca="false">IF(AND(O200&gt;0,O200&lt;20),O200,"")</f>
        <v/>
      </c>
    </row>
    <row r="201" customFormat="false" ht="12.75" hidden="false" customHeight="false" outlineLevel="0" collapsed="false">
      <c r="A201" s="86" t="n">
        <v>579</v>
      </c>
      <c r="B201" s="87" t="n">
        <v>0</v>
      </c>
      <c r="C201" s="87" t="n">
        <v>0.8797816</v>
      </c>
      <c r="D201" s="88" t="e">
        <f aca="false">VLOOKUP(A201,Entrada_datos!$C:$D,2,0)</f>
        <v>#N/A</v>
      </c>
      <c r="E201" s="88" t="str">
        <f aca="false">IF(ISNUMBER(D201),D201,"")</f>
        <v/>
      </c>
      <c r="F201" s="88" t="n">
        <f aca="false">VLOOKUP(A201,Entrada_datos!$C:$D,2)</f>
        <v>0</v>
      </c>
      <c r="G201" s="88" t="n">
        <f aca="false">IF(ISNUMBER(D201),B201*E201,0)</f>
        <v>0</v>
      </c>
      <c r="H201" s="88" t="n">
        <f aca="false">IF(ISNUMBER(D201),C201*E201,0)</f>
        <v>0</v>
      </c>
      <c r="I201" s="88" t="n">
        <f aca="false">IF(ISNUMBER(D201),A201*E201,0)</f>
        <v>0</v>
      </c>
      <c r="N201" s="84" t="n">
        <v>200</v>
      </c>
      <c r="O201" s="84" t="n">
        <f aca="false">Entrada_datos!C210-Entrada_datos!C209</f>
        <v>0</v>
      </c>
      <c r="P201" s="84" t="str">
        <f aca="false">IF(AND(O201&gt;0,O201&lt;20),O201,"")</f>
        <v/>
      </c>
    </row>
    <row r="202" customFormat="false" ht="12.75" hidden="false" customHeight="false" outlineLevel="0" collapsed="false">
      <c r="A202" s="86" t="n">
        <v>580</v>
      </c>
      <c r="B202" s="87" t="n">
        <v>0</v>
      </c>
      <c r="C202" s="87" t="n">
        <v>0.87</v>
      </c>
      <c r="D202" s="88" t="e">
        <f aca="false">VLOOKUP(A202,Entrada_datos!$C:$D,2,0)</f>
        <v>#N/A</v>
      </c>
      <c r="E202" s="88" t="str">
        <f aca="false">IF(ISNUMBER(D202),D202,"")</f>
        <v/>
      </c>
      <c r="F202" s="88" t="n">
        <f aca="false">VLOOKUP(A202,Entrada_datos!$C:$D,2)</f>
        <v>0</v>
      </c>
      <c r="G202" s="88" t="n">
        <f aca="false">IF(ISNUMBER(D202),B202*E202,0)</f>
        <v>0</v>
      </c>
      <c r="H202" s="88" t="n">
        <f aca="false">IF(ISNUMBER(D202),C202*E202,0)</f>
        <v>0</v>
      </c>
      <c r="I202" s="88" t="n">
        <f aca="false">IF(ISNUMBER(D202),A202*E202,0)</f>
        <v>0</v>
      </c>
      <c r="N202" s="84" t="n">
        <v>201</v>
      </c>
      <c r="O202" s="84" t="n">
        <f aca="false">Entrada_datos!C211-Entrada_datos!C210</f>
        <v>0</v>
      </c>
      <c r="P202" s="84" t="str">
        <f aca="false">IF(AND(O202&gt;0,O202&lt;20),O202,"")</f>
        <v/>
      </c>
    </row>
    <row r="203" customFormat="false" ht="12.75" hidden="false" customHeight="false" outlineLevel="0" collapsed="false">
      <c r="A203" s="86" t="n">
        <v>581</v>
      </c>
      <c r="B203" s="87" t="n">
        <v>0</v>
      </c>
      <c r="C203" s="87" t="n">
        <v>0.8598613</v>
      </c>
      <c r="D203" s="88" t="e">
        <f aca="false">VLOOKUP(A203,Entrada_datos!$C:$D,2,0)</f>
        <v>#N/A</v>
      </c>
      <c r="E203" s="88" t="str">
        <f aca="false">IF(ISNUMBER(D203),D203,"")</f>
        <v/>
      </c>
      <c r="F203" s="88" t="n">
        <f aca="false">VLOOKUP(A203,Entrada_datos!$C:$D,2)</f>
        <v>0</v>
      </c>
      <c r="G203" s="88" t="n">
        <f aca="false">IF(ISNUMBER(D203),B203*E203,0)</f>
        <v>0</v>
      </c>
      <c r="H203" s="88" t="n">
        <f aca="false">IF(ISNUMBER(D203),C203*E203,0)</f>
        <v>0</v>
      </c>
      <c r="I203" s="88" t="n">
        <f aca="false">IF(ISNUMBER(D203),A203*E203,0)</f>
        <v>0</v>
      </c>
      <c r="N203" s="84" t="n">
        <v>202</v>
      </c>
      <c r="O203" s="84" t="n">
        <f aca="false">Entrada_datos!C212-Entrada_datos!C211</f>
        <v>0</v>
      </c>
      <c r="P203" s="84" t="str">
        <f aca="false">IF(AND(O203&gt;0,O203&lt;20),O203,"")</f>
        <v/>
      </c>
    </row>
    <row r="204" customFormat="false" ht="12.75" hidden="false" customHeight="false" outlineLevel="0" collapsed="false">
      <c r="A204" s="86" t="n">
        <v>582</v>
      </c>
      <c r="B204" s="87" t="n">
        <v>0</v>
      </c>
      <c r="C204" s="87" t="n">
        <v>0.849392</v>
      </c>
      <c r="D204" s="88" t="e">
        <f aca="false">VLOOKUP(A204,Entrada_datos!$C:$D,2,0)</f>
        <v>#N/A</v>
      </c>
      <c r="E204" s="88" t="str">
        <f aca="false">IF(ISNUMBER(D204),D204,"")</f>
        <v/>
      </c>
      <c r="F204" s="88" t="n">
        <f aca="false">VLOOKUP(A204,Entrada_datos!$C:$D,2)</f>
        <v>0</v>
      </c>
      <c r="G204" s="88" t="n">
        <f aca="false">IF(ISNUMBER(D204),B204*E204,0)</f>
        <v>0</v>
      </c>
      <c r="H204" s="88" t="n">
        <f aca="false">IF(ISNUMBER(D204),C204*E204,0)</f>
        <v>0</v>
      </c>
      <c r="I204" s="88" t="n">
        <f aca="false">IF(ISNUMBER(D204),A204*E204,0)</f>
        <v>0</v>
      </c>
      <c r="N204" s="84" t="n">
        <v>203</v>
      </c>
      <c r="O204" s="84" t="n">
        <f aca="false">Entrada_datos!C213-Entrada_datos!C212</f>
        <v>0</v>
      </c>
      <c r="P204" s="84" t="str">
        <f aca="false">IF(AND(O204&gt;0,O204&lt;20),O204,"")</f>
        <v/>
      </c>
    </row>
    <row r="205" customFormat="false" ht="12.75" hidden="false" customHeight="false" outlineLevel="0" collapsed="false">
      <c r="A205" s="86" t="n">
        <v>583</v>
      </c>
      <c r="B205" s="87" t="n">
        <v>0</v>
      </c>
      <c r="C205" s="87" t="n">
        <v>0.838622</v>
      </c>
      <c r="D205" s="88" t="e">
        <f aca="false">VLOOKUP(A205,Entrada_datos!$C:$D,2,0)</f>
        <v>#N/A</v>
      </c>
      <c r="E205" s="88" t="str">
        <f aca="false">IF(ISNUMBER(D205),D205,"")</f>
        <v/>
      </c>
      <c r="F205" s="88" t="n">
        <f aca="false">VLOOKUP(A205,Entrada_datos!$C:$D,2)</f>
        <v>0</v>
      </c>
      <c r="G205" s="88" t="n">
        <f aca="false">IF(ISNUMBER(D205),B205*E205,0)</f>
        <v>0</v>
      </c>
      <c r="H205" s="88" t="n">
        <f aca="false">IF(ISNUMBER(D205),C205*E205,0)</f>
        <v>0</v>
      </c>
      <c r="I205" s="88" t="n">
        <f aca="false">IF(ISNUMBER(D205),A205*E205,0)</f>
        <v>0</v>
      </c>
      <c r="N205" s="84" t="n">
        <v>204</v>
      </c>
      <c r="O205" s="84" t="n">
        <f aca="false">Entrada_datos!C214-Entrada_datos!C213</f>
        <v>0</v>
      </c>
      <c r="P205" s="84" t="str">
        <f aca="false">IF(AND(O205&gt;0,O205&lt;20),O205,"")</f>
        <v/>
      </c>
    </row>
    <row r="206" customFormat="false" ht="12.75" hidden="false" customHeight="false" outlineLevel="0" collapsed="false">
      <c r="A206" s="86" t="n">
        <v>584</v>
      </c>
      <c r="B206" s="87" t="n">
        <v>0</v>
      </c>
      <c r="C206" s="87" t="n">
        <v>0.8275813</v>
      </c>
      <c r="D206" s="88" t="e">
        <f aca="false">VLOOKUP(A206,Entrada_datos!$C:$D,2,0)</f>
        <v>#N/A</v>
      </c>
      <c r="E206" s="88" t="str">
        <f aca="false">IF(ISNUMBER(D206),D206,"")</f>
        <v/>
      </c>
      <c r="F206" s="88" t="n">
        <f aca="false">VLOOKUP(A206,Entrada_datos!$C:$D,2)</f>
        <v>0</v>
      </c>
      <c r="G206" s="88" t="n">
        <f aca="false">IF(ISNUMBER(D206),B206*E206,0)</f>
        <v>0</v>
      </c>
      <c r="H206" s="88" t="n">
        <f aca="false">IF(ISNUMBER(D206),C206*E206,0)</f>
        <v>0</v>
      </c>
      <c r="I206" s="88" t="n">
        <f aca="false">IF(ISNUMBER(D206),A206*E206,0)</f>
        <v>0</v>
      </c>
      <c r="N206" s="84" t="n">
        <v>205</v>
      </c>
      <c r="O206" s="84" t="n">
        <f aca="false">Entrada_datos!C215-Entrada_datos!C214</f>
        <v>0</v>
      </c>
      <c r="P206" s="84" t="str">
        <f aca="false">IF(AND(O206&gt;0,O206&lt;20),O206,"")</f>
        <v/>
      </c>
    </row>
    <row r="207" customFormat="false" ht="12.75" hidden="false" customHeight="false" outlineLevel="0" collapsed="false">
      <c r="A207" s="86" t="n">
        <v>585</v>
      </c>
      <c r="B207" s="87" t="n">
        <v>0</v>
      </c>
      <c r="C207" s="87" t="n">
        <v>0.8163</v>
      </c>
      <c r="D207" s="88" t="e">
        <f aca="false">VLOOKUP(A207,Entrada_datos!$C:$D,2,0)</f>
        <v>#N/A</v>
      </c>
      <c r="E207" s="88" t="str">
        <f aca="false">IF(ISNUMBER(D207),D207,"")</f>
        <v/>
      </c>
      <c r="F207" s="88" t="n">
        <f aca="false">VLOOKUP(A207,Entrada_datos!$C:$D,2)</f>
        <v>0</v>
      </c>
      <c r="G207" s="88" t="n">
        <f aca="false">IF(ISNUMBER(D207),B207*E207,0)</f>
        <v>0</v>
      </c>
      <c r="H207" s="88" t="n">
        <f aca="false">IF(ISNUMBER(D207),C207*E207,0)</f>
        <v>0</v>
      </c>
      <c r="I207" s="88" t="n">
        <f aca="false">IF(ISNUMBER(D207),A207*E207,0)</f>
        <v>0</v>
      </c>
      <c r="N207" s="84" t="n">
        <v>206</v>
      </c>
      <c r="O207" s="84" t="n">
        <f aca="false">Entrada_datos!C216-Entrada_datos!C215</f>
        <v>0</v>
      </c>
      <c r="P207" s="84" t="str">
        <f aca="false">IF(AND(O207&gt;0,O207&lt;20),O207,"")</f>
        <v/>
      </c>
    </row>
    <row r="208" customFormat="false" ht="12.75" hidden="false" customHeight="false" outlineLevel="0" collapsed="false">
      <c r="A208" s="86" t="n">
        <v>586</v>
      </c>
      <c r="B208" s="87" t="n">
        <v>0</v>
      </c>
      <c r="C208" s="87" t="n">
        <v>0.8047947</v>
      </c>
      <c r="D208" s="88" t="e">
        <f aca="false">VLOOKUP(A208,Entrada_datos!$C:$D,2,0)</f>
        <v>#N/A</v>
      </c>
      <c r="E208" s="88" t="str">
        <f aca="false">IF(ISNUMBER(D208),D208,"")</f>
        <v/>
      </c>
      <c r="F208" s="88" t="n">
        <f aca="false">VLOOKUP(A208,Entrada_datos!$C:$D,2)</f>
        <v>0</v>
      </c>
      <c r="G208" s="88" t="n">
        <f aca="false">IF(ISNUMBER(D208),B208*E208,0)</f>
        <v>0</v>
      </c>
      <c r="H208" s="88" t="n">
        <f aca="false">IF(ISNUMBER(D208),C208*E208,0)</f>
        <v>0</v>
      </c>
      <c r="I208" s="88" t="n">
        <f aca="false">IF(ISNUMBER(D208),A208*E208,0)</f>
        <v>0</v>
      </c>
      <c r="N208" s="84" t="n">
        <v>207</v>
      </c>
      <c r="O208" s="84" t="n">
        <f aca="false">Entrada_datos!C217-Entrada_datos!C216</f>
        <v>0</v>
      </c>
      <c r="P208" s="84" t="str">
        <f aca="false">IF(AND(O208&gt;0,O208&lt;20),O208,"")</f>
        <v/>
      </c>
    </row>
    <row r="209" customFormat="false" ht="12.75" hidden="false" customHeight="false" outlineLevel="0" collapsed="false">
      <c r="A209" s="86" t="n">
        <v>587</v>
      </c>
      <c r="B209" s="87" t="n">
        <v>0</v>
      </c>
      <c r="C209" s="87" t="n">
        <v>0.793082</v>
      </c>
      <c r="D209" s="88" t="e">
        <f aca="false">VLOOKUP(A209,Entrada_datos!$C:$D,2,0)</f>
        <v>#N/A</v>
      </c>
      <c r="E209" s="88" t="str">
        <f aca="false">IF(ISNUMBER(D209),D209,"")</f>
        <v/>
      </c>
      <c r="F209" s="88" t="n">
        <f aca="false">VLOOKUP(A209,Entrada_datos!$C:$D,2)</f>
        <v>0</v>
      </c>
      <c r="G209" s="88" t="n">
        <f aca="false">IF(ISNUMBER(D209),B209*E209,0)</f>
        <v>0</v>
      </c>
      <c r="H209" s="88" t="n">
        <f aca="false">IF(ISNUMBER(D209),C209*E209,0)</f>
        <v>0</v>
      </c>
      <c r="I209" s="88" t="n">
        <f aca="false">IF(ISNUMBER(D209),A209*E209,0)</f>
        <v>0</v>
      </c>
      <c r="N209" s="84" t="n">
        <v>208</v>
      </c>
      <c r="O209" s="84" t="n">
        <f aca="false">Entrada_datos!C218-Entrada_datos!C217</f>
        <v>0</v>
      </c>
      <c r="P209" s="84" t="str">
        <f aca="false">IF(AND(O209&gt;0,O209&lt;20),O209,"")</f>
        <v/>
      </c>
    </row>
    <row r="210" customFormat="false" ht="12.75" hidden="false" customHeight="false" outlineLevel="0" collapsed="false">
      <c r="A210" s="86" t="n">
        <v>588</v>
      </c>
      <c r="B210" s="87" t="n">
        <v>0</v>
      </c>
      <c r="C210" s="87" t="n">
        <v>0.781192</v>
      </c>
      <c r="D210" s="88" t="e">
        <f aca="false">VLOOKUP(A210,Entrada_datos!$C:$D,2,0)</f>
        <v>#N/A</v>
      </c>
      <c r="E210" s="88" t="str">
        <f aca="false">IF(ISNUMBER(D210),D210,"")</f>
        <v/>
      </c>
      <c r="F210" s="88" t="n">
        <f aca="false">VLOOKUP(A210,Entrada_datos!$C:$D,2)</f>
        <v>0</v>
      </c>
      <c r="G210" s="88" t="n">
        <f aca="false">IF(ISNUMBER(D210),B210*E210,0)</f>
        <v>0</v>
      </c>
      <c r="H210" s="88" t="n">
        <f aca="false">IF(ISNUMBER(D210),C210*E210,0)</f>
        <v>0</v>
      </c>
      <c r="I210" s="88" t="n">
        <f aca="false">IF(ISNUMBER(D210),A210*E210,0)</f>
        <v>0</v>
      </c>
      <c r="N210" s="84" t="n">
        <v>209</v>
      </c>
      <c r="O210" s="84" t="n">
        <f aca="false">Entrada_datos!C219-Entrada_datos!C218</f>
        <v>0</v>
      </c>
      <c r="P210" s="84" t="str">
        <f aca="false">IF(AND(O210&gt;0,O210&lt;20),O210,"")</f>
        <v/>
      </c>
    </row>
    <row r="211" customFormat="false" ht="12.75" hidden="false" customHeight="false" outlineLevel="0" collapsed="false">
      <c r="A211" s="86" t="n">
        <v>589</v>
      </c>
      <c r="B211" s="87" t="n">
        <v>0</v>
      </c>
      <c r="C211" s="87" t="n">
        <v>0.7691547</v>
      </c>
      <c r="D211" s="88" t="e">
        <f aca="false">VLOOKUP(A211,Entrada_datos!$C:$D,2,0)</f>
        <v>#N/A</v>
      </c>
      <c r="E211" s="88" t="str">
        <f aca="false">IF(ISNUMBER(D211),D211,"")</f>
        <v/>
      </c>
      <c r="F211" s="88" t="n">
        <f aca="false">VLOOKUP(A211,Entrada_datos!$C:$D,2)</f>
        <v>0</v>
      </c>
      <c r="G211" s="88" t="n">
        <f aca="false">IF(ISNUMBER(D211),B211*E211,0)</f>
        <v>0</v>
      </c>
      <c r="H211" s="88" t="n">
        <f aca="false">IF(ISNUMBER(D211),C211*E211,0)</f>
        <v>0</v>
      </c>
      <c r="I211" s="88" t="n">
        <f aca="false">IF(ISNUMBER(D211),A211*E211,0)</f>
        <v>0</v>
      </c>
      <c r="N211" s="84" t="n">
        <v>210</v>
      </c>
      <c r="O211" s="84" t="n">
        <f aca="false">Entrada_datos!C220-Entrada_datos!C219</f>
        <v>0</v>
      </c>
      <c r="P211" s="84" t="str">
        <f aca="false">IF(AND(O211&gt;0,O211&lt;20),O211,"")</f>
        <v/>
      </c>
    </row>
    <row r="212" customFormat="false" ht="12.75" hidden="false" customHeight="false" outlineLevel="0" collapsed="false">
      <c r="A212" s="86" t="n">
        <v>590</v>
      </c>
      <c r="B212" s="87" t="n">
        <v>0</v>
      </c>
      <c r="C212" s="87" t="n">
        <v>0.757</v>
      </c>
      <c r="D212" s="88" t="e">
        <f aca="false">VLOOKUP(A212,Entrada_datos!$C:$D,2,0)</f>
        <v>#N/A</v>
      </c>
      <c r="E212" s="88" t="str">
        <f aca="false">IF(ISNUMBER(D212),D212,"")</f>
        <v/>
      </c>
      <c r="F212" s="88" t="n">
        <f aca="false">VLOOKUP(A212,Entrada_datos!$C:$D,2)</f>
        <v>0</v>
      </c>
      <c r="G212" s="88" t="n">
        <f aca="false">IF(ISNUMBER(D212),B212*E212,0)</f>
        <v>0</v>
      </c>
      <c r="H212" s="88" t="n">
        <f aca="false">IF(ISNUMBER(D212),C212*E212,0)</f>
        <v>0</v>
      </c>
      <c r="I212" s="88" t="n">
        <f aca="false">IF(ISNUMBER(D212),A212*E212,0)</f>
        <v>0</v>
      </c>
      <c r="N212" s="84" t="n">
        <v>211</v>
      </c>
      <c r="O212" s="84" t="n">
        <f aca="false">Entrada_datos!C221-Entrada_datos!C220</f>
        <v>0</v>
      </c>
      <c r="P212" s="84" t="str">
        <f aca="false">IF(AND(O212&gt;0,O212&lt;20),O212,"")</f>
        <v/>
      </c>
    </row>
    <row r="213" customFormat="false" ht="12.75" hidden="false" customHeight="false" outlineLevel="0" collapsed="false">
      <c r="A213" s="86" t="n">
        <v>591</v>
      </c>
      <c r="B213" s="87" t="n">
        <v>0</v>
      </c>
      <c r="C213" s="87" t="n">
        <v>0.7447541</v>
      </c>
      <c r="D213" s="88" t="e">
        <f aca="false">VLOOKUP(A213,Entrada_datos!$C:$D,2,0)</f>
        <v>#N/A</v>
      </c>
      <c r="E213" s="88" t="str">
        <f aca="false">IF(ISNUMBER(D213),D213,"")</f>
        <v/>
      </c>
      <c r="F213" s="88" t="n">
        <f aca="false">VLOOKUP(A213,Entrada_datos!$C:$D,2)</f>
        <v>0</v>
      </c>
      <c r="G213" s="88" t="n">
        <f aca="false">IF(ISNUMBER(D213),B213*E213,0)</f>
        <v>0</v>
      </c>
      <c r="H213" s="88" t="n">
        <f aca="false">IF(ISNUMBER(D213),C213*E213,0)</f>
        <v>0</v>
      </c>
      <c r="I213" s="88" t="n">
        <f aca="false">IF(ISNUMBER(D213),A213*E213,0)</f>
        <v>0</v>
      </c>
      <c r="N213" s="84" t="n">
        <v>212</v>
      </c>
      <c r="O213" s="84" t="n">
        <f aca="false">Entrada_datos!C222-Entrada_datos!C221</f>
        <v>0</v>
      </c>
      <c r="P213" s="84" t="str">
        <f aca="false">IF(AND(O213&gt;0,O213&lt;20),O213,"")</f>
        <v/>
      </c>
    </row>
    <row r="214" customFormat="false" ht="12.75" hidden="false" customHeight="false" outlineLevel="0" collapsed="false">
      <c r="A214" s="86" t="n">
        <v>592</v>
      </c>
      <c r="B214" s="87" t="n">
        <v>0</v>
      </c>
      <c r="C214" s="87" t="n">
        <v>0.7324224</v>
      </c>
      <c r="D214" s="88" t="e">
        <f aca="false">VLOOKUP(A214,Entrada_datos!$C:$D,2,0)</f>
        <v>#N/A</v>
      </c>
      <c r="E214" s="88" t="str">
        <f aca="false">IF(ISNUMBER(D214),D214,"")</f>
        <v/>
      </c>
      <c r="F214" s="88" t="n">
        <f aca="false">VLOOKUP(A214,Entrada_datos!$C:$D,2)</f>
        <v>0</v>
      </c>
      <c r="G214" s="88" t="n">
        <f aca="false">IF(ISNUMBER(D214),B214*E214,0)</f>
        <v>0</v>
      </c>
      <c r="H214" s="88" t="n">
        <f aca="false">IF(ISNUMBER(D214),C214*E214,0)</f>
        <v>0</v>
      </c>
      <c r="I214" s="88" t="n">
        <f aca="false">IF(ISNUMBER(D214),A214*E214,0)</f>
        <v>0</v>
      </c>
      <c r="N214" s="84" t="n">
        <v>213</v>
      </c>
      <c r="O214" s="84" t="n">
        <f aca="false">Entrada_datos!C223-Entrada_datos!C222</f>
        <v>0</v>
      </c>
      <c r="P214" s="84" t="str">
        <f aca="false">IF(AND(O214&gt;0,O214&lt;20),O214,"")</f>
        <v/>
      </c>
    </row>
    <row r="215" customFormat="false" ht="12.75" hidden="false" customHeight="false" outlineLevel="0" collapsed="false">
      <c r="A215" s="86" t="n">
        <v>593</v>
      </c>
      <c r="B215" s="87" t="n">
        <v>0</v>
      </c>
      <c r="C215" s="87" t="n">
        <v>0.7200036</v>
      </c>
      <c r="D215" s="88" t="e">
        <f aca="false">VLOOKUP(A215,Entrada_datos!$C:$D,2,0)</f>
        <v>#N/A</v>
      </c>
      <c r="E215" s="88" t="str">
        <f aca="false">IF(ISNUMBER(D215),D215,"")</f>
        <v/>
      </c>
      <c r="F215" s="88" t="n">
        <f aca="false">VLOOKUP(A215,Entrada_datos!$C:$D,2)</f>
        <v>0</v>
      </c>
      <c r="G215" s="88" t="n">
        <f aca="false">IF(ISNUMBER(D215),B215*E215,0)</f>
        <v>0</v>
      </c>
      <c r="H215" s="88" t="n">
        <f aca="false">IF(ISNUMBER(D215),C215*E215,0)</f>
        <v>0</v>
      </c>
      <c r="I215" s="88" t="n">
        <f aca="false">IF(ISNUMBER(D215),A215*E215,0)</f>
        <v>0</v>
      </c>
      <c r="N215" s="84" t="n">
        <v>214</v>
      </c>
      <c r="O215" s="84" t="n">
        <f aca="false">Entrada_datos!C224-Entrada_datos!C223</f>
        <v>0</v>
      </c>
      <c r="P215" s="84" t="str">
        <f aca="false">IF(AND(O215&gt;0,O215&lt;20),O215,"")</f>
        <v/>
      </c>
    </row>
    <row r="216" customFormat="false" ht="12.75" hidden="false" customHeight="false" outlineLevel="0" collapsed="false">
      <c r="A216" s="86" t="n">
        <v>594</v>
      </c>
      <c r="B216" s="87" t="n">
        <v>0</v>
      </c>
      <c r="C216" s="87" t="n">
        <v>0.7074965</v>
      </c>
      <c r="D216" s="88" t="e">
        <f aca="false">VLOOKUP(A216,Entrada_datos!$C:$D,2,0)</f>
        <v>#N/A</v>
      </c>
      <c r="E216" s="88" t="str">
        <f aca="false">IF(ISNUMBER(D216),D216,"")</f>
        <v/>
      </c>
      <c r="F216" s="88" t="n">
        <f aca="false">VLOOKUP(A216,Entrada_datos!$C:$D,2)</f>
        <v>0</v>
      </c>
      <c r="G216" s="88" t="n">
        <f aca="false">IF(ISNUMBER(D216),B216*E216,0)</f>
        <v>0</v>
      </c>
      <c r="H216" s="88" t="n">
        <f aca="false">IF(ISNUMBER(D216),C216*E216,0)</f>
        <v>0</v>
      </c>
      <c r="I216" s="88" t="n">
        <f aca="false">IF(ISNUMBER(D216),A216*E216,0)</f>
        <v>0</v>
      </c>
      <c r="N216" s="84" t="n">
        <v>215</v>
      </c>
      <c r="O216" s="84" t="n">
        <f aca="false">Entrada_datos!C225-Entrada_datos!C224</f>
        <v>0</v>
      </c>
      <c r="P216" s="84" t="str">
        <f aca="false">IF(AND(O216&gt;0,O216&lt;20),O216,"")</f>
        <v/>
      </c>
    </row>
    <row r="217" customFormat="false" ht="12.75" hidden="false" customHeight="false" outlineLevel="0" collapsed="false">
      <c r="A217" s="86" t="n">
        <v>595</v>
      </c>
      <c r="B217" s="87" t="n">
        <v>0</v>
      </c>
      <c r="C217" s="87" t="n">
        <v>0.6949</v>
      </c>
      <c r="D217" s="88" t="e">
        <f aca="false">VLOOKUP(A217,Entrada_datos!$C:$D,2,0)</f>
        <v>#N/A</v>
      </c>
      <c r="E217" s="88" t="str">
        <f aca="false">IF(ISNUMBER(D217),D217,"")</f>
        <v/>
      </c>
      <c r="F217" s="88" t="n">
        <f aca="false">VLOOKUP(A217,Entrada_datos!$C:$D,2)</f>
        <v>0</v>
      </c>
      <c r="G217" s="88" t="n">
        <f aca="false">IF(ISNUMBER(D217),B217*E217,0)</f>
        <v>0</v>
      </c>
      <c r="H217" s="88" t="n">
        <f aca="false">IF(ISNUMBER(D217),C217*E217,0)</f>
        <v>0</v>
      </c>
      <c r="I217" s="88" t="n">
        <f aca="false">IF(ISNUMBER(D217),A217*E217,0)</f>
        <v>0</v>
      </c>
      <c r="N217" s="84" t="n">
        <v>216</v>
      </c>
      <c r="O217" s="84" t="n">
        <f aca="false">Entrada_datos!C226-Entrada_datos!C225</f>
        <v>0</v>
      </c>
      <c r="P217" s="84" t="str">
        <f aca="false">IF(AND(O217&gt;0,O217&lt;20),O217,"")</f>
        <v/>
      </c>
    </row>
    <row r="218" customFormat="false" ht="12.75" hidden="false" customHeight="false" outlineLevel="0" collapsed="false">
      <c r="A218" s="86" t="n">
        <v>596</v>
      </c>
      <c r="B218" s="87" t="n">
        <v>0</v>
      </c>
      <c r="C218" s="87" t="n">
        <v>0.6822192</v>
      </c>
      <c r="D218" s="88" t="e">
        <f aca="false">VLOOKUP(A218,Entrada_datos!$C:$D,2,0)</f>
        <v>#N/A</v>
      </c>
      <c r="E218" s="88" t="str">
        <f aca="false">IF(ISNUMBER(D218),D218,"")</f>
        <v/>
      </c>
      <c r="F218" s="88" t="n">
        <f aca="false">VLOOKUP(A218,Entrada_datos!$C:$D,2)</f>
        <v>0</v>
      </c>
      <c r="G218" s="88" t="n">
        <f aca="false">IF(ISNUMBER(D218),B218*E218,0)</f>
        <v>0</v>
      </c>
      <c r="H218" s="88" t="n">
        <f aca="false">IF(ISNUMBER(D218),C218*E218,0)</f>
        <v>0</v>
      </c>
      <c r="I218" s="88" t="n">
        <f aca="false">IF(ISNUMBER(D218),A218*E218,0)</f>
        <v>0</v>
      </c>
      <c r="N218" s="84" t="n">
        <v>217</v>
      </c>
      <c r="O218" s="84" t="n">
        <f aca="false">Entrada_datos!C227-Entrada_datos!C226</f>
        <v>0</v>
      </c>
      <c r="P218" s="84" t="str">
        <f aca="false">IF(AND(O218&gt;0,O218&lt;20),O218,"")</f>
        <v/>
      </c>
    </row>
    <row r="219" customFormat="false" ht="12.75" hidden="false" customHeight="false" outlineLevel="0" collapsed="false">
      <c r="A219" s="86" t="n">
        <v>597</v>
      </c>
      <c r="B219" s="87" t="n">
        <v>0</v>
      </c>
      <c r="C219" s="87" t="n">
        <v>0.6694716</v>
      </c>
      <c r="D219" s="88" t="e">
        <f aca="false">VLOOKUP(A219,Entrada_datos!$C:$D,2,0)</f>
        <v>#N/A</v>
      </c>
      <c r="E219" s="88" t="str">
        <f aca="false">IF(ISNUMBER(D219),D219,"")</f>
        <v/>
      </c>
      <c r="F219" s="88" t="n">
        <f aca="false">VLOOKUP(A219,Entrada_datos!$C:$D,2)</f>
        <v>0</v>
      </c>
      <c r="G219" s="88" t="n">
        <f aca="false">IF(ISNUMBER(D219),B219*E219,0)</f>
        <v>0</v>
      </c>
      <c r="H219" s="88" t="n">
        <f aca="false">IF(ISNUMBER(D219),C219*E219,0)</f>
        <v>0</v>
      </c>
      <c r="I219" s="88" t="n">
        <f aca="false">IF(ISNUMBER(D219),A219*E219,0)</f>
        <v>0</v>
      </c>
      <c r="N219" s="84" t="n">
        <v>218</v>
      </c>
      <c r="O219" s="84" t="n">
        <f aca="false">Entrada_datos!C228-Entrada_datos!C227</f>
        <v>0</v>
      </c>
      <c r="P219" s="84" t="str">
        <f aca="false">IF(AND(O219&gt;0,O219&lt;20),O219,"")</f>
        <v/>
      </c>
    </row>
    <row r="220" customFormat="false" ht="12.75" hidden="false" customHeight="false" outlineLevel="0" collapsed="false">
      <c r="A220" s="86" t="n">
        <v>598</v>
      </c>
      <c r="B220" s="87" t="n">
        <v>0</v>
      </c>
      <c r="C220" s="87" t="n">
        <v>0.6566744</v>
      </c>
      <c r="D220" s="88" t="e">
        <f aca="false">VLOOKUP(A220,Entrada_datos!$C:$D,2,0)</f>
        <v>#N/A</v>
      </c>
      <c r="E220" s="88" t="str">
        <f aca="false">IF(ISNUMBER(D220),D220,"")</f>
        <v/>
      </c>
      <c r="F220" s="88" t="n">
        <f aca="false">VLOOKUP(A220,Entrada_datos!$C:$D,2)</f>
        <v>0</v>
      </c>
      <c r="G220" s="88" t="n">
        <f aca="false">IF(ISNUMBER(D220),B220*E220,0)</f>
        <v>0</v>
      </c>
      <c r="H220" s="88" t="n">
        <f aca="false">IF(ISNUMBER(D220),C220*E220,0)</f>
        <v>0</v>
      </c>
      <c r="I220" s="88" t="n">
        <f aca="false">IF(ISNUMBER(D220),A220*E220,0)</f>
        <v>0</v>
      </c>
      <c r="N220" s="84" t="n">
        <v>219</v>
      </c>
      <c r="O220" s="84" t="n">
        <f aca="false">Entrada_datos!C229-Entrada_datos!C228</f>
        <v>0</v>
      </c>
      <c r="P220" s="84" t="str">
        <f aca="false">IF(AND(O220&gt;0,O220&lt;20),O220,"")</f>
        <v/>
      </c>
    </row>
    <row r="221" customFormat="false" ht="12.75" hidden="false" customHeight="false" outlineLevel="0" collapsed="false">
      <c r="A221" s="86" t="n">
        <v>599</v>
      </c>
      <c r="B221" s="87" t="n">
        <v>0</v>
      </c>
      <c r="C221" s="87" t="n">
        <v>0.6438448</v>
      </c>
      <c r="D221" s="88" t="e">
        <f aca="false">VLOOKUP(A221,Entrada_datos!$C:$D,2,0)</f>
        <v>#N/A</v>
      </c>
      <c r="E221" s="88" t="str">
        <f aca="false">IF(ISNUMBER(D221),D221,"")</f>
        <v/>
      </c>
      <c r="F221" s="88" t="n">
        <f aca="false">VLOOKUP(A221,Entrada_datos!$C:$D,2)</f>
        <v>0</v>
      </c>
      <c r="G221" s="88" t="n">
        <f aca="false">IF(ISNUMBER(D221),B221*E221,0)</f>
        <v>0</v>
      </c>
      <c r="H221" s="88" t="n">
        <f aca="false">IF(ISNUMBER(D221),C221*E221,0)</f>
        <v>0</v>
      </c>
      <c r="I221" s="88" t="n">
        <f aca="false">IF(ISNUMBER(D221),A221*E221,0)</f>
        <v>0</v>
      </c>
      <c r="N221" s="84" t="n">
        <v>220</v>
      </c>
      <c r="O221" s="84" t="n">
        <f aca="false">Entrada_datos!C230-Entrada_datos!C229</f>
        <v>0</v>
      </c>
      <c r="P221" s="84" t="str">
        <f aca="false">IF(AND(O221&gt;0,O221&lt;20),O221,"")</f>
        <v/>
      </c>
    </row>
    <row r="222" customFormat="false" ht="12.75" hidden="false" customHeight="false" outlineLevel="0" collapsed="false">
      <c r="A222" s="86" t="n">
        <v>600</v>
      </c>
      <c r="B222" s="87" t="n">
        <v>0</v>
      </c>
      <c r="C222" s="87" t="n">
        <v>0.631</v>
      </c>
      <c r="D222" s="88" t="e">
        <f aca="false">VLOOKUP(A222,Entrada_datos!$C:$D,2,0)</f>
        <v>#N/A</v>
      </c>
      <c r="E222" s="88" t="str">
        <f aca="false">IF(ISNUMBER(D222),D222,"")</f>
        <v/>
      </c>
      <c r="F222" s="88" t="n">
        <f aca="false">VLOOKUP(A222,Entrada_datos!$C:$D,2)</f>
        <v>0</v>
      </c>
      <c r="G222" s="88" t="n">
        <f aca="false">IF(ISNUMBER(D222),B222*E222,0)</f>
        <v>0</v>
      </c>
      <c r="H222" s="88" t="n">
        <f aca="false">IF(ISNUMBER(D222),C222*E222,0)</f>
        <v>0</v>
      </c>
      <c r="I222" s="88" t="n">
        <f aca="false">IF(ISNUMBER(D222),A222*E222,0)</f>
        <v>0</v>
      </c>
      <c r="N222" s="84" t="n">
        <v>221</v>
      </c>
      <c r="O222" s="84" t="n">
        <f aca="false">Entrada_datos!C231-Entrada_datos!C230</f>
        <v>0</v>
      </c>
      <c r="P222" s="84" t="str">
        <f aca="false">IF(AND(O222&gt;0,O222&lt;20),O222,"")</f>
        <v/>
      </c>
    </row>
    <row r="223" customFormat="false" ht="12.75" hidden="false" customHeight="false" outlineLevel="0" collapsed="false">
      <c r="A223" s="86" t="n">
        <v>601</v>
      </c>
      <c r="B223" s="87" t="n">
        <v>0</v>
      </c>
      <c r="C223" s="87" t="n">
        <v>0.6181555</v>
      </c>
      <c r="D223" s="88" t="e">
        <f aca="false">VLOOKUP(A223,Entrada_datos!$C:$D,2,0)</f>
        <v>#N/A</v>
      </c>
      <c r="E223" s="88" t="str">
        <f aca="false">IF(ISNUMBER(D223),D223,"")</f>
        <v/>
      </c>
      <c r="F223" s="88" t="n">
        <f aca="false">VLOOKUP(A223,Entrada_datos!$C:$D,2)</f>
        <v>0</v>
      </c>
      <c r="G223" s="88" t="n">
        <f aca="false">IF(ISNUMBER(D223),B223*E223,0)</f>
        <v>0</v>
      </c>
      <c r="H223" s="88" t="n">
        <f aca="false">IF(ISNUMBER(D223),C223*E223,0)</f>
        <v>0</v>
      </c>
      <c r="I223" s="88" t="n">
        <f aca="false">IF(ISNUMBER(D223),A223*E223,0)</f>
        <v>0</v>
      </c>
      <c r="N223" s="84" t="n">
        <v>222</v>
      </c>
      <c r="O223" s="84" t="n">
        <f aca="false">Entrada_datos!C232-Entrada_datos!C231</f>
        <v>0</v>
      </c>
      <c r="P223" s="84" t="str">
        <f aca="false">IF(AND(O223&gt;0,O223&lt;20),O223,"")</f>
        <v/>
      </c>
    </row>
    <row r="224" customFormat="false" ht="12.75" hidden="false" customHeight="false" outlineLevel="0" collapsed="false">
      <c r="A224" s="86" t="n">
        <v>602</v>
      </c>
      <c r="B224" s="87" t="n">
        <v>0</v>
      </c>
      <c r="C224" s="87" t="n">
        <v>0.6053144</v>
      </c>
      <c r="D224" s="88" t="e">
        <f aca="false">VLOOKUP(A224,Entrada_datos!$C:$D,2,0)</f>
        <v>#N/A</v>
      </c>
      <c r="E224" s="88" t="str">
        <f aca="false">IF(ISNUMBER(D224),D224,"")</f>
        <v/>
      </c>
      <c r="F224" s="88" t="n">
        <f aca="false">VLOOKUP(A224,Entrada_datos!$C:$D,2)</f>
        <v>0</v>
      </c>
      <c r="G224" s="88" t="n">
        <f aca="false">IF(ISNUMBER(D224),B224*E224,0)</f>
        <v>0</v>
      </c>
      <c r="H224" s="88" t="n">
        <f aca="false">IF(ISNUMBER(D224),C224*E224,0)</f>
        <v>0</v>
      </c>
      <c r="I224" s="88" t="n">
        <f aca="false">IF(ISNUMBER(D224),A224*E224,0)</f>
        <v>0</v>
      </c>
      <c r="N224" s="84" t="n">
        <v>223</v>
      </c>
      <c r="O224" s="84" t="n">
        <f aca="false">Entrada_datos!C233-Entrada_datos!C232</f>
        <v>0</v>
      </c>
      <c r="P224" s="84" t="str">
        <f aca="false">IF(AND(O224&gt;0,O224&lt;20),O224,"")</f>
        <v/>
      </c>
    </row>
    <row r="225" customFormat="false" ht="12.75" hidden="false" customHeight="false" outlineLevel="0" collapsed="false">
      <c r="A225" s="86" t="n">
        <v>603</v>
      </c>
      <c r="B225" s="87" t="n">
        <v>0</v>
      </c>
      <c r="C225" s="87" t="n">
        <v>0.5924756</v>
      </c>
      <c r="D225" s="88" t="e">
        <f aca="false">VLOOKUP(A225,Entrada_datos!$C:$D,2,0)</f>
        <v>#N/A</v>
      </c>
      <c r="E225" s="88" t="str">
        <f aca="false">IF(ISNUMBER(D225),D225,"")</f>
        <v/>
      </c>
      <c r="F225" s="88" t="n">
        <f aca="false">VLOOKUP(A225,Entrada_datos!$C:$D,2)</f>
        <v>0</v>
      </c>
      <c r="G225" s="88" t="n">
        <f aca="false">IF(ISNUMBER(D225),B225*E225,0)</f>
        <v>0</v>
      </c>
      <c r="H225" s="88" t="n">
        <f aca="false">IF(ISNUMBER(D225),C225*E225,0)</f>
        <v>0</v>
      </c>
      <c r="I225" s="88" t="n">
        <f aca="false">IF(ISNUMBER(D225),A225*E225,0)</f>
        <v>0</v>
      </c>
      <c r="N225" s="84" t="n">
        <v>224</v>
      </c>
      <c r="O225" s="84" t="n">
        <f aca="false">Entrada_datos!C234-Entrada_datos!C233</f>
        <v>0</v>
      </c>
      <c r="P225" s="84" t="str">
        <f aca="false">IF(AND(O225&gt;0,O225&lt;20),O225,"")</f>
        <v/>
      </c>
    </row>
    <row r="226" customFormat="false" ht="12.75" hidden="false" customHeight="false" outlineLevel="0" collapsed="false">
      <c r="A226" s="86" t="n">
        <v>604</v>
      </c>
      <c r="B226" s="87" t="n">
        <v>0</v>
      </c>
      <c r="C226" s="87" t="n">
        <v>0.5796379</v>
      </c>
      <c r="D226" s="88" t="e">
        <f aca="false">VLOOKUP(A226,Entrada_datos!$C:$D,2,0)</f>
        <v>#N/A</v>
      </c>
      <c r="E226" s="88" t="str">
        <f aca="false">IF(ISNUMBER(D226),D226,"")</f>
        <v/>
      </c>
      <c r="F226" s="88" t="n">
        <f aca="false">VLOOKUP(A226,Entrada_datos!$C:$D,2)</f>
        <v>0</v>
      </c>
      <c r="G226" s="88" t="n">
        <f aca="false">IF(ISNUMBER(D226),B226*E226,0)</f>
        <v>0</v>
      </c>
      <c r="H226" s="88" t="n">
        <f aca="false">IF(ISNUMBER(D226),C226*E226,0)</f>
        <v>0</v>
      </c>
      <c r="I226" s="88" t="n">
        <f aca="false">IF(ISNUMBER(D226),A226*E226,0)</f>
        <v>0</v>
      </c>
      <c r="N226" s="84" t="n">
        <v>225</v>
      </c>
      <c r="O226" s="84" t="n">
        <f aca="false">Entrada_datos!C235-Entrada_datos!C234</f>
        <v>0</v>
      </c>
      <c r="P226" s="84" t="str">
        <f aca="false">IF(AND(O226&gt;0,O226&lt;20),O226,"")</f>
        <v/>
      </c>
    </row>
    <row r="227" customFormat="false" ht="12.75" hidden="false" customHeight="false" outlineLevel="0" collapsed="false">
      <c r="A227" s="86" t="n">
        <v>605</v>
      </c>
      <c r="B227" s="87" t="n">
        <v>0</v>
      </c>
      <c r="C227" s="87" t="n">
        <v>0.5668</v>
      </c>
      <c r="D227" s="88" t="e">
        <f aca="false">VLOOKUP(A227,Entrada_datos!$C:$D,2,0)</f>
        <v>#N/A</v>
      </c>
      <c r="E227" s="88" t="str">
        <f aca="false">IF(ISNUMBER(D227),D227,"")</f>
        <v/>
      </c>
      <c r="F227" s="88" t="n">
        <f aca="false">VLOOKUP(A227,Entrada_datos!$C:$D,2)</f>
        <v>0</v>
      </c>
      <c r="G227" s="88" t="n">
        <f aca="false">IF(ISNUMBER(D227),B227*E227,0)</f>
        <v>0</v>
      </c>
      <c r="H227" s="88" t="n">
        <f aca="false">IF(ISNUMBER(D227),C227*E227,0)</f>
        <v>0</v>
      </c>
      <c r="I227" s="88" t="n">
        <f aca="false">IF(ISNUMBER(D227),A227*E227,0)</f>
        <v>0</v>
      </c>
      <c r="N227" s="84" t="n">
        <v>226</v>
      </c>
      <c r="O227" s="84" t="n">
        <f aca="false">Entrada_datos!C236-Entrada_datos!C235</f>
        <v>0</v>
      </c>
      <c r="P227" s="84" t="str">
        <f aca="false">IF(AND(O227&gt;0,O227&lt;20),O227,"")</f>
        <v/>
      </c>
    </row>
    <row r="228" customFormat="false" ht="12.75" hidden="false" customHeight="false" outlineLevel="0" collapsed="false">
      <c r="A228" s="86" t="n">
        <v>606</v>
      </c>
      <c r="B228" s="87" t="n">
        <v>0</v>
      </c>
      <c r="C228" s="87" t="n">
        <v>0.5539611</v>
      </c>
      <c r="D228" s="88" t="e">
        <f aca="false">VLOOKUP(A228,Entrada_datos!$C:$D,2,0)</f>
        <v>#N/A</v>
      </c>
      <c r="E228" s="88" t="str">
        <f aca="false">IF(ISNUMBER(D228),D228,"")</f>
        <v/>
      </c>
      <c r="F228" s="88" t="n">
        <f aca="false">VLOOKUP(A228,Entrada_datos!$C:$D,2)</f>
        <v>0</v>
      </c>
      <c r="G228" s="88" t="n">
        <f aca="false">IF(ISNUMBER(D228),B228*E228,0)</f>
        <v>0</v>
      </c>
      <c r="H228" s="88" t="n">
        <f aca="false">IF(ISNUMBER(D228),C228*E228,0)</f>
        <v>0</v>
      </c>
      <c r="I228" s="88" t="n">
        <f aca="false">IF(ISNUMBER(D228),A228*E228,0)</f>
        <v>0</v>
      </c>
      <c r="N228" s="84" t="n">
        <v>227</v>
      </c>
      <c r="O228" s="84" t="n">
        <f aca="false">Entrada_datos!C237-Entrada_datos!C236</f>
        <v>0</v>
      </c>
      <c r="P228" s="84" t="str">
        <f aca="false">IF(AND(O228&gt;0,O228&lt;20),O228,"")</f>
        <v/>
      </c>
    </row>
    <row r="229" customFormat="false" ht="12.75" hidden="false" customHeight="false" outlineLevel="0" collapsed="false">
      <c r="A229" s="86" t="n">
        <v>607</v>
      </c>
      <c r="B229" s="87" t="n">
        <v>0</v>
      </c>
      <c r="C229" s="87" t="n">
        <v>0.5411372</v>
      </c>
      <c r="D229" s="88" t="e">
        <f aca="false">VLOOKUP(A229,Entrada_datos!$C:$D,2,0)</f>
        <v>#N/A</v>
      </c>
      <c r="E229" s="88" t="str">
        <f aca="false">IF(ISNUMBER(D229),D229,"")</f>
        <v/>
      </c>
      <c r="F229" s="88" t="n">
        <f aca="false">VLOOKUP(A229,Entrada_datos!$C:$D,2)</f>
        <v>0</v>
      </c>
      <c r="G229" s="88" t="n">
        <f aca="false">IF(ISNUMBER(D229),B229*E229,0)</f>
        <v>0</v>
      </c>
      <c r="H229" s="88" t="n">
        <f aca="false">IF(ISNUMBER(D229),C229*E229,0)</f>
        <v>0</v>
      </c>
      <c r="I229" s="88" t="n">
        <f aca="false">IF(ISNUMBER(D229),A229*E229,0)</f>
        <v>0</v>
      </c>
      <c r="N229" s="84" t="n">
        <v>228</v>
      </c>
      <c r="O229" s="84" t="n">
        <f aca="false">Entrada_datos!C238-Entrada_datos!C237</f>
        <v>0</v>
      </c>
      <c r="P229" s="84" t="str">
        <f aca="false">IF(AND(O229&gt;0,O229&lt;20),O229,"")</f>
        <v/>
      </c>
    </row>
    <row r="230" customFormat="false" ht="12.75" hidden="false" customHeight="false" outlineLevel="0" collapsed="false">
      <c r="A230" s="86" t="n">
        <v>608</v>
      </c>
      <c r="B230" s="87" t="n">
        <v>0</v>
      </c>
      <c r="C230" s="87" t="n">
        <v>0.5283528</v>
      </c>
      <c r="D230" s="88" t="e">
        <f aca="false">VLOOKUP(A230,Entrada_datos!$C:$D,2,0)</f>
        <v>#N/A</v>
      </c>
      <c r="E230" s="88" t="str">
        <f aca="false">IF(ISNUMBER(D230),D230,"")</f>
        <v/>
      </c>
      <c r="F230" s="88" t="n">
        <f aca="false">VLOOKUP(A230,Entrada_datos!$C:$D,2)</f>
        <v>0</v>
      </c>
      <c r="G230" s="88" t="n">
        <f aca="false">IF(ISNUMBER(D230),B230*E230,0)</f>
        <v>0</v>
      </c>
      <c r="H230" s="88" t="n">
        <f aca="false">IF(ISNUMBER(D230),C230*E230,0)</f>
        <v>0</v>
      </c>
      <c r="I230" s="88" t="n">
        <f aca="false">IF(ISNUMBER(D230),A230*E230,0)</f>
        <v>0</v>
      </c>
      <c r="N230" s="84" t="n">
        <v>229</v>
      </c>
      <c r="O230" s="84" t="n">
        <f aca="false">Entrada_datos!C239-Entrada_datos!C238</f>
        <v>0</v>
      </c>
      <c r="P230" s="84" t="str">
        <f aca="false">IF(AND(O230&gt;0,O230&lt;20),O230,"")</f>
        <v/>
      </c>
    </row>
    <row r="231" customFormat="false" ht="12.75" hidden="false" customHeight="false" outlineLevel="0" collapsed="false">
      <c r="A231" s="86" t="n">
        <v>609</v>
      </c>
      <c r="B231" s="87" t="n">
        <v>0</v>
      </c>
      <c r="C231" s="87" t="n">
        <v>0.5156323</v>
      </c>
      <c r="D231" s="88" t="e">
        <f aca="false">VLOOKUP(A231,Entrada_datos!$C:$D,2,0)</f>
        <v>#N/A</v>
      </c>
      <c r="E231" s="88" t="str">
        <f aca="false">IF(ISNUMBER(D231),D231,"")</f>
        <v/>
      </c>
      <c r="F231" s="88" t="n">
        <f aca="false">VLOOKUP(A231,Entrada_datos!$C:$D,2)</f>
        <v>0</v>
      </c>
      <c r="G231" s="88" t="n">
        <f aca="false">IF(ISNUMBER(D231),B231*E231,0)</f>
        <v>0</v>
      </c>
      <c r="H231" s="88" t="n">
        <f aca="false">IF(ISNUMBER(D231),C231*E231,0)</f>
        <v>0</v>
      </c>
      <c r="I231" s="88" t="n">
        <f aca="false">IF(ISNUMBER(D231),A231*E231,0)</f>
        <v>0</v>
      </c>
      <c r="N231" s="84" t="n">
        <v>230</v>
      </c>
      <c r="O231" s="84" t="n">
        <f aca="false">Entrada_datos!C240-Entrada_datos!C239</f>
        <v>0</v>
      </c>
      <c r="P231" s="84" t="str">
        <f aca="false">IF(AND(O231&gt;0,O231&lt;20),O231,"")</f>
        <v/>
      </c>
    </row>
    <row r="232" customFormat="false" ht="12.75" hidden="false" customHeight="false" outlineLevel="0" collapsed="false">
      <c r="A232" s="86" t="n">
        <v>610</v>
      </c>
      <c r="B232" s="87" t="n">
        <v>0</v>
      </c>
      <c r="C232" s="87" t="n">
        <v>0.503</v>
      </c>
      <c r="D232" s="88" t="e">
        <f aca="false">VLOOKUP(A232,Entrada_datos!$C:$D,2,0)</f>
        <v>#N/A</v>
      </c>
      <c r="E232" s="88" t="str">
        <f aca="false">IF(ISNUMBER(D232),D232,"")</f>
        <v/>
      </c>
      <c r="F232" s="88" t="n">
        <f aca="false">VLOOKUP(A232,Entrada_datos!$C:$D,2)</f>
        <v>0</v>
      </c>
      <c r="G232" s="88" t="n">
        <f aca="false">IF(ISNUMBER(D232),B232*E232,0)</f>
        <v>0</v>
      </c>
      <c r="H232" s="88" t="n">
        <f aca="false">IF(ISNUMBER(D232),C232*E232,0)</f>
        <v>0</v>
      </c>
      <c r="I232" s="88" t="n">
        <f aca="false">IF(ISNUMBER(D232),A232*E232,0)</f>
        <v>0</v>
      </c>
      <c r="N232" s="84" t="n">
        <v>231</v>
      </c>
      <c r="O232" s="84" t="n">
        <f aca="false">Entrada_datos!C241-Entrada_datos!C240</f>
        <v>0</v>
      </c>
      <c r="P232" s="84" t="str">
        <f aca="false">IF(AND(O232&gt;0,O232&lt;20),O232,"")</f>
        <v/>
      </c>
    </row>
    <row r="233" customFormat="false" ht="12.75" hidden="false" customHeight="false" outlineLevel="0" collapsed="false">
      <c r="A233" s="86" t="n">
        <v>611</v>
      </c>
      <c r="B233" s="87" t="n">
        <v>0</v>
      </c>
      <c r="C233" s="87" t="n">
        <v>0.4904688</v>
      </c>
      <c r="D233" s="88" t="e">
        <f aca="false">VLOOKUP(A233,Entrada_datos!$C:$D,2,0)</f>
        <v>#N/A</v>
      </c>
      <c r="E233" s="88" t="str">
        <f aca="false">IF(ISNUMBER(D233),D233,"")</f>
        <v/>
      </c>
      <c r="F233" s="88" t="n">
        <f aca="false">VLOOKUP(A233,Entrada_datos!$C:$D,2)</f>
        <v>0</v>
      </c>
      <c r="G233" s="88" t="n">
        <f aca="false">IF(ISNUMBER(D233),B233*E233,0)</f>
        <v>0</v>
      </c>
      <c r="H233" s="88" t="n">
        <f aca="false">IF(ISNUMBER(D233),C233*E233,0)</f>
        <v>0</v>
      </c>
      <c r="I233" s="88" t="n">
        <f aca="false">IF(ISNUMBER(D233),A233*E233,0)</f>
        <v>0</v>
      </c>
      <c r="N233" s="84" t="n">
        <v>232</v>
      </c>
      <c r="O233" s="84" t="n">
        <f aca="false">Entrada_datos!C242-Entrada_datos!C241</f>
        <v>0</v>
      </c>
      <c r="P233" s="84" t="str">
        <f aca="false">IF(AND(O233&gt;0,O233&lt;20),O233,"")</f>
        <v/>
      </c>
    </row>
    <row r="234" customFormat="false" ht="12.75" hidden="false" customHeight="false" outlineLevel="0" collapsed="false">
      <c r="A234" s="86" t="n">
        <v>612</v>
      </c>
      <c r="B234" s="87" t="n">
        <v>0</v>
      </c>
      <c r="C234" s="87" t="n">
        <v>0.4780304</v>
      </c>
      <c r="D234" s="88" t="e">
        <f aca="false">VLOOKUP(A234,Entrada_datos!$C:$D,2,0)</f>
        <v>#N/A</v>
      </c>
      <c r="E234" s="88" t="str">
        <f aca="false">IF(ISNUMBER(D234),D234,"")</f>
        <v/>
      </c>
      <c r="F234" s="88" t="n">
        <f aca="false">VLOOKUP(A234,Entrada_datos!$C:$D,2)</f>
        <v>0</v>
      </c>
      <c r="G234" s="88" t="n">
        <f aca="false">IF(ISNUMBER(D234),B234*E234,0)</f>
        <v>0</v>
      </c>
      <c r="H234" s="88" t="n">
        <f aca="false">IF(ISNUMBER(D234),C234*E234,0)</f>
        <v>0</v>
      </c>
      <c r="I234" s="88" t="n">
        <f aca="false">IF(ISNUMBER(D234),A234*E234,0)</f>
        <v>0</v>
      </c>
      <c r="N234" s="84" t="n">
        <v>233</v>
      </c>
      <c r="O234" s="84" t="n">
        <f aca="false">Entrada_datos!C243-Entrada_datos!C242</f>
        <v>0</v>
      </c>
      <c r="P234" s="84" t="str">
        <f aca="false">IF(AND(O234&gt;0,O234&lt;20),O234,"")</f>
        <v/>
      </c>
    </row>
    <row r="235" customFormat="false" ht="12.75" hidden="false" customHeight="false" outlineLevel="0" collapsed="false">
      <c r="A235" s="86" t="n">
        <v>613</v>
      </c>
      <c r="B235" s="87" t="n">
        <v>0</v>
      </c>
      <c r="C235" s="87" t="n">
        <v>0.4656776</v>
      </c>
      <c r="D235" s="88" t="e">
        <f aca="false">VLOOKUP(A235,Entrada_datos!$C:$D,2,0)</f>
        <v>#N/A</v>
      </c>
      <c r="E235" s="88" t="str">
        <f aca="false">IF(ISNUMBER(D235),D235,"")</f>
        <v/>
      </c>
      <c r="F235" s="88" t="n">
        <f aca="false">VLOOKUP(A235,Entrada_datos!$C:$D,2)</f>
        <v>0</v>
      </c>
      <c r="G235" s="88" t="n">
        <f aca="false">IF(ISNUMBER(D235),B235*E235,0)</f>
        <v>0</v>
      </c>
      <c r="H235" s="88" t="n">
        <f aca="false">IF(ISNUMBER(D235),C235*E235,0)</f>
        <v>0</v>
      </c>
      <c r="I235" s="88" t="n">
        <f aca="false">IF(ISNUMBER(D235),A235*E235,0)</f>
        <v>0</v>
      </c>
      <c r="N235" s="84" t="n">
        <v>234</v>
      </c>
      <c r="O235" s="84" t="n">
        <f aca="false">Entrada_datos!C244-Entrada_datos!C243</f>
        <v>0</v>
      </c>
      <c r="P235" s="84" t="str">
        <f aca="false">IF(AND(O235&gt;0,O235&lt;20),O235,"")</f>
        <v/>
      </c>
    </row>
    <row r="236" customFormat="false" ht="12.75" hidden="false" customHeight="false" outlineLevel="0" collapsed="false">
      <c r="A236" s="86" t="n">
        <v>614</v>
      </c>
      <c r="B236" s="87" t="n">
        <v>0</v>
      </c>
      <c r="C236" s="87" t="n">
        <v>0.4534032</v>
      </c>
      <c r="D236" s="88" t="e">
        <f aca="false">VLOOKUP(A236,Entrada_datos!$C:$D,2,0)</f>
        <v>#N/A</v>
      </c>
      <c r="E236" s="88" t="str">
        <f aca="false">IF(ISNUMBER(D236),D236,"")</f>
        <v/>
      </c>
      <c r="F236" s="88" t="n">
        <f aca="false">VLOOKUP(A236,Entrada_datos!$C:$D,2)</f>
        <v>0</v>
      </c>
      <c r="G236" s="88" t="n">
        <f aca="false">IF(ISNUMBER(D236),B236*E236,0)</f>
        <v>0</v>
      </c>
      <c r="H236" s="88" t="n">
        <f aca="false">IF(ISNUMBER(D236),C236*E236,0)</f>
        <v>0</v>
      </c>
      <c r="I236" s="88" t="n">
        <f aca="false">IF(ISNUMBER(D236),A236*E236,0)</f>
        <v>0</v>
      </c>
      <c r="N236" s="84" t="n">
        <v>235</v>
      </c>
      <c r="O236" s="84" t="n">
        <f aca="false">Entrada_datos!C245-Entrada_datos!C244</f>
        <v>0</v>
      </c>
      <c r="P236" s="84" t="str">
        <f aca="false">IF(AND(O236&gt;0,O236&lt;20),O236,"")</f>
        <v/>
      </c>
    </row>
    <row r="237" customFormat="false" ht="12.75" hidden="false" customHeight="false" outlineLevel="0" collapsed="false">
      <c r="A237" s="86" t="n">
        <v>615</v>
      </c>
      <c r="B237" s="87" t="n">
        <v>0</v>
      </c>
      <c r="C237" s="87" t="n">
        <v>0.4412</v>
      </c>
      <c r="D237" s="88" t="e">
        <f aca="false">VLOOKUP(A237,Entrada_datos!$C:$D,2,0)</f>
        <v>#N/A</v>
      </c>
      <c r="E237" s="88" t="str">
        <f aca="false">IF(ISNUMBER(D237),D237,"")</f>
        <v/>
      </c>
      <c r="F237" s="88" t="n">
        <f aca="false">VLOOKUP(A237,Entrada_datos!$C:$D,2)</f>
        <v>0</v>
      </c>
      <c r="G237" s="88" t="n">
        <f aca="false">IF(ISNUMBER(D237),B237*E237,0)</f>
        <v>0</v>
      </c>
      <c r="H237" s="88" t="n">
        <f aca="false">IF(ISNUMBER(D237),C237*E237,0)</f>
        <v>0</v>
      </c>
      <c r="I237" s="88" t="n">
        <f aca="false">IF(ISNUMBER(D237),A237*E237,0)</f>
        <v>0</v>
      </c>
      <c r="N237" s="84" t="n">
        <v>236</v>
      </c>
      <c r="O237" s="84" t="n">
        <f aca="false">Entrada_datos!C246-Entrada_datos!C245</f>
        <v>0</v>
      </c>
      <c r="P237" s="84" t="str">
        <f aca="false">IF(AND(O237&gt;0,O237&lt;20),O237,"")</f>
        <v/>
      </c>
    </row>
    <row r="238" customFormat="false" ht="12.75" hidden="false" customHeight="false" outlineLevel="0" collapsed="false">
      <c r="A238" s="86" t="n">
        <v>616</v>
      </c>
      <c r="B238" s="87" t="n">
        <v>0</v>
      </c>
      <c r="C238" s="87" t="n">
        <v>0.42908</v>
      </c>
      <c r="D238" s="88" t="e">
        <f aca="false">VLOOKUP(A238,Entrada_datos!$C:$D,2,0)</f>
        <v>#N/A</v>
      </c>
      <c r="E238" s="88" t="str">
        <f aca="false">IF(ISNUMBER(D238),D238,"")</f>
        <v/>
      </c>
      <c r="F238" s="88" t="n">
        <f aca="false">VLOOKUP(A238,Entrada_datos!$C:$D,2)</f>
        <v>0</v>
      </c>
      <c r="G238" s="88" t="n">
        <f aca="false">IF(ISNUMBER(D238),B238*E238,0)</f>
        <v>0</v>
      </c>
      <c r="H238" s="88" t="n">
        <f aca="false">IF(ISNUMBER(D238),C238*E238,0)</f>
        <v>0</v>
      </c>
      <c r="I238" s="88" t="n">
        <f aca="false">IF(ISNUMBER(D238),A238*E238,0)</f>
        <v>0</v>
      </c>
      <c r="N238" s="84" t="n">
        <v>237</v>
      </c>
      <c r="O238" s="84" t="n">
        <f aca="false">Entrada_datos!C247-Entrada_datos!C246</f>
        <v>0</v>
      </c>
      <c r="P238" s="84" t="str">
        <f aca="false">IF(AND(O238&gt;0,O238&lt;20),O238,"")</f>
        <v/>
      </c>
    </row>
    <row r="239" customFormat="false" ht="12.75" hidden="false" customHeight="false" outlineLevel="0" collapsed="false">
      <c r="A239" s="86" t="n">
        <v>617</v>
      </c>
      <c r="B239" s="87" t="n">
        <v>0</v>
      </c>
      <c r="C239" s="87" t="n">
        <v>0.417036</v>
      </c>
      <c r="D239" s="88" t="e">
        <f aca="false">VLOOKUP(A239,Entrada_datos!$C:$D,2,0)</f>
        <v>#N/A</v>
      </c>
      <c r="E239" s="88" t="str">
        <f aca="false">IF(ISNUMBER(D239),D239,"")</f>
        <v/>
      </c>
      <c r="F239" s="88" t="n">
        <f aca="false">VLOOKUP(A239,Entrada_datos!$C:$D,2)</f>
        <v>0</v>
      </c>
      <c r="G239" s="88" t="n">
        <f aca="false">IF(ISNUMBER(D239),B239*E239,0)</f>
        <v>0</v>
      </c>
      <c r="H239" s="88" t="n">
        <f aca="false">IF(ISNUMBER(D239),C239*E239,0)</f>
        <v>0</v>
      </c>
      <c r="I239" s="88" t="n">
        <f aca="false">IF(ISNUMBER(D239),A239*E239,0)</f>
        <v>0</v>
      </c>
      <c r="N239" s="84" t="n">
        <v>238</v>
      </c>
      <c r="O239" s="84" t="n">
        <f aca="false">Entrada_datos!C248-Entrada_datos!C247</f>
        <v>0</v>
      </c>
      <c r="P239" s="84" t="str">
        <f aca="false">IF(AND(O239&gt;0,O239&lt;20),O239,"")</f>
        <v/>
      </c>
    </row>
    <row r="240" customFormat="false" ht="12.75" hidden="false" customHeight="false" outlineLevel="0" collapsed="false">
      <c r="A240" s="86" t="n">
        <v>618</v>
      </c>
      <c r="B240" s="87" t="n">
        <v>0</v>
      </c>
      <c r="C240" s="87" t="n">
        <v>0.405032</v>
      </c>
      <c r="D240" s="88" t="e">
        <f aca="false">VLOOKUP(A240,Entrada_datos!$C:$D,2,0)</f>
        <v>#N/A</v>
      </c>
      <c r="E240" s="88" t="str">
        <f aca="false">IF(ISNUMBER(D240),D240,"")</f>
        <v/>
      </c>
      <c r="F240" s="88" t="n">
        <f aca="false">VLOOKUP(A240,Entrada_datos!$C:$D,2)</f>
        <v>0</v>
      </c>
      <c r="G240" s="88" t="n">
        <f aca="false">IF(ISNUMBER(D240),B240*E240,0)</f>
        <v>0</v>
      </c>
      <c r="H240" s="88" t="n">
        <f aca="false">IF(ISNUMBER(D240),C240*E240,0)</f>
        <v>0</v>
      </c>
      <c r="I240" s="88" t="n">
        <f aca="false">IF(ISNUMBER(D240),A240*E240,0)</f>
        <v>0</v>
      </c>
      <c r="N240" s="84" t="n">
        <v>239</v>
      </c>
      <c r="O240" s="84" t="n">
        <f aca="false">Entrada_datos!C249-Entrada_datos!C248</f>
        <v>0</v>
      </c>
      <c r="P240" s="84" t="str">
        <f aca="false">IF(AND(O240&gt;0,O240&lt;20),O240,"")</f>
        <v/>
      </c>
    </row>
    <row r="241" customFormat="false" ht="12.75" hidden="false" customHeight="false" outlineLevel="0" collapsed="false">
      <c r="A241" s="86" t="n">
        <v>619</v>
      </c>
      <c r="B241" s="87" t="n">
        <v>0</v>
      </c>
      <c r="C241" s="87" t="n">
        <v>0.393032</v>
      </c>
      <c r="D241" s="88" t="e">
        <f aca="false">VLOOKUP(A241,Entrada_datos!$C:$D,2,0)</f>
        <v>#N/A</v>
      </c>
      <c r="E241" s="88" t="str">
        <f aca="false">IF(ISNUMBER(D241),D241,"")</f>
        <v/>
      </c>
      <c r="F241" s="88" t="n">
        <f aca="false">VLOOKUP(A241,Entrada_datos!$C:$D,2)</f>
        <v>0</v>
      </c>
      <c r="G241" s="88" t="n">
        <f aca="false">IF(ISNUMBER(D241),B241*E241,0)</f>
        <v>0</v>
      </c>
      <c r="H241" s="88" t="n">
        <f aca="false">IF(ISNUMBER(D241),C241*E241,0)</f>
        <v>0</v>
      </c>
      <c r="I241" s="88" t="n">
        <f aca="false">IF(ISNUMBER(D241),A241*E241,0)</f>
        <v>0</v>
      </c>
      <c r="N241" s="84" t="n">
        <v>240</v>
      </c>
      <c r="O241" s="84" t="n">
        <f aca="false">Entrada_datos!C250-Entrada_datos!C249</f>
        <v>0</v>
      </c>
      <c r="P241" s="84" t="str">
        <f aca="false">IF(AND(O241&gt;0,O241&lt;20),O241,"")</f>
        <v/>
      </c>
    </row>
    <row r="242" customFormat="false" ht="12.75" hidden="false" customHeight="false" outlineLevel="0" collapsed="false">
      <c r="A242" s="86" t="n">
        <v>620</v>
      </c>
      <c r="B242" s="87" t="n">
        <v>0</v>
      </c>
      <c r="C242" s="87" t="n">
        <v>0.381</v>
      </c>
      <c r="D242" s="88" t="e">
        <f aca="false">VLOOKUP(A242,Entrada_datos!$C:$D,2,0)</f>
        <v>#N/A</v>
      </c>
      <c r="E242" s="88" t="str">
        <f aca="false">IF(ISNUMBER(D242),D242,"")</f>
        <v/>
      </c>
      <c r="F242" s="88" t="n">
        <f aca="false">VLOOKUP(A242,Entrada_datos!$C:$D,2)</f>
        <v>0</v>
      </c>
      <c r="G242" s="88" t="n">
        <f aca="false">IF(ISNUMBER(D242),B242*E242,0)</f>
        <v>0</v>
      </c>
      <c r="H242" s="88" t="n">
        <f aca="false">IF(ISNUMBER(D242),C242*E242,0)</f>
        <v>0</v>
      </c>
      <c r="I242" s="88" t="n">
        <f aca="false">IF(ISNUMBER(D242),A242*E242,0)</f>
        <v>0</v>
      </c>
      <c r="N242" s="84" t="n">
        <v>241</v>
      </c>
      <c r="O242" s="84" t="n">
        <f aca="false">Entrada_datos!C251-Entrada_datos!C250</f>
        <v>0</v>
      </c>
      <c r="P242" s="84" t="str">
        <f aca="false">IF(AND(O242&gt;0,O242&lt;20),O242,"")</f>
        <v/>
      </c>
    </row>
    <row r="243" customFormat="false" ht="12.75" hidden="false" customHeight="false" outlineLevel="0" collapsed="false">
      <c r="A243" s="86" t="n">
        <v>621</v>
      </c>
      <c r="B243" s="87" t="n">
        <v>0</v>
      </c>
      <c r="C243" s="87" t="n">
        <v>0.3689184</v>
      </c>
      <c r="D243" s="88" t="e">
        <f aca="false">VLOOKUP(A243,Entrada_datos!$C:$D,2,0)</f>
        <v>#N/A</v>
      </c>
      <c r="E243" s="88" t="str">
        <f aca="false">IF(ISNUMBER(D243),D243,"")</f>
        <v/>
      </c>
      <c r="F243" s="88" t="n">
        <f aca="false">VLOOKUP(A243,Entrada_datos!$C:$D,2)</f>
        <v>0</v>
      </c>
      <c r="G243" s="88" t="n">
        <f aca="false">IF(ISNUMBER(D243),B243*E243,0)</f>
        <v>0</v>
      </c>
      <c r="H243" s="88" t="n">
        <f aca="false">IF(ISNUMBER(D243),C243*E243,0)</f>
        <v>0</v>
      </c>
      <c r="I243" s="88" t="n">
        <f aca="false">IF(ISNUMBER(D243),A243*E243,0)</f>
        <v>0</v>
      </c>
      <c r="N243" s="84" t="n">
        <v>242</v>
      </c>
      <c r="O243" s="84" t="n">
        <f aca="false">Entrada_datos!C252-Entrada_datos!C251</f>
        <v>0</v>
      </c>
      <c r="P243" s="84" t="str">
        <f aca="false">IF(AND(O243&gt;0,O243&lt;20),O243,"")</f>
        <v/>
      </c>
    </row>
    <row r="244" customFormat="false" ht="12.75" hidden="false" customHeight="false" outlineLevel="0" collapsed="false">
      <c r="A244" s="86" t="n">
        <v>622</v>
      </c>
      <c r="B244" s="87" t="n">
        <v>0</v>
      </c>
      <c r="C244" s="87" t="n">
        <v>0.3568272</v>
      </c>
      <c r="D244" s="88" t="e">
        <f aca="false">VLOOKUP(A244,Entrada_datos!$C:$D,2,0)</f>
        <v>#N/A</v>
      </c>
      <c r="E244" s="88" t="str">
        <f aca="false">IF(ISNUMBER(D244),D244,"")</f>
        <v/>
      </c>
      <c r="F244" s="88" t="n">
        <f aca="false">VLOOKUP(A244,Entrada_datos!$C:$D,2)</f>
        <v>0</v>
      </c>
      <c r="G244" s="88" t="n">
        <f aca="false">IF(ISNUMBER(D244),B244*E244,0)</f>
        <v>0</v>
      </c>
      <c r="H244" s="88" t="n">
        <f aca="false">IF(ISNUMBER(D244),C244*E244,0)</f>
        <v>0</v>
      </c>
      <c r="I244" s="88" t="n">
        <f aca="false">IF(ISNUMBER(D244),A244*E244,0)</f>
        <v>0</v>
      </c>
      <c r="N244" s="84" t="n">
        <v>243</v>
      </c>
      <c r="O244" s="84" t="n">
        <f aca="false">Entrada_datos!C253-Entrada_datos!C252</f>
        <v>0</v>
      </c>
      <c r="P244" s="84" t="str">
        <f aca="false">IF(AND(O244&gt;0,O244&lt;20),O244,"")</f>
        <v/>
      </c>
    </row>
    <row r="245" customFormat="false" ht="12.75" hidden="false" customHeight="false" outlineLevel="0" collapsed="false">
      <c r="A245" s="86" t="n">
        <v>623</v>
      </c>
      <c r="B245" s="87" t="n">
        <v>0</v>
      </c>
      <c r="C245" s="87" t="n">
        <v>0.3447768</v>
      </c>
      <c r="D245" s="88" t="e">
        <f aca="false">VLOOKUP(A245,Entrada_datos!$C:$D,2,0)</f>
        <v>#N/A</v>
      </c>
      <c r="E245" s="88" t="str">
        <f aca="false">IF(ISNUMBER(D245),D245,"")</f>
        <v/>
      </c>
      <c r="F245" s="88" t="n">
        <f aca="false">VLOOKUP(A245,Entrada_datos!$C:$D,2)</f>
        <v>0</v>
      </c>
      <c r="G245" s="88" t="n">
        <f aca="false">IF(ISNUMBER(D245),B245*E245,0)</f>
        <v>0</v>
      </c>
      <c r="H245" s="88" t="n">
        <f aca="false">IF(ISNUMBER(D245),C245*E245,0)</f>
        <v>0</v>
      </c>
      <c r="I245" s="88" t="n">
        <f aca="false">IF(ISNUMBER(D245),A245*E245,0)</f>
        <v>0</v>
      </c>
      <c r="N245" s="84" t="n">
        <v>244</v>
      </c>
      <c r="O245" s="84" t="n">
        <f aca="false">Entrada_datos!C254-Entrada_datos!C253</f>
        <v>0</v>
      </c>
      <c r="P245" s="84" t="str">
        <f aca="false">IF(AND(O245&gt;0,O245&lt;20),O245,"")</f>
        <v/>
      </c>
    </row>
    <row r="246" customFormat="false" ht="12.75" hidden="false" customHeight="false" outlineLevel="0" collapsed="false">
      <c r="A246" s="86" t="n">
        <v>624</v>
      </c>
      <c r="B246" s="87" t="n">
        <v>0</v>
      </c>
      <c r="C246" s="87" t="n">
        <v>0.3328176</v>
      </c>
      <c r="D246" s="88" t="e">
        <f aca="false">VLOOKUP(A246,Entrada_datos!$C:$D,2,0)</f>
        <v>#N/A</v>
      </c>
      <c r="E246" s="88" t="str">
        <f aca="false">IF(ISNUMBER(D246),D246,"")</f>
        <v/>
      </c>
      <c r="F246" s="88" t="n">
        <f aca="false">VLOOKUP(A246,Entrada_datos!$C:$D,2)</f>
        <v>0</v>
      </c>
      <c r="G246" s="88" t="n">
        <f aca="false">IF(ISNUMBER(D246),B246*E246,0)</f>
        <v>0</v>
      </c>
      <c r="H246" s="88" t="n">
        <f aca="false">IF(ISNUMBER(D246),C246*E246,0)</f>
        <v>0</v>
      </c>
      <c r="I246" s="88" t="n">
        <f aca="false">IF(ISNUMBER(D246),A246*E246,0)</f>
        <v>0</v>
      </c>
      <c r="N246" s="84" t="n">
        <v>245</v>
      </c>
      <c r="O246" s="84" t="n">
        <f aca="false">Entrada_datos!C255-Entrada_datos!C254</f>
        <v>0</v>
      </c>
      <c r="P246" s="84" t="str">
        <f aca="false">IF(AND(O246&gt;0,O246&lt;20),O246,"")</f>
        <v/>
      </c>
    </row>
    <row r="247" customFormat="false" ht="12.75" hidden="false" customHeight="false" outlineLevel="0" collapsed="false">
      <c r="A247" s="86" t="n">
        <v>625</v>
      </c>
      <c r="B247" s="87" t="n">
        <v>0</v>
      </c>
      <c r="C247" s="87" t="n">
        <v>0.321</v>
      </c>
      <c r="D247" s="88" t="e">
        <f aca="false">VLOOKUP(A247,Entrada_datos!$C:$D,2,0)</f>
        <v>#N/A</v>
      </c>
      <c r="E247" s="88" t="str">
        <f aca="false">IF(ISNUMBER(D247),D247,"")</f>
        <v/>
      </c>
      <c r="F247" s="88" t="n">
        <f aca="false">VLOOKUP(A247,Entrada_datos!$C:$D,2)</f>
        <v>0</v>
      </c>
      <c r="G247" s="88" t="n">
        <f aca="false">IF(ISNUMBER(D247),B247*E247,0)</f>
        <v>0</v>
      </c>
      <c r="H247" s="88" t="n">
        <f aca="false">IF(ISNUMBER(D247),C247*E247,0)</f>
        <v>0</v>
      </c>
      <c r="I247" s="88" t="n">
        <f aca="false">IF(ISNUMBER(D247),A247*E247,0)</f>
        <v>0</v>
      </c>
      <c r="N247" s="84" t="n">
        <v>246</v>
      </c>
      <c r="O247" s="84" t="n">
        <f aca="false">Entrada_datos!C256-Entrada_datos!C255</f>
        <v>0</v>
      </c>
      <c r="P247" s="84" t="str">
        <f aca="false">IF(AND(O247&gt;0,O247&lt;20),O247,"")</f>
        <v/>
      </c>
    </row>
    <row r="248" customFormat="false" ht="12.75" hidden="false" customHeight="false" outlineLevel="0" collapsed="false">
      <c r="A248" s="86" t="n">
        <v>626</v>
      </c>
      <c r="B248" s="87" t="n">
        <v>0</v>
      </c>
      <c r="C248" s="87" t="n">
        <v>0.3093381</v>
      </c>
      <c r="D248" s="88" t="e">
        <f aca="false">VLOOKUP(A248,Entrada_datos!$C:$D,2,0)</f>
        <v>#N/A</v>
      </c>
      <c r="E248" s="88" t="str">
        <f aca="false">IF(ISNUMBER(D248),D248,"")</f>
        <v/>
      </c>
      <c r="F248" s="88" t="n">
        <f aca="false">VLOOKUP(A248,Entrada_datos!$C:$D,2)</f>
        <v>0</v>
      </c>
      <c r="G248" s="88" t="n">
        <f aca="false">IF(ISNUMBER(D248),B248*E248,0)</f>
        <v>0</v>
      </c>
      <c r="H248" s="88" t="n">
        <f aca="false">IF(ISNUMBER(D248),C248*E248,0)</f>
        <v>0</v>
      </c>
      <c r="I248" s="88" t="n">
        <f aca="false">IF(ISNUMBER(D248),A248*E248,0)</f>
        <v>0</v>
      </c>
      <c r="N248" s="84" t="n">
        <v>247</v>
      </c>
      <c r="O248" s="84" t="n">
        <f aca="false">Entrada_datos!C257-Entrada_datos!C256</f>
        <v>0</v>
      </c>
      <c r="P248" s="84" t="str">
        <f aca="false">IF(AND(O248&gt;0,O248&lt;20),O248,"")</f>
        <v/>
      </c>
    </row>
    <row r="249" customFormat="false" ht="12.75" hidden="false" customHeight="false" outlineLevel="0" collapsed="false">
      <c r="A249" s="86" t="n">
        <v>627</v>
      </c>
      <c r="B249" s="87" t="n">
        <v>0</v>
      </c>
      <c r="C249" s="87" t="n">
        <v>0.2978504</v>
      </c>
      <c r="D249" s="88" t="e">
        <f aca="false">VLOOKUP(A249,Entrada_datos!$C:$D,2,0)</f>
        <v>#N/A</v>
      </c>
      <c r="E249" s="88" t="str">
        <f aca="false">IF(ISNUMBER(D249),D249,"")</f>
        <v/>
      </c>
      <c r="F249" s="88" t="n">
        <f aca="false">VLOOKUP(A249,Entrada_datos!$C:$D,2)</f>
        <v>0</v>
      </c>
      <c r="G249" s="88" t="n">
        <f aca="false">IF(ISNUMBER(D249),B249*E249,0)</f>
        <v>0</v>
      </c>
      <c r="H249" s="88" t="n">
        <f aca="false">IF(ISNUMBER(D249),C249*E249,0)</f>
        <v>0</v>
      </c>
      <c r="I249" s="88" t="n">
        <f aca="false">IF(ISNUMBER(D249),A249*E249,0)</f>
        <v>0</v>
      </c>
      <c r="N249" s="84" t="n">
        <v>248</v>
      </c>
      <c r="O249" s="84" t="n">
        <f aca="false">Entrada_datos!C258-Entrada_datos!C257</f>
        <v>0</v>
      </c>
      <c r="P249" s="84" t="str">
        <f aca="false">IF(AND(O249&gt;0,O249&lt;20),O249,"")</f>
        <v/>
      </c>
    </row>
    <row r="250" customFormat="false" ht="12.75" hidden="false" customHeight="false" outlineLevel="0" collapsed="false">
      <c r="A250" s="86" t="n">
        <v>628</v>
      </c>
      <c r="B250" s="87" t="n">
        <v>0</v>
      </c>
      <c r="C250" s="87" t="n">
        <v>0.2865936</v>
      </c>
      <c r="D250" s="88" t="e">
        <f aca="false">VLOOKUP(A250,Entrada_datos!$C:$D,2,0)</f>
        <v>#N/A</v>
      </c>
      <c r="E250" s="88" t="str">
        <f aca="false">IF(ISNUMBER(D250),D250,"")</f>
        <v/>
      </c>
      <c r="F250" s="88" t="n">
        <f aca="false">VLOOKUP(A250,Entrada_datos!$C:$D,2)</f>
        <v>0</v>
      </c>
      <c r="G250" s="88" t="n">
        <f aca="false">IF(ISNUMBER(D250),B250*E250,0)</f>
        <v>0</v>
      </c>
      <c r="H250" s="88" t="n">
        <f aca="false">IF(ISNUMBER(D250),C250*E250,0)</f>
        <v>0</v>
      </c>
      <c r="I250" s="88" t="n">
        <f aca="false">IF(ISNUMBER(D250),A250*E250,0)</f>
        <v>0</v>
      </c>
      <c r="N250" s="84" t="n">
        <v>249</v>
      </c>
      <c r="O250" s="84" t="n">
        <f aca="false">Entrada_datos!C259-Entrada_datos!C258</f>
        <v>0</v>
      </c>
      <c r="P250" s="84" t="str">
        <f aca="false">IF(AND(O250&gt;0,O250&lt;20),O250,"")</f>
        <v/>
      </c>
    </row>
    <row r="251" customFormat="false" ht="12.75" hidden="false" customHeight="false" outlineLevel="0" collapsed="false">
      <c r="A251" s="86" t="n">
        <v>629</v>
      </c>
      <c r="B251" s="87" t="n">
        <v>0</v>
      </c>
      <c r="C251" s="87" t="n">
        <v>0.2756245</v>
      </c>
      <c r="D251" s="88" t="e">
        <f aca="false">VLOOKUP(A251,Entrada_datos!$C:$D,2,0)</f>
        <v>#N/A</v>
      </c>
      <c r="E251" s="88" t="str">
        <f aca="false">IF(ISNUMBER(D251),D251,"")</f>
        <v/>
      </c>
      <c r="F251" s="88" t="n">
        <f aca="false">VLOOKUP(A251,Entrada_datos!$C:$D,2)</f>
        <v>0</v>
      </c>
      <c r="G251" s="88" t="n">
        <f aca="false">IF(ISNUMBER(D251),B251*E251,0)</f>
        <v>0</v>
      </c>
      <c r="H251" s="88" t="n">
        <f aca="false">IF(ISNUMBER(D251),C251*E251,0)</f>
        <v>0</v>
      </c>
      <c r="I251" s="88" t="n">
        <f aca="false">IF(ISNUMBER(D251),A251*E251,0)</f>
        <v>0</v>
      </c>
      <c r="N251" s="84" t="n">
        <v>250</v>
      </c>
      <c r="O251" s="84" t="n">
        <f aca="false">Entrada_datos!C260-Entrada_datos!C259</f>
        <v>0</v>
      </c>
      <c r="P251" s="84" t="str">
        <f aca="false">IF(AND(O251&gt;0,O251&lt;20),O251,"")</f>
        <v/>
      </c>
    </row>
    <row r="252" customFormat="false" ht="12.75" hidden="false" customHeight="false" outlineLevel="0" collapsed="false">
      <c r="A252" s="86" t="n">
        <v>630</v>
      </c>
      <c r="B252" s="87" t="n">
        <v>0</v>
      </c>
      <c r="C252" s="87" t="n">
        <v>0.265</v>
      </c>
      <c r="D252" s="88" t="e">
        <f aca="false">VLOOKUP(A252,Entrada_datos!$C:$D,2,0)</f>
        <v>#N/A</v>
      </c>
      <c r="E252" s="88" t="str">
        <f aca="false">IF(ISNUMBER(D252),D252,"")</f>
        <v/>
      </c>
      <c r="F252" s="88" t="n">
        <f aca="false">VLOOKUP(A252,Entrada_datos!$C:$D,2)</f>
        <v>0</v>
      </c>
      <c r="G252" s="88" t="n">
        <f aca="false">IF(ISNUMBER(D252),B252*E252,0)</f>
        <v>0</v>
      </c>
      <c r="H252" s="88" t="n">
        <f aca="false">IF(ISNUMBER(D252),C252*E252,0)</f>
        <v>0</v>
      </c>
      <c r="I252" s="88" t="n">
        <f aca="false">IF(ISNUMBER(D252),A252*E252,0)</f>
        <v>0</v>
      </c>
      <c r="N252" s="84" t="n">
        <v>251</v>
      </c>
      <c r="O252" s="84" t="n">
        <f aca="false">Entrada_datos!C261-Entrada_datos!C260</f>
        <v>0</v>
      </c>
      <c r="P252" s="84" t="str">
        <f aca="false">IF(AND(O252&gt;0,O252&lt;20),O252,"")</f>
        <v/>
      </c>
    </row>
    <row r="253" customFormat="false" ht="12.75" hidden="false" customHeight="false" outlineLevel="0" collapsed="false">
      <c r="A253" s="86" t="n">
        <v>631</v>
      </c>
      <c r="B253" s="87" t="n">
        <v>0</v>
      </c>
      <c r="C253" s="87" t="n">
        <v>0.2547632</v>
      </c>
      <c r="D253" s="88" t="e">
        <f aca="false">VLOOKUP(A253,Entrada_datos!$C:$D,2,0)</f>
        <v>#N/A</v>
      </c>
      <c r="E253" s="88" t="str">
        <f aca="false">IF(ISNUMBER(D253),D253,"")</f>
        <v/>
      </c>
      <c r="F253" s="88" t="n">
        <f aca="false">VLOOKUP(A253,Entrada_datos!$C:$D,2)</f>
        <v>0</v>
      </c>
      <c r="G253" s="88" t="n">
        <f aca="false">IF(ISNUMBER(D253),B253*E253,0)</f>
        <v>0</v>
      </c>
      <c r="H253" s="88" t="n">
        <f aca="false">IF(ISNUMBER(D253),C253*E253,0)</f>
        <v>0</v>
      </c>
      <c r="I253" s="88" t="n">
        <f aca="false">IF(ISNUMBER(D253),A253*E253,0)</f>
        <v>0</v>
      </c>
      <c r="N253" s="84" t="n">
        <v>252</v>
      </c>
      <c r="O253" s="84" t="n">
        <f aca="false">Entrada_datos!C262-Entrada_datos!C261</f>
        <v>0</v>
      </c>
      <c r="P253" s="84" t="str">
        <f aca="false">IF(AND(O253&gt;0,O253&lt;20),O253,"")</f>
        <v/>
      </c>
    </row>
    <row r="254" customFormat="false" ht="12.75" hidden="false" customHeight="false" outlineLevel="0" collapsed="false">
      <c r="A254" s="86" t="n">
        <v>632</v>
      </c>
      <c r="B254" s="87" t="n">
        <v>0</v>
      </c>
      <c r="C254" s="87" t="n">
        <v>0.2448896</v>
      </c>
      <c r="D254" s="88" t="e">
        <f aca="false">VLOOKUP(A254,Entrada_datos!$C:$D,2,0)</f>
        <v>#N/A</v>
      </c>
      <c r="E254" s="88" t="str">
        <f aca="false">IF(ISNUMBER(D254),D254,"")</f>
        <v/>
      </c>
      <c r="F254" s="88" t="n">
        <f aca="false">VLOOKUP(A254,Entrada_datos!$C:$D,2)</f>
        <v>0</v>
      </c>
      <c r="G254" s="88" t="n">
        <f aca="false">IF(ISNUMBER(D254),B254*E254,0)</f>
        <v>0</v>
      </c>
      <c r="H254" s="88" t="n">
        <f aca="false">IF(ISNUMBER(D254),C254*E254,0)</f>
        <v>0</v>
      </c>
      <c r="I254" s="88" t="n">
        <f aca="false">IF(ISNUMBER(D254),A254*E254,0)</f>
        <v>0</v>
      </c>
      <c r="N254" s="84" t="n">
        <v>253</v>
      </c>
      <c r="O254" s="84" t="n">
        <f aca="false">Entrada_datos!C263-Entrada_datos!C262</f>
        <v>0</v>
      </c>
      <c r="P254" s="84" t="str">
        <f aca="false">IF(AND(O254&gt;0,O254&lt;20),O254,"")</f>
        <v/>
      </c>
    </row>
    <row r="255" customFormat="false" ht="12.75" hidden="false" customHeight="false" outlineLevel="0" collapsed="false">
      <c r="A255" s="86" t="n">
        <v>633</v>
      </c>
      <c r="B255" s="87" t="n">
        <v>0</v>
      </c>
      <c r="C255" s="87" t="n">
        <v>0.2353344</v>
      </c>
      <c r="D255" s="88" t="e">
        <f aca="false">VLOOKUP(A255,Entrada_datos!$C:$D,2,0)</f>
        <v>#N/A</v>
      </c>
      <c r="E255" s="88" t="str">
        <f aca="false">IF(ISNUMBER(D255),D255,"")</f>
        <v/>
      </c>
      <c r="F255" s="88" t="n">
        <f aca="false">VLOOKUP(A255,Entrada_datos!$C:$D,2)</f>
        <v>0</v>
      </c>
      <c r="G255" s="88" t="n">
        <f aca="false">IF(ISNUMBER(D255),B255*E255,0)</f>
        <v>0</v>
      </c>
      <c r="H255" s="88" t="n">
        <f aca="false">IF(ISNUMBER(D255),C255*E255,0)</f>
        <v>0</v>
      </c>
      <c r="I255" s="88" t="n">
        <f aca="false">IF(ISNUMBER(D255),A255*E255,0)</f>
        <v>0</v>
      </c>
      <c r="N255" s="84" t="n">
        <v>254</v>
      </c>
      <c r="O255" s="84" t="n">
        <f aca="false">Entrada_datos!C264-Entrada_datos!C263</f>
        <v>0</v>
      </c>
      <c r="P255" s="84" t="str">
        <f aca="false">IF(AND(O255&gt;0,O255&lt;20),O255,"")</f>
        <v/>
      </c>
    </row>
    <row r="256" customFormat="false" ht="12.75" hidden="false" customHeight="false" outlineLevel="0" collapsed="false">
      <c r="A256" s="86" t="n">
        <v>634</v>
      </c>
      <c r="B256" s="87" t="n">
        <v>0</v>
      </c>
      <c r="C256" s="87" t="n">
        <v>0.2260528</v>
      </c>
      <c r="D256" s="88" t="e">
        <f aca="false">VLOOKUP(A256,Entrada_datos!$C:$D,2,0)</f>
        <v>#N/A</v>
      </c>
      <c r="E256" s="88" t="str">
        <f aca="false">IF(ISNUMBER(D256),D256,"")</f>
        <v/>
      </c>
      <c r="F256" s="88" t="n">
        <f aca="false">VLOOKUP(A256,Entrada_datos!$C:$D,2)</f>
        <v>0</v>
      </c>
      <c r="G256" s="88" t="n">
        <f aca="false">IF(ISNUMBER(D256),B256*E256,0)</f>
        <v>0</v>
      </c>
      <c r="H256" s="88" t="n">
        <f aca="false">IF(ISNUMBER(D256),C256*E256,0)</f>
        <v>0</v>
      </c>
      <c r="I256" s="88" t="n">
        <f aca="false">IF(ISNUMBER(D256),A256*E256,0)</f>
        <v>0</v>
      </c>
      <c r="N256" s="84" t="n">
        <v>255</v>
      </c>
      <c r="O256" s="84" t="n">
        <f aca="false">Entrada_datos!C265-Entrada_datos!C264</f>
        <v>0</v>
      </c>
      <c r="P256" s="84" t="str">
        <f aca="false">IF(AND(O256&gt;0,O256&lt;20),O256,"")</f>
        <v/>
      </c>
    </row>
    <row r="257" customFormat="false" ht="12.75" hidden="false" customHeight="false" outlineLevel="0" collapsed="false">
      <c r="A257" s="86" t="n">
        <v>635</v>
      </c>
      <c r="B257" s="87" t="n">
        <v>0</v>
      </c>
      <c r="C257" s="87" t="n">
        <v>0.217</v>
      </c>
      <c r="D257" s="88" t="e">
        <f aca="false">VLOOKUP(A257,Entrada_datos!$C:$D,2,0)</f>
        <v>#N/A</v>
      </c>
      <c r="E257" s="88" t="str">
        <f aca="false">IF(ISNUMBER(D257),D257,"")</f>
        <v/>
      </c>
      <c r="F257" s="88" t="n">
        <f aca="false">VLOOKUP(A257,Entrada_datos!$C:$D,2)</f>
        <v>0</v>
      </c>
      <c r="G257" s="88" t="n">
        <f aca="false">IF(ISNUMBER(D257),B257*E257,0)</f>
        <v>0</v>
      </c>
      <c r="H257" s="88" t="n">
        <f aca="false">IF(ISNUMBER(D257),C257*E257,0)</f>
        <v>0</v>
      </c>
      <c r="I257" s="88" t="n">
        <f aca="false">IF(ISNUMBER(D257),A257*E257,0)</f>
        <v>0</v>
      </c>
      <c r="N257" s="84" t="n">
        <v>256</v>
      </c>
      <c r="O257" s="84" t="n">
        <f aca="false">Entrada_datos!C266-Entrada_datos!C265</f>
        <v>0</v>
      </c>
      <c r="P257" s="84" t="str">
        <f aca="false">IF(AND(O257&gt;0,O257&lt;20),O257,"")</f>
        <v/>
      </c>
    </row>
    <row r="258" customFormat="false" ht="12.75" hidden="false" customHeight="false" outlineLevel="0" collapsed="false">
      <c r="A258" s="86" t="n">
        <v>636</v>
      </c>
      <c r="B258" s="87" t="n">
        <v>0</v>
      </c>
      <c r="C258" s="87" t="n">
        <v>0.2081616</v>
      </c>
      <c r="D258" s="88" t="e">
        <f aca="false">VLOOKUP(A258,Entrada_datos!$C:$D,2,0)</f>
        <v>#N/A</v>
      </c>
      <c r="E258" s="88" t="str">
        <f aca="false">IF(ISNUMBER(D258),D258,"")</f>
        <v/>
      </c>
      <c r="F258" s="88" t="n">
        <f aca="false">VLOOKUP(A258,Entrada_datos!$C:$D,2)</f>
        <v>0</v>
      </c>
      <c r="G258" s="88" t="n">
        <f aca="false">IF(ISNUMBER(D258),B258*E258,0)</f>
        <v>0</v>
      </c>
      <c r="H258" s="88" t="n">
        <f aca="false">IF(ISNUMBER(D258),C258*E258,0)</f>
        <v>0</v>
      </c>
      <c r="I258" s="88" t="n">
        <f aca="false">IF(ISNUMBER(D258),A258*E258,0)</f>
        <v>0</v>
      </c>
      <c r="N258" s="84" t="n">
        <v>257</v>
      </c>
      <c r="O258" s="84" t="n">
        <f aca="false">Entrada_datos!C267-Entrada_datos!C266</f>
        <v>0</v>
      </c>
      <c r="P258" s="84" t="str">
        <f aca="false">IF(AND(O258&gt;0,O258&lt;20),O258,"")</f>
        <v/>
      </c>
    </row>
    <row r="259" customFormat="false" ht="12.75" hidden="false" customHeight="false" outlineLevel="0" collapsed="false">
      <c r="A259" s="86" t="n">
        <v>637</v>
      </c>
      <c r="B259" s="87" t="n">
        <v>0</v>
      </c>
      <c r="C259" s="87" t="n">
        <v>0.1995488</v>
      </c>
      <c r="D259" s="88" t="e">
        <f aca="false">VLOOKUP(A259,Entrada_datos!$C:$D,2,0)</f>
        <v>#N/A</v>
      </c>
      <c r="E259" s="88" t="str">
        <f aca="false">IF(ISNUMBER(D259),D259,"")</f>
        <v/>
      </c>
      <c r="F259" s="88" t="n">
        <f aca="false">VLOOKUP(A259,Entrada_datos!$C:$D,2)</f>
        <v>0</v>
      </c>
      <c r="G259" s="88" t="n">
        <f aca="false">IF(ISNUMBER(D259),B259*E259,0)</f>
        <v>0</v>
      </c>
      <c r="H259" s="88" t="n">
        <f aca="false">IF(ISNUMBER(D259),C259*E259,0)</f>
        <v>0</v>
      </c>
      <c r="I259" s="88" t="n">
        <f aca="false">IF(ISNUMBER(D259),A259*E259,0)</f>
        <v>0</v>
      </c>
      <c r="N259" s="84" t="n">
        <v>258</v>
      </c>
      <c r="O259" s="84" t="n">
        <f aca="false">Entrada_datos!C268-Entrada_datos!C267</f>
        <v>0</v>
      </c>
      <c r="P259" s="84" t="str">
        <f aca="false">IF(AND(O259&gt;0,O259&lt;20),O259,"")</f>
        <v/>
      </c>
    </row>
    <row r="260" customFormat="false" ht="12.75" hidden="false" customHeight="false" outlineLevel="0" collapsed="false">
      <c r="A260" s="86" t="n">
        <v>638</v>
      </c>
      <c r="B260" s="87" t="n">
        <v>0</v>
      </c>
      <c r="C260" s="87" t="n">
        <v>0.1911552</v>
      </c>
      <c r="D260" s="88" t="e">
        <f aca="false">VLOOKUP(A260,Entrada_datos!$C:$D,2,0)</f>
        <v>#N/A</v>
      </c>
      <c r="E260" s="88" t="str">
        <f aca="false">IF(ISNUMBER(D260),D260,"")</f>
        <v/>
      </c>
      <c r="F260" s="88" t="n">
        <f aca="false">VLOOKUP(A260,Entrada_datos!$C:$D,2)</f>
        <v>0</v>
      </c>
      <c r="G260" s="88" t="n">
        <f aca="false">IF(ISNUMBER(D260),B260*E260,0)</f>
        <v>0</v>
      </c>
      <c r="H260" s="88" t="n">
        <f aca="false">IF(ISNUMBER(D260),C260*E260,0)</f>
        <v>0</v>
      </c>
      <c r="I260" s="88" t="n">
        <f aca="false">IF(ISNUMBER(D260),A260*E260,0)</f>
        <v>0</v>
      </c>
      <c r="N260" s="84" t="n">
        <v>259</v>
      </c>
      <c r="O260" s="84" t="n">
        <f aca="false">Entrada_datos!C269-Entrada_datos!C268</f>
        <v>0</v>
      </c>
      <c r="P260" s="84" t="str">
        <f aca="false">IF(AND(O260&gt;0,O260&lt;20),O260,"")</f>
        <v/>
      </c>
    </row>
    <row r="261" customFormat="false" ht="12.75" hidden="false" customHeight="false" outlineLevel="0" collapsed="false">
      <c r="A261" s="86" t="n">
        <v>639</v>
      </c>
      <c r="B261" s="87" t="n">
        <v>0</v>
      </c>
      <c r="C261" s="87" t="n">
        <v>0.1829744</v>
      </c>
      <c r="D261" s="88" t="e">
        <f aca="false">VLOOKUP(A261,Entrada_datos!$C:$D,2,0)</f>
        <v>#N/A</v>
      </c>
      <c r="E261" s="88" t="str">
        <f aca="false">IF(ISNUMBER(D261),D261,"")</f>
        <v/>
      </c>
      <c r="F261" s="88" t="n">
        <f aca="false">VLOOKUP(A261,Entrada_datos!$C:$D,2)</f>
        <v>0</v>
      </c>
      <c r="G261" s="88" t="n">
        <f aca="false">IF(ISNUMBER(D261),B261*E261,0)</f>
        <v>0</v>
      </c>
      <c r="H261" s="88" t="n">
        <f aca="false">IF(ISNUMBER(D261),C261*E261,0)</f>
        <v>0</v>
      </c>
      <c r="I261" s="88" t="n">
        <f aca="false">IF(ISNUMBER(D261),A261*E261,0)</f>
        <v>0</v>
      </c>
      <c r="N261" s="84" t="n">
        <v>260</v>
      </c>
      <c r="O261" s="84" t="n">
        <f aca="false">Entrada_datos!C270-Entrada_datos!C269</f>
        <v>0</v>
      </c>
      <c r="P261" s="84" t="str">
        <f aca="false">IF(AND(O261&gt;0,O261&lt;20),O261,"")</f>
        <v/>
      </c>
    </row>
    <row r="262" customFormat="false" ht="12.75" hidden="false" customHeight="false" outlineLevel="0" collapsed="false">
      <c r="A262" s="86" t="n">
        <v>640</v>
      </c>
      <c r="B262" s="87" t="n">
        <v>0</v>
      </c>
      <c r="C262" s="87" t="n">
        <v>0.175</v>
      </c>
      <c r="D262" s="88" t="e">
        <f aca="false">VLOOKUP(A262,Entrada_datos!$C:$D,2,0)</f>
        <v>#N/A</v>
      </c>
      <c r="E262" s="88" t="str">
        <f aca="false">IF(ISNUMBER(D262),D262,"")</f>
        <v/>
      </c>
      <c r="F262" s="88" t="n">
        <f aca="false">VLOOKUP(A262,Entrada_datos!$C:$D,2)</f>
        <v>0</v>
      </c>
      <c r="G262" s="88" t="n">
        <f aca="false">IF(ISNUMBER(D262),B262*E262,0)</f>
        <v>0</v>
      </c>
      <c r="H262" s="88" t="n">
        <f aca="false">IF(ISNUMBER(D262),C262*E262,0)</f>
        <v>0</v>
      </c>
      <c r="I262" s="88" t="n">
        <f aca="false">IF(ISNUMBER(D262),A262*E262,0)</f>
        <v>0</v>
      </c>
      <c r="N262" s="84" t="n">
        <v>261</v>
      </c>
      <c r="O262" s="84" t="n">
        <f aca="false">Entrada_datos!C271-Entrada_datos!C270</f>
        <v>0</v>
      </c>
      <c r="P262" s="84" t="str">
        <f aca="false">IF(AND(O262&gt;0,O262&lt;20),O262,"")</f>
        <v/>
      </c>
    </row>
    <row r="263" customFormat="false" ht="12.75" hidden="false" customHeight="false" outlineLevel="0" collapsed="false">
      <c r="A263" s="86" t="n">
        <v>641</v>
      </c>
      <c r="B263" s="87" t="n">
        <v>0</v>
      </c>
      <c r="C263" s="87" t="n">
        <v>0.1672235</v>
      </c>
      <c r="D263" s="88" t="e">
        <f aca="false">VLOOKUP(A263,Entrada_datos!$C:$D,2,0)</f>
        <v>#N/A</v>
      </c>
      <c r="E263" s="88" t="str">
        <f aca="false">IF(ISNUMBER(D263),D263,"")</f>
        <v/>
      </c>
      <c r="F263" s="88" t="n">
        <f aca="false">VLOOKUP(A263,Entrada_datos!$C:$D,2)</f>
        <v>0</v>
      </c>
      <c r="G263" s="88" t="n">
        <f aca="false">IF(ISNUMBER(D263),B263*E263,0)</f>
        <v>0</v>
      </c>
      <c r="H263" s="88" t="n">
        <f aca="false">IF(ISNUMBER(D263),C263*E263,0)</f>
        <v>0</v>
      </c>
      <c r="I263" s="88" t="n">
        <f aca="false">IF(ISNUMBER(D263),A263*E263,0)</f>
        <v>0</v>
      </c>
      <c r="N263" s="84" t="n">
        <v>262</v>
      </c>
      <c r="O263" s="84" t="n">
        <f aca="false">Entrada_datos!C272-Entrada_datos!C271</f>
        <v>0</v>
      </c>
      <c r="P263" s="84" t="str">
        <f aca="false">IF(AND(O263&gt;0,O263&lt;20),O263,"")</f>
        <v/>
      </c>
    </row>
    <row r="264" customFormat="false" ht="12.75" hidden="false" customHeight="false" outlineLevel="0" collapsed="false">
      <c r="A264" s="86" t="n">
        <v>642</v>
      </c>
      <c r="B264" s="87" t="n">
        <v>0</v>
      </c>
      <c r="C264" s="87" t="n">
        <v>0.1596464</v>
      </c>
      <c r="D264" s="88" t="e">
        <f aca="false">VLOOKUP(A264,Entrada_datos!$C:$D,2,0)</f>
        <v>#N/A</v>
      </c>
      <c r="E264" s="88" t="str">
        <f aca="false">IF(ISNUMBER(D264),D264,"")</f>
        <v/>
      </c>
      <c r="F264" s="88" t="n">
        <f aca="false">VLOOKUP(A264,Entrada_datos!$C:$D,2)</f>
        <v>0</v>
      </c>
      <c r="G264" s="88" t="n">
        <f aca="false">IF(ISNUMBER(D264),B264*E264,0)</f>
        <v>0</v>
      </c>
      <c r="H264" s="88" t="n">
        <f aca="false">IF(ISNUMBER(D264),C264*E264,0)</f>
        <v>0</v>
      </c>
      <c r="I264" s="88" t="n">
        <f aca="false">IF(ISNUMBER(D264),A264*E264,0)</f>
        <v>0</v>
      </c>
      <c r="N264" s="84" t="n">
        <v>263</v>
      </c>
      <c r="O264" s="84" t="n">
        <f aca="false">Entrada_datos!C273-Entrada_datos!C272</f>
        <v>0</v>
      </c>
      <c r="P264" s="84" t="str">
        <f aca="false">IF(AND(O264&gt;0,O264&lt;20),O264,"")</f>
        <v/>
      </c>
    </row>
    <row r="265" customFormat="false" ht="12.75" hidden="false" customHeight="false" outlineLevel="0" collapsed="false">
      <c r="A265" s="86" t="n">
        <v>643</v>
      </c>
      <c r="B265" s="87" t="n">
        <v>0</v>
      </c>
      <c r="C265" s="87" t="n">
        <v>0.1522776</v>
      </c>
      <c r="D265" s="88" t="e">
        <f aca="false">VLOOKUP(A265,Entrada_datos!$C:$D,2,0)</f>
        <v>#N/A</v>
      </c>
      <c r="E265" s="88" t="str">
        <f aca="false">IF(ISNUMBER(D265),D265,"")</f>
        <v/>
      </c>
      <c r="F265" s="88" t="n">
        <f aca="false">VLOOKUP(A265,Entrada_datos!$C:$D,2)</f>
        <v>0</v>
      </c>
      <c r="G265" s="88" t="n">
        <f aca="false">IF(ISNUMBER(D265),B265*E265,0)</f>
        <v>0</v>
      </c>
      <c r="H265" s="88" t="n">
        <f aca="false">IF(ISNUMBER(D265),C265*E265,0)</f>
        <v>0</v>
      </c>
      <c r="I265" s="88" t="n">
        <f aca="false">IF(ISNUMBER(D265),A265*E265,0)</f>
        <v>0</v>
      </c>
      <c r="N265" s="84" t="n">
        <v>264</v>
      </c>
      <c r="O265" s="84" t="n">
        <f aca="false">Entrada_datos!C274-Entrada_datos!C273</f>
        <v>0</v>
      </c>
      <c r="P265" s="84" t="str">
        <f aca="false">IF(AND(O265&gt;0,O265&lt;20),O265,"")</f>
        <v/>
      </c>
    </row>
    <row r="266" customFormat="false" ht="12.75" hidden="false" customHeight="false" outlineLevel="0" collapsed="false">
      <c r="A266" s="86" t="n">
        <v>644</v>
      </c>
      <c r="B266" s="87" t="n">
        <v>0</v>
      </c>
      <c r="C266" s="87" t="n">
        <v>0.1451259</v>
      </c>
      <c r="D266" s="88" t="e">
        <f aca="false">VLOOKUP(A266,Entrada_datos!$C:$D,2,0)</f>
        <v>#N/A</v>
      </c>
      <c r="E266" s="88" t="str">
        <f aca="false">IF(ISNUMBER(D266),D266,"")</f>
        <v/>
      </c>
      <c r="F266" s="88" t="n">
        <f aca="false">VLOOKUP(A266,Entrada_datos!$C:$D,2)</f>
        <v>0</v>
      </c>
      <c r="G266" s="88" t="n">
        <f aca="false">IF(ISNUMBER(D266),B266*E266,0)</f>
        <v>0</v>
      </c>
      <c r="H266" s="88" t="n">
        <f aca="false">IF(ISNUMBER(D266),C266*E266,0)</f>
        <v>0</v>
      </c>
      <c r="I266" s="88" t="n">
        <f aca="false">IF(ISNUMBER(D266),A266*E266,0)</f>
        <v>0</v>
      </c>
      <c r="N266" s="84" t="n">
        <v>265</v>
      </c>
      <c r="O266" s="84" t="n">
        <f aca="false">Entrada_datos!C275-Entrada_datos!C274</f>
        <v>0</v>
      </c>
      <c r="P266" s="84" t="str">
        <f aca="false">IF(AND(O266&gt;0,O266&lt;20),O266,"")</f>
        <v/>
      </c>
    </row>
    <row r="267" customFormat="false" ht="12.75" hidden="false" customHeight="false" outlineLevel="0" collapsed="false">
      <c r="A267" s="86" t="n">
        <v>645</v>
      </c>
      <c r="B267" s="87" t="n">
        <v>0</v>
      </c>
      <c r="C267" s="87" t="n">
        <v>0.1382</v>
      </c>
      <c r="D267" s="88" t="e">
        <f aca="false">VLOOKUP(A267,Entrada_datos!$C:$D,2,0)</f>
        <v>#N/A</v>
      </c>
      <c r="E267" s="88" t="str">
        <f aca="false">IF(ISNUMBER(D267),D267,"")</f>
        <v/>
      </c>
      <c r="F267" s="88" t="n">
        <f aca="false">VLOOKUP(A267,Entrada_datos!$C:$D,2)</f>
        <v>0</v>
      </c>
      <c r="G267" s="88" t="n">
        <f aca="false">IF(ISNUMBER(D267),B267*E267,0)</f>
        <v>0</v>
      </c>
      <c r="H267" s="88" t="n">
        <f aca="false">IF(ISNUMBER(D267),C267*E267,0)</f>
        <v>0</v>
      </c>
      <c r="I267" s="88" t="n">
        <f aca="false">IF(ISNUMBER(D267),A267*E267,0)</f>
        <v>0</v>
      </c>
      <c r="N267" s="84" t="n">
        <v>266</v>
      </c>
      <c r="O267" s="84" t="n">
        <f aca="false">Entrada_datos!C276-Entrada_datos!C275</f>
        <v>0</v>
      </c>
      <c r="P267" s="84" t="str">
        <f aca="false">IF(AND(O267&gt;0,O267&lt;20),O267,"")</f>
        <v/>
      </c>
    </row>
    <row r="268" customFormat="false" ht="12.75" hidden="false" customHeight="false" outlineLevel="0" collapsed="false">
      <c r="A268" s="86" t="n">
        <v>646</v>
      </c>
      <c r="B268" s="87" t="n">
        <v>0</v>
      </c>
      <c r="C268" s="87" t="n">
        <v>0.1315003</v>
      </c>
      <c r="D268" s="88" t="e">
        <f aca="false">VLOOKUP(A268,Entrada_datos!$C:$D,2,0)</f>
        <v>#N/A</v>
      </c>
      <c r="E268" s="88" t="str">
        <f aca="false">IF(ISNUMBER(D268),D268,"")</f>
        <v/>
      </c>
      <c r="F268" s="88" t="n">
        <f aca="false">VLOOKUP(A268,Entrada_datos!$C:$D,2)</f>
        <v>0</v>
      </c>
      <c r="G268" s="88" t="n">
        <f aca="false">IF(ISNUMBER(D268),B268*E268,0)</f>
        <v>0</v>
      </c>
      <c r="H268" s="88" t="n">
        <f aca="false">IF(ISNUMBER(D268),C268*E268,0)</f>
        <v>0</v>
      </c>
      <c r="I268" s="88" t="n">
        <f aca="false">IF(ISNUMBER(D268),A268*E268,0)</f>
        <v>0</v>
      </c>
      <c r="N268" s="84" t="n">
        <v>267</v>
      </c>
      <c r="O268" s="84" t="n">
        <f aca="false">Entrada_datos!C277-Entrada_datos!C276</f>
        <v>0</v>
      </c>
      <c r="P268" s="84" t="str">
        <f aca="false">IF(AND(O268&gt;0,O268&lt;20),O268,"")</f>
        <v/>
      </c>
    </row>
    <row r="269" customFormat="false" ht="12.75" hidden="false" customHeight="false" outlineLevel="0" collapsed="false">
      <c r="A269" s="86" t="n">
        <v>647</v>
      </c>
      <c r="B269" s="87" t="n">
        <v>0</v>
      </c>
      <c r="C269" s="87" t="n">
        <v>0.1250248</v>
      </c>
      <c r="D269" s="88" t="e">
        <f aca="false">VLOOKUP(A269,Entrada_datos!$C:$D,2,0)</f>
        <v>#N/A</v>
      </c>
      <c r="E269" s="88" t="str">
        <f aca="false">IF(ISNUMBER(D269),D269,"")</f>
        <v/>
      </c>
      <c r="F269" s="88" t="n">
        <f aca="false">VLOOKUP(A269,Entrada_datos!$C:$D,2)</f>
        <v>0</v>
      </c>
      <c r="G269" s="88" t="n">
        <f aca="false">IF(ISNUMBER(D269),B269*E269,0)</f>
        <v>0</v>
      </c>
      <c r="H269" s="88" t="n">
        <f aca="false">IF(ISNUMBER(D269),C269*E269,0)</f>
        <v>0</v>
      </c>
      <c r="I269" s="88" t="n">
        <f aca="false">IF(ISNUMBER(D269),A269*E269,0)</f>
        <v>0</v>
      </c>
      <c r="N269" s="84" t="n">
        <v>268</v>
      </c>
      <c r="O269" s="84" t="n">
        <f aca="false">Entrada_datos!C278-Entrada_datos!C277</f>
        <v>0</v>
      </c>
      <c r="P269" s="84" t="str">
        <f aca="false">IF(AND(O269&gt;0,O269&lt;20),O269,"")</f>
        <v/>
      </c>
    </row>
    <row r="270" customFormat="false" ht="12.75" hidden="false" customHeight="false" outlineLevel="0" collapsed="false">
      <c r="A270" s="86" t="n">
        <v>648</v>
      </c>
      <c r="B270" s="87" t="n">
        <v>0</v>
      </c>
      <c r="C270" s="87" t="n">
        <v>0.1187792</v>
      </c>
      <c r="D270" s="88" t="e">
        <f aca="false">VLOOKUP(A270,Entrada_datos!$C:$D,2,0)</f>
        <v>#N/A</v>
      </c>
      <c r="E270" s="88" t="str">
        <f aca="false">IF(ISNUMBER(D270),D270,"")</f>
        <v/>
      </c>
      <c r="F270" s="88" t="n">
        <f aca="false">VLOOKUP(A270,Entrada_datos!$C:$D,2)</f>
        <v>0</v>
      </c>
      <c r="G270" s="88" t="n">
        <f aca="false">IF(ISNUMBER(D270),B270*E270,0)</f>
        <v>0</v>
      </c>
      <c r="H270" s="88" t="n">
        <f aca="false">IF(ISNUMBER(D270),C270*E270,0)</f>
        <v>0</v>
      </c>
      <c r="I270" s="88" t="n">
        <f aca="false">IF(ISNUMBER(D270),A270*E270,0)</f>
        <v>0</v>
      </c>
      <c r="N270" s="84" t="n">
        <v>269</v>
      </c>
      <c r="O270" s="84" t="n">
        <f aca="false">Entrada_datos!C279-Entrada_datos!C278</f>
        <v>0</v>
      </c>
      <c r="P270" s="84" t="str">
        <f aca="false">IF(AND(O270&gt;0,O270&lt;20),O270,"")</f>
        <v/>
      </c>
    </row>
    <row r="271" customFormat="false" ht="12.75" hidden="false" customHeight="false" outlineLevel="0" collapsed="false">
      <c r="A271" s="86" t="n">
        <v>649</v>
      </c>
      <c r="B271" s="87" t="n">
        <v>0</v>
      </c>
      <c r="C271" s="87" t="n">
        <v>0.1127691</v>
      </c>
      <c r="D271" s="88" t="e">
        <f aca="false">VLOOKUP(A271,Entrada_datos!$C:$D,2,0)</f>
        <v>#N/A</v>
      </c>
      <c r="E271" s="88" t="str">
        <f aca="false">IF(ISNUMBER(D271),D271,"")</f>
        <v/>
      </c>
      <c r="F271" s="88" t="n">
        <f aca="false">VLOOKUP(A271,Entrada_datos!$C:$D,2)</f>
        <v>0</v>
      </c>
      <c r="G271" s="88" t="n">
        <f aca="false">IF(ISNUMBER(D271),B271*E271,0)</f>
        <v>0</v>
      </c>
      <c r="H271" s="88" t="n">
        <f aca="false">IF(ISNUMBER(D271),C271*E271,0)</f>
        <v>0</v>
      </c>
      <c r="I271" s="88" t="n">
        <f aca="false">IF(ISNUMBER(D271),A271*E271,0)</f>
        <v>0</v>
      </c>
      <c r="N271" s="84" t="n">
        <v>270</v>
      </c>
      <c r="O271" s="84" t="n">
        <f aca="false">Entrada_datos!C280-Entrada_datos!C279</f>
        <v>0</v>
      </c>
      <c r="P271" s="84" t="str">
        <f aca="false">IF(AND(O271&gt;0,O271&lt;20),O271,"")</f>
        <v/>
      </c>
    </row>
    <row r="272" customFormat="false" ht="12.75" hidden="false" customHeight="false" outlineLevel="0" collapsed="false">
      <c r="A272" s="86" t="n">
        <v>650</v>
      </c>
      <c r="B272" s="87" t="n">
        <v>0</v>
      </c>
      <c r="C272" s="87" t="n">
        <v>0.107</v>
      </c>
      <c r="D272" s="88" t="e">
        <f aca="false">VLOOKUP(A272,Entrada_datos!$C:$D,2,0)</f>
        <v>#N/A</v>
      </c>
      <c r="E272" s="88" t="str">
        <f aca="false">IF(ISNUMBER(D272),D272,"")</f>
        <v/>
      </c>
      <c r="F272" s="88" t="n">
        <f aca="false">VLOOKUP(A272,Entrada_datos!$C:$D,2)</f>
        <v>0</v>
      </c>
      <c r="G272" s="88" t="n">
        <f aca="false">IF(ISNUMBER(D272),B272*E272,0)</f>
        <v>0</v>
      </c>
      <c r="H272" s="88" t="n">
        <f aca="false">IF(ISNUMBER(D272),C272*E272,0)</f>
        <v>0</v>
      </c>
      <c r="I272" s="88" t="n">
        <f aca="false">IF(ISNUMBER(D272),A272*E272,0)</f>
        <v>0</v>
      </c>
      <c r="N272" s="84" t="n">
        <v>271</v>
      </c>
      <c r="O272" s="84" t="n">
        <f aca="false">Entrada_datos!C281-Entrada_datos!C280</f>
        <v>0</v>
      </c>
      <c r="P272" s="84" t="str">
        <f aca="false">IF(AND(O272&gt;0,O272&lt;20),O272,"")</f>
        <v/>
      </c>
    </row>
    <row r="273" customFormat="false" ht="12.75" hidden="false" customHeight="false" outlineLevel="0" collapsed="false">
      <c r="A273" s="86" t="n">
        <v>651</v>
      </c>
      <c r="B273" s="87" t="n">
        <v>0</v>
      </c>
      <c r="C273" s="87" t="n">
        <v>0.1014762</v>
      </c>
      <c r="D273" s="88" t="e">
        <f aca="false">VLOOKUP(A273,Entrada_datos!$C:$D,2,0)</f>
        <v>#N/A</v>
      </c>
      <c r="E273" s="88" t="str">
        <f aca="false">IF(ISNUMBER(D273),D273,"")</f>
        <v/>
      </c>
      <c r="F273" s="88" t="n">
        <f aca="false">VLOOKUP(A273,Entrada_datos!$C:$D,2)</f>
        <v>0</v>
      </c>
      <c r="G273" s="88" t="n">
        <f aca="false">IF(ISNUMBER(D273),B273*E273,0)</f>
        <v>0</v>
      </c>
      <c r="H273" s="88" t="n">
        <f aca="false">IF(ISNUMBER(D273),C273*E273,0)</f>
        <v>0</v>
      </c>
      <c r="I273" s="88" t="n">
        <f aca="false">IF(ISNUMBER(D273),A273*E273,0)</f>
        <v>0</v>
      </c>
      <c r="N273" s="84" t="n">
        <v>272</v>
      </c>
      <c r="O273" s="84" t="n">
        <f aca="false">Entrada_datos!C282-Entrada_datos!C281</f>
        <v>0</v>
      </c>
      <c r="P273" s="84" t="str">
        <f aca="false">IF(AND(O273&gt;0,O273&lt;20),O273,"")</f>
        <v/>
      </c>
    </row>
    <row r="274" customFormat="false" ht="12.75" hidden="false" customHeight="false" outlineLevel="0" collapsed="false">
      <c r="A274" s="86" t="n">
        <v>652</v>
      </c>
      <c r="B274" s="87" t="n">
        <v>0</v>
      </c>
      <c r="C274" s="87" t="n">
        <v>0.09618864</v>
      </c>
      <c r="D274" s="88" t="e">
        <f aca="false">VLOOKUP(A274,Entrada_datos!$C:$D,2,0)</f>
        <v>#N/A</v>
      </c>
      <c r="E274" s="88" t="str">
        <f aca="false">IF(ISNUMBER(D274),D274,"")</f>
        <v/>
      </c>
      <c r="F274" s="88" t="n">
        <f aca="false">VLOOKUP(A274,Entrada_datos!$C:$D,2)</f>
        <v>0</v>
      </c>
      <c r="G274" s="88" t="n">
        <f aca="false">IF(ISNUMBER(D274),B274*E274,0)</f>
        <v>0</v>
      </c>
      <c r="H274" s="88" t="n">
        <f aca="false">IF(ISNUMBER(D274),C274*E274,0)</f>
        <v>0</v>
      </c>
      <c r="I274" s="88" t="n">
        <f aca="false">IF(ISNUMBER(D274),A274*E274,0)</f>
        <v>0</v>
      </c>
      <c r="N274" s="84" t="n">
        <v>273</v>
      </c>
      <c r="O274" s="84" t="n">
        <f aca="false">Entrada_datos!C283-Entrada_datos!C282</f>
        <v>0</v>
      </c>
      <c r="P274" s="84" t="str">
        <f aca="false">IF(AND(O274&gt;0,O274&lt;20),O274,"")</f>
        <v/>
      </c>
    </row>
    <row r="275" customFormat="false" ht="12.75" hidden="false" customHeight="false" outlineLevel="0" collapsed="false">
      <c r="A275" s="86" t="n">
        <v>653</v>
      </c>
      <c r="B275" s="87" t="n">
        <v>0</v>
      </c>
      <c r="C275" s="87" t="n">
        <v>0.09112296</v>
      </c>
      <c r="D275" s="88" t="e">
        <f aca="false">VLOOKUP(A275,Entrada_datos!$C:$D,2,0)</f>
        <v>#N/A</v>
      </c>
      <c r="E275" s="88" t="str">
        <f aca="false">IF(ISNUMBER(D275),D275,"")</f>
        <v/>
      </c>
      <c r="F275" s="88" t="n">
        <f aca="false">VLOOKUP(A275,Entrada_datos!$C:$D,2)</f>
        <v>0</v>
      </c>
      <c r="G275" s="88" t="n">
        <f aca="false">IF(ISNUMBER(D275),B275*E275,0)</f>
        <v>0</v>
      </c>
      <c r="H275" s="88" t="n">
        <f aca="false">IF(ISNUMBER(D275),C275*E275,0)</f>
        <v>0</v>
      </c>
      <c r="I275" s="88" t="n">
        <f aca="false">IF(ISNUMBER(D275),A275*E275,0)</f>
        <v>0</v>
      </c>
      <c r="N275" s="84" t="n">
        <v>274</v>
      </c>
      <c r="O275" s="84" t="n">
        <f aca="false">Entrada_datos!C284-Entrada_datos!C283</f>
        <v>0</v>
      </c>
      <c r="P275" s="84" t="str">
        <f aca="false">IF(AND(O275&gt;0,O275&lt;20),O275,"")</f>
        <v/>
      </c>
    </row>
    <row r="276" customFormat="false" ht="12.75" hidden="false" customHeight="false" outlineLevel="0" collapsed="false">
      <c r="A276" s="86" t="n">
        <v>654</v>
      </c>
      <c r="B276" s="87" t="n">
        <v>0</v>
      </c>
      <c r="C276" s="87" t="n">
        <v>0.08626485</v>
      </c>
      <c r="D276" s="88" t="e">
        <f aca="false">VLOOKUP(A276,Entrada_datos!$C:$D,2,0)</f>
        <v>#N/A</v>
      </c>
      <c r="E276" s="88" t="str">
        <f aca="false">IF(ISNUMBER(D276),D276,"")</f>
        <v/>
      </c>
      <c r="F276" s="88" t="n">
        <f aca="false">VLOOKUP(A276,Entrada_datos!$C:$D,2)</f>
        <v>0</v>
      </c>
      <c r="G276" s="88" t="n">
        <f aca="false">IF(ISNUMBER(D276),B276*E276,0)</f>
        <v>0</v>
      </c>
      <c r="H276" s="88" t="n">
        <f aca="false">IF(ISNUMBER(D276),C276*E276,0)</f>
        <v>0</v>
      </c>
      <c r="I276" s="88" t="n">
        <f aca="false">IF(ISNUMBER(D276),A276*E276,0)</f>
        <v>0</v>
      </c>
      <c r="N276" s="84" t="n">
        <v>275</v>
      </c>
      <c r="O276" s="84" t="n">
        <f aca="false">Entrada_datos!C285-Entrada_datos!C284</f>
        <v>0</v>
      </c>
      <c r="P276" s="84" t="str">
        <f aca="false">IF(AND(O276&gt;0,O276&lt;20),O276,"")</f>
        <v/>
      </c>
    </row>
    <row r="277" customFormat="false" ht="12.75" hidden="false" customHeight="false" outlineLevel="0" collapsed="false">
      <c r="A277" s="86" t="n">
        <v>655</v>
      </c>
      <c r="B277" s="87" t="n">
        <v>0</v>
      </c>
      <c r="C277" s="87" t="n">
        <v>0.0816</v>
      </c>
      <c r="D277" s="88" t="e">
        <f aca="false">VLOOKUP(A277,Entrada_datos!$C:$D,2,0)</f>
        <v>#N/A</v>
      </c>
      <c r="E277" s="88" t="str">
        <f aca="false">IF(ISNUMBER(D277),D277,"")</f>
        <v/>
      </c>
      <c r="F277" s="88" t="n">
        <f aca="false">VLOOKUP(A277,Entrada_datos!$C:$D,2)</f>
        <v>0</v>
      </c>
      <c r="G277" s="88" t="n">
        <f aca="false">IF(ISNUMBER(D277),B277*E277,0)</f>
        <v>0</v>
      </c>
      <c r="H277" s="88" t="n">
        <f aca="false">IF(ISNUMBER(D277),C277*E277,0)</f>
        <v>0</v>
      </c>
      <c r="I277" s="88" t="n">
        <f aca="false">IF(ISNUMBER(D277),A277*E277,0)</f>
        <v>0</v>
      </c>
      <c r="N277" s="84" t="n">
        <v>276</v>
      </c>
      <c r="O277" s="84" t="n">
        <f aca="false">Entrada_datos!C286-Entrada_datos!C285</f>
        <v>0</v>
      </c>
      <c r="P277" s="84" t="str">
        <f aca="false">IF(AND(O277&gt;0,O277&lt;20),O277,"")</f>
        <v/>
      </c>
    </row>
    <row r="278" customFormat="false" ht="12.75" hidden="false" customHeight="false" outlineLevel="0" collapsed="false">
      <c r="A278" s="86" t="n">
        <v>656</v>
      </c>
      <c r="B278" s="87" t="n">
        <v>0</v>
      </c>
      <c r="C278" s="87" t="n">
        <v>0.07712064</v>
      </c>
      <c r="D278" s="88" t="e">
        <f aca="false">VLOOKUP(A278,Entrada_datos!$C:$D,2,0)</f>
        <v>#N/A</v>
      </c>
      <c r="E278" s="88" t="str">
        <f aca="false">IF(ISNUMBER(D278),D278,"")</f>
        <v/>
      </c>
      <c r="F278" s="88" t="n">
        <f aca="false">VLOOKUP(A278,Entrada_datos!$C:$D,2)</f>
        <v>0</v>
      </c>
      <c r="G278" s="88" t="n">
        <f aca="false">IF(ISNUMBER(D278),B278*E278,0)</f>
        <v>0</v>
      </c>
      <c r="H278" s="88" t="n">
        <f aca="false">IF(ISNUMBER(D278),C278*E278,0)</f>
        <v>0</v>
      </c>
      <c r="I278" s="88" t="n">
        <f aca="false">IF(ISNUMBER(D278),A278*E278,0)</f>
        <v>0</v>
      </c>
      <c r="N278" s="84" t="n">
        <v>277</v>
      </c>
      <c r="O278" s="84" t="n">
        <f aca="false">Entrada_datos!C287-Entrada_datos!C286</f>
        <v>0</v>
      </c>
      <c r="P278" s="84" t="str">
        <f aca="false">IF(AND(O278&gt;0,O278&lt;20),O278,"")</f>
        <v/>
      </c>
    </row>
    <row r="279" customFormat="false" ht="12.75" hidden="false" customHeight="false" outlineLevel="0" collapsed="false">
      <c r="A279" s="86" t="n">
        <v>657</v>
      </c>
      <c r="B279" s="87" t="n">
        <v>0</v>
      </c>
      <c r="C279" s="87" t="n">
        <v>0.07282552</v>
      </c>
      <c r="D279" s="88" t="e">
        <f aca="false">VLOOKUP(A279,Entrada_datos!$C:$D,2,0)</f>
        <v>#N/A</v>
      </c>
      <c r="E279" s="88" t="str">
        <f aca="false">IF(ISNUMBER(D279),D279,"")</f>
        <v/>
      </c>
      <c r="F279" s="88" t="n">
        <f aca="false">VLOOKUP(A279,Entrada_datos!$C:$D,2)</f>
        <v>0</v>
      </c>
      <c r="G279" s="88" t="n">
        <f aca="false">IF(ISNUMBER(D279),B279*E279,0)</f>
        <v>0</v>
      </c>
      <c r="H279" s="88" t="n">
        <f aca="false">IF(ISNUMBER(D279),C279*E279,0)</f>
        <v>0</v>
      </c>
      <c r="I279" s="88" t="n">
        <f aca="false">IF(ISNUMBER(D279),A279*E279,0)</f>
        <v>0</v>
      </c>
      <c r="N279" s="84" t="n">
        <v>278</v>
      </c>
      <c r="O279" s="84" t="n">
        <f aca="false">Entrada_datos!C288-Entrada_datos!C287</f>
        <v>0</v>
      </c>
      <c r="P279" s="84" t="str">
        <f aca="false">IF(AND(O279&gt;0,O279&lt;20),O279,"")</f>
        <v/>
      </c>
    </row>
    <row r="280" customFormat="false" ht="12.75" hidden="false" customHeight="false" outlineLevel="0" collapsed="false">
      <c r="A280" s="86" t="n">
        <v>658</v>
      </c>
      <c r="B280" s="87" t="n">
        <v>0</v>
      </c>
      <c r="C280" s="87" t="n">
        <v>0.06871008</v>
      </c>
      <c r="D280" s="88" t="e">
        <f aca="false">VLOOKUP(A280,Entrada_datos!$C:$D,2,0)</f>
        <v>#N/A</v>
      </c>
      <c r="E280" s="88" t="str">
        <f aca="false">IF(ISNUMBER(D280),D280,"")</f>
        <v/>
      </c>
      <c r="F280" s="88" t="n">
        <f aca="false">VLOOKUP(A280,Entrada_datos!$C:$D,2)</f>
        <v>0</v>
      </c>
      <c r="G280" s="88" t="n">
        <f aca="false">IF(ISNUMBER(D280),B280*E280,0)</f>
        <v>0</v>
      </c>
      <c r="H280" s="88" t="n">
        <f aca="false">IF(ISNUMBER(D280),C280*E280,0)</f>
        <v>0</v>
      </c>
      <c r="I280" s="88" t="n">
        <f aca="false">IF(ISNUMBER(D280),A280*E280,0)</f>
        <v>0</v>
      </c>
      <c r="N280" s="84" t="n">
        <v>279</v>
      </c>
      <c r="O280" s="84" t="n">
        <f aca="false">Entrada_datos!C289-Entrada_datos!C288</f>
        <v>0</v>
      </c>
      <c r="P280" s="84" t="str">
        <f aca="false">IF(AND(O280&gt;0,O280&lt;20),O280,"")</f>
        <v/>
      </c>
    </row>
    <row r="281" customFormat="false" ht="12.75" hidden="false" customHeight="false" outlineLevel="0" collapsed="false">
      <c r="A281" s="86" t="n">
        <v>659</v>
      </c>
      <c r="B281" s="87" t="n">
        <v>0</v>
      </c>
      <c r="C281" s="87" t="n">
        <v>0.06476976</v>
      </c>
      <c r="D281" s="88" t="e">
        <f aca="false">VLOOKUP(A281,Entrada_datos!$C:$D,2,0)</f>
        <v>#N/A</v>
      </c>
      <c r="E281" s="88" t="str">
        <f aca="false">IF(ISNUMBER(D281),D281,"")</f>
        <v/>
      </c>
      <c r="F281" s="88" t="n">
        <f aca="false">VLOOKUP(A281,Entrada_datos!$C:$D,2)</f>
        <v>0</v>
      </c>
      <c r="G281" s="88" t="n">
        <f aca="false">IF(ISNUMBER(D281),B281*E281,0)</f>
        <v>0</v>
      </c>
      <c r="H281" s="88" t="n">
        <f aca="false">IF(ISNUMBER(D281),C281*E281,0)</f>
        <v>0</v>
      </c>
      <c r="I281" s="88" t="n">
        <f aca="false">IF(ISNUMBER(D281),A281*E281,0)</f>
        <v>0</v>
      </c>
      <c r="N281" s="84" t="n">
        <v>280</v>
      </c>
      <c r="O281" s="84" t="n">
        <f aca="false">Entrada_datos!C290-Entrada_datos!C289</f>
        <v>0</v>
      </c>
      <c r="P281" s="84" t="str">
        <f aca="false">IF(AND(O281&gt;0,O281&lt;20),O281,"")</f>
        <v/>
      </c>
    </row>
    <row r="282" customFormat="false" ht="12.75" hidden="false" customHeight="false" outlineLevel="0" collapsed="false">
      <c r="A282" s="86" t="n">
        <v>660</v>
      </c>
      <c r="B282" s="87" t="n">
        <v>0</v>
      </c>
      <c r="C282" s="87" t="n">
        <v>0.061</v>
      </c>
      <c r="D282" s="88" t="e">
        <f aca="false">VLOOKUP(A282,Entrada_datos!$C:$D,2,0)</f>
        <v>#N/A</v>
      </c>
      <c r="E282" s="88" t="str">
        <f aca="false">IF(ISNUMBER(D282),D282,"")</f>
        <v/>
      </c>
      <c r="F282" s="88" t="n">
        <f aca="false">VLOOKUP(A282,Entrada_datos!$C:$D,2)</f>
        <v>0</v>
      </c>
      <c r="G282" s="88" t="n">
        <f aca="false">IF(ISNUMBER(D282),B282*E282,0)</f>
        <v>0</v>
      </c>
      <c r="H282" s="88" t="n">
        <f aca="false">IF(ISNUMBER(D282),C282*E282,0)</f>
        <v>0</v>
      </c>
      <c r="I282" s="88" t="n">
        <f aca="false">IF(ISNUMBER(D282),A282*E282,0)</f>
        <v>0</v>
      </c>
      <c r="N282" s="84" t="n">
        <v>281</v>
      </c>
      <c r="O282" s="84" t="n">
        <f aca="false">Entrada_datos!C291-Entrada_datos!C290</f>
        <v>0</v>
      </c>
      <c r="P282" s="84" t="str">
        <f aca="false">IF(AND(O282&gt;0,O282&lt;20),O282,"")</f>
        <v/>
      </c>
    </row>
    <row r="283" customFormat="false" ht="12.75" hidden="false" customHeight="false" outlineLevel="0" collapsed="false">
      <c r="A283" s="86" t="n">
        <v>661</v>
      </c>
      <c r="B283" s="87" t="n">
        <v>0</v>
      </c>
      <c r="C283" s="87" t="n">
        <v>0.05739621</v>
      </c>
      <c r="D283" s="88" t="e">
        <f aca="false">VLOOKUP(A283,Entrada_datos!$C:$D,2,0)</f>
        <v>#N/A</v>
      </c>
      <c r="E283" s="88" t="str">
        <f aca="false">IF(ISNUMBER(D283),D283,"")</f>
        <v/>
      </c>
      <c r="F283" s="88" t="n">
        <f aca="false">VLOOKUP(A283,Entrada_datos!$C:$D,2)</f>
        <v>0</v>
      </c>
      <c r="G283" s="88" t="n">
        <f aca="false">IF(ISNUMBER(D283),B283*E283,0)</f>
        <v>0</v>
      </c>
      <c r="H283" s="88" t="n">
        <f aca="false">IF(ISNUMBER(D283),C283*E283,0)</f>
        <v>0</v>
      </c>
      <c r="I283" s="88" t="n">
        <f aca="false">IF(ISNUMBER(D283),A283*E283,0)</f>
        <v>0</v>
      </c>
      <c r="N283" s="84" t="n">
        <v>282</v>
      </c>
      <c r="O283" s="84" t="n">
        <f aca="false">Entrada_datos!C292-Entrada_datos!C291</f>
        <v>0</v>
      </c>
      <c r="P283" s="84" t="str">
        <f aca="false">IF(AND(O283&gt;0,O283&lt;20),O283,"")</f>
        <v/>
      </c>
    </row>
    <row r="284" customFormat="false" ht="12.75" hidden="false" customHeight="false" outlineLevel="0" collapsed="false">
      <c r="A284" s="86" t="n">
        <v>662</v>
      </c>
      <c r="B284" s="87" t="n">
        <v>0</v>
      </c>
      <c r="C284" s="87" t="n">
        <v>0.05395504</v>
      </c>
      <c r="D284" s="88" t="e">
        <f aca="false">VLOOKUP(A284,Entrada_datos!$C:$D,2,0)</f>
        <v>#N/A</v>
      </c>
      <c r="E284" s="88" t="str">
        <f aca="false">IF(ISNUMBER(D284),D284,"")</f>
        <v/>
      </c>
      <c r="F284" s="88" t="n">
        <f aca="false">VLOOKUP(A284,Entrada_datos!$C:$D,2)</f>
        <v>0</v>
      </c>
      <c r="G284" s="88" t="n">
        <f aca="false">IF(ISNUMBER(D284),B284*E284,0)</f>
        <v>0</v>
      </c>
      <c r="H284" s="88" t="n">
        <f aca="false">IF(ISNUMBER(D284),C284*E284,0)</f>
        <v>0</v>
      </c>
      <c r="I284" s="88" t="n">
        <f aca="false">IF(ISNUMBER(D284),A284*E284,0)</f>
        <v>0</v>
      </c>
      <c r="N284" s="84" t="n">
        <v>283</v>
      </c>
      <c r="O284" s="84" t="n">
        <f aca="false">Entrada_datos!C293-Entrada_datos!C292</f>
        <v>0</v>
      </c>
      <c r="P284" s="84" t="str">
        <f aca="false">IF(AND(O284&gt;0,O284&lt;20),O284,"")</f>
        <v/>
      </c>
    </row>
    <row r="285" customFormat="false" ht="12.75" hidden="false" customHeight="false" outlineLevel="0" collapsed="false">
      <c r="A285" s="86" t="n">
        <v>663</v>
      </c>
      <c r="B285" s="87" t="n">
        <v>0</v>
      </c>
      <c r="C285" s="87" t="n">
        <v>0.05067376</v>
      </c>
      <c r="D285" s="88" t="e">
        <f aca="false">VLOOKUP(A285,Entrada_datos!$C:$D,2,0)</f>
        <v>#N/A</v>
      </c>
      <c r="E285" s="88" t="str">
        <f aca="false">IF(ISNUMBER(D285),D285,"")</f>
        <v/>
      </c>
      <c r="F285" s="88" t="n">
        <f aca="false">VLOOKUP(A285,Entrada_datos!$C:$D,2)</f>
        <v>0</v>
      </c>
      <c r="G285" s="88" t="n">
        <f aca="false">IF(ISNUMBER(D285),B285*E285,0)</f>
        <v>0</v>
      </c>
      <c r="H285" s="88" t="n">
        <f aca="false">IF(ISNUMBER(D285),C285*E285,0)</f>
        <v>0</v>
      </c>
      <c r="I285" s="88" t="n">
        <f aca="false">IF(ISNUMBER(D285),A285*E285,0)</f>
        <v>0</v>
      </c>
      <c r="N285" s="84" t="n">
        <v>284</v>
      </c>
      <c r="O285" s="84" t="n">
        <f aca="false">Entrada_datos!C294-Entrada_datos!C293</f>
        <v>0</v>
      </c>
      <c r="P285" s="84" t="str">
        <f aca="false">IF(AND(O285&gt;0,O285&lt;20),O285,"")</f>
        <v/>
      </c>
    </row>
    <row r="286" customFormat="false" ht="12.75" hidden="false" customHeight="false" outlineLevel="0" collapsed="false">
      <c r="A286" s="86" t="n">
        <v>664</v>
      </c>
      <c r="B286" s="87" t="n">
        <v>0</v>
      </c>
      <c r="C286" s="87" t="n">
        <v>0.04754965</v>
      </c>
      <c r="D286" s="88" t="e">
        <f aca="false">VLOOKUP(A286,Entrada_datos!$C:$D,2,0)</f>
        <v>#N/A</v>
      </c>
      <c r="E286" s="88" t="str">
        <f aca="false">IF(ISNUMBER(D286),D286,"")</f>
        <v/>
      </c>
      <c r="F286" s="88" t="n">
        <f aca="false">VLOOKUP(A286,Entrada_datos!$C:$D,2)</f>
        <v>0</v>
      </c>
      <c r="G286" s="88" t="n">
        <f aca="false">IF(ISNUMBER(D286),B286*E286,0)</f>
        <v>0</v>
      </c>
      <c r="H286" s="88" t="n">
        <f aca="false">IF(ISNUMBER(D286),C286*E286,0)</f>
        <v>0</v>
      </c>
      <c r="I286" s="88" t="n">
        <f aca="false">IF(ISNUMBER(D286),A286*E286,0)</f>
        <v>0</v>
      </c>
      <c r="N286" s="84" t="n">
        <v>285</v>
      </c>
      <c r="O286" s="84" t="n">
        <f aca="false">Entrada_datos!C295-Entrada_datos!C294</f>
        <v>0</v>
      </c>
      <c r="P286" s="84" t="str">
        <f aca="false">IF(AND(O286&gt;0,O286&lt;20),O286,"")</f>
        <v/>
      </c>
    </row>
    <row r="287" customFormat="false" ht="12.75" hidden="false" customHeight="false" outlineLevel="0" collapsed="false">
      <c r="A287" s="86" t="n">
        <v>665</v>
      </c>
      <c r="B287" s="87" t="n">
        <v>0</v>
      </c>
      <c r="C287" s="87" t="n">
        <v>0.04458</v>
      </c>
      <c r="D287" s="88" t="e">
        <f aca="false">VLOOKUP(A287,Entrada_datos!$C:$D,2,0)</f>
        <v>#N/A</v>
      </c>
      <c r="E287" s="88" t="str">
        <f aca="false">IF(ISNUMBER(D287),D287,"")</f>
        <v/>
      </c>
      <c r="F287" s="88" t="n">
        <f aca="false">VLOOKUP(A287,Entrada_datos!$C:$D,2)</f>
        <v>0</v>
      </c>
      <c r="G287" s="88" t="n">
        <f aca="false">IF(ISNUMBER(D287),B287*E287,0)</f>
        <v>0</v>
      </c>
      <c r="H287" s="88" t="n">
        <f aca="false">IF(ISNUMBER(D287),C287*E287,0)</f>
        <v>0</v>
      </c>
      <c r="I287" s="88" t="n">
        <f aca="false">IF(ISNUMBER(D287),A287*E287,0)</f>
        <v>0</v>
      </c>
      <c r="N287" s="84" t="n">
        <v>286</v>
      </c>
      <c r="O287" s="84" t="n">
        <f aca="false">Entrada_datos!C296-Entrada_datos!C295</f>
        <v>0</v>
      </c>
      <c r="P287" s="84" t="str">
        <f aca="false">IF(AND(O287&gt;0,O287&lt;20),O287,"")</f>
        <v/>
      </c>
    </row>
    <row r="288" customFormat="false" ht="12.75" hidden="false" customHeight="false" outlineLevel="0" collapsed="false">
      <c r="A288" s="86" t="n">
        <v>666</v>
      </c>
      <c r="B288" s="87" t="n">
        <v>0</v>
      </c>
      <c r="C288" s="87" t="n">
        <v>0.04175872</v>
      </c>
      <c r="D288" s="88" t="e">
        <f aca="false">VLOOKUP(A288,Entrada_datos!$C:$D,2,0)</f>
        <v>#N/A</v>
      </c>
      <c r="E288" s="88" t="str">
        <f aca="false">IF(ISNUMBER(D288),D288,"")</f>
        <v/>
      </c>
      <c r="F288" s="88" t="n">
        <f aca="false">VLOOKUP(A288,Entrada_datos!$C:$D,2)</f>
        <v>0</v>
      </c>
      <c r="G288" s="88" t="n">
        <f aca="false">IF(ISNUMBER(D288),B288*E288,0)</f>
        <v>0</v>
      </c>
      <c r="H288" s="88" t="n">
        <f aca="false">IF(ISNUMBER(D288),C288*E288,0)</f>
        <v>0</v>
      </c>
      <c r="I288" s="88" t="n">
        <f aca="false">IF(ISNUMBER(D288),A288*E288,0)</f>
        <v>0</v>
      </c>
      <c r="N288" s="84" t="n">
        <v>287</v>
      </c>
      <c r="O288" s="84" t="n">
        <f aca="false">Entrada_datos!C297-Entrada_datos!C296</f>
        <v>0</v>
      </c>
      <c r="P288" s="84" t="str">
        <f aca="false">IF(AND(O288&gt;0,O288&lt;20),O288,"")</f>
        <v/>
      </c>
    </row>
    <row r="289" customFormat="false" ht="12.75" hidden="false" customHeight="false" outlineLevel="0" collapsed="false">
      <c r="A289" s="86" t="n">
        <v>667</v>
      </c>
      <c r="B289" s="87" t="n">
        <v>0</v>
      </c>
      <c r="C289" s="87" t="n">
        <v>0.03908496</v>
      </c>
      <c r="D289" s="88" t="e">
        <f aca="false">VLOOKUP(A289,Entrada_datos!$C:$D,2,0)</f>
        <v>#N/A</v>
      </c>
      <c r="E289" s="88" t="str">
        <f aca="false">IF(ISNUMBER(D289),D289,"")</f>
        <v/>
      </c>
      <c r="F289" s="88" t="n">
        <f aca="false">VLOOKUP(A289,Entrada_datos!$C:$D,2)</f>
        <v>0</v>
      </c>
      <c r="G289" s="88" t="n">
        <f aca="false">IF(ISNUMBER(D289),B289*E289,0)</f>
        <v>0</v>
      </c>
      <c r="H289" s="88" t="n">
        <f aca="false">IF(ISNUMBER(D289),C289*E289,0)</f>
        <v>0</v>
      </c>
      <c r="I289" s="88" t="n">
        <f aca="false">IF(ISNUMBER(D289),A289*E289,0)</f>
        <v>0</v>
      </c>
      <c r="N289" s="84" t="n">
        <v>288</v>
      </c>
      <c r="O289" s="84" t="n">
        <f aca="false">Entrada_datos!C298-Entrada_datos!C297</f>
        <v>0</v>
      </c>
      <c r="P289" s="84" t="str">
        <f aca="false">IF(AND(O289&gt;0,O289&lt;20),O289,"")</f>
        <v/>
      </c>
    </row>
    <row r="290" customFormat="false" ht="12.75" hidden="false" customHeight="false" outlineLevel="0" collapsed="false">
      <c r="A290" s="86" t="n">
        <v>668</v>
      </c>
      <c r="B290" s="87" t="n">
        <v>0</v>
      </c>
      <c r="C290" s="87" t="n">
        <v>0.03656384</v>
      </c>
      <c r="D290" s="88" t="e">
        <f aca="false">VLOOKUP(A290,Entrada_datos!$C:$D,2,0)</f>
        <v>#N/A</v>
      </c>
      <c r="E290" s="88" t="str">
        <f aca="false">IF(ISNUMBER(D290),D290,"")</f>
        <v/>
      </c>
      <c r="F290" s="88" t="n">
        <f aca="false">VLOOKUP(A290,Entrada_datos!$C:$D,2)</f>
        <v>0</v>
      </c>
      <c r="G290" s="88" t="n">
        <f aca="false">IF(ISNUMBER(D290),B290*E290,0)</f>
        <v>0</v>
      </c>
      <c r="H290" s="88" t="n">
        <f aca="false">IF(ISNUMBER(D290),C290*E290,0)</f>
        <v>0</v>
      </c>
      <c r="I290" s="88" t="n">
        <f aca="false">IF(ISNUMBER(D290),A290*E290,0)</f>
        <v>0</v>
      </c>
      <c r="N290" s="84" t="n">
        <v>289</v>
      </c>
      <c r="O290" s="84" t="n">
        <f aca="false">Entrada_datos!C299-Entrada_datos!C298</f>
        <v>0</v>
      </c>
      <c r="P290" s="84" t="str">
        <f aca="false">IF(AND(O290&gt;0,O290&lt;20),O290,"")</f>
        <v/>
      </c>
    </row>
    <row r="291" customFormat="false" ht="12.75" hidden="false" customHeight="false" outlineLevel="0" collapsed="false">
      <c r="A291" s="86" t="n">
        <v>669</v>
      </c>
      <c r="B291" s="87" t="n">
        <v>0</v>
      </c>
      <c r="C291" s="87" t="n">
        <v>0.03420048</v>
      </c>
      <c r="D291" s="88" t="e">
        <f aca="false">VLOOKUP(A291,Entrada_datos!$C:$D,2,0)</f>
        <v>#N/A</v>
      </c>
      <c r="E291" s="88" t="str">
        <f aca="false">IF(ISNUMBER(D291),D291,"")</f>
        <v/>
      </c>
      <c r="F291" s="88" t="n">
        <f aca="false">VLOOKUP(A291,Entrada_datos!$C:$D,2)</f>
        <v>0</v>
      </c>
      <c r="G291" s="88" t="n">
        <f aca="false">IF(ISNUMBER(D291),B291*E291,0)</f>
        <v>0</v>
      </c>
      <c r="H291" s="88" t="n">
        <f aca="false">IF(ISNUMBER(D291),C291*E291,0)</f>
        <v>0</v>
      </c>
      <c r="I291" s="88" t="n">
        <f aca="false">IF(ISNUMBER(D291),A291*E291,0)</f>
        <v>0</v>
      </c>
      <c r="N291" s="84" t="n">
        <v>290</v>
      </c>
      <c r="O291" s="84" t="n">
        <f aca="false">Entrada_datos!C300-Entrada_datos!C299</f>
        <v>0</v>
      </c>
      <c r="P291" s="84" t="str">
        <f aca="false">IF(AND(O291&gt;0,O291&lt;20),O291,"")</f>
        <v/>
      </c>
    </row>
    <row r="292" customFormat="false" ht="12.75" hidden="false" customHeight="false" outlineLevel="0" collapsed="false">
      <c r="A292" s="86" t="n">
        <v>670</v>
      </c>
      <c r="B292" s="87" t="n">
        <v>0</v>
      </c>
      <c r="C292" s="87" t="n">
        <v>0.032</v>
      </c>
      <c r="D292" s="88" t="e">
        <f aca="false">VLOOKUP(A292,Entrada_datos!$C:$D,2,0)</f>
        <v>#N/A</v>
      </c>
      <c r="E292" s="88" t="str">
        <f aca="false">IF(ISNUMBER(D292),D292,"")</f>
        <v/>
      </c>
      <c r="F292" s="88" t="n">
        <f aca="false">VLOOKUP(A292,Entrada_datos!$C:$D,2)</f>
        <v>0</v>
      </c>
      <c r="G292" s="88" t="n">
        <f aca="false">IF(ISNUMBER(D292),B292*E292,0)</f>
        <v>0</v>
      </c>
      <c r="H292" s="88" t="n">
        <f aca="false">IF(ISNUMBER(D292),C292*E292,0)</f>
        <v>0</v>
      </c>
      <c r="I292" s="88" t="n">
        <f aca="false">IF(ISNUMBER(D292),A292*E292,0)</f>
        <v>0</v>
      </c>
      <c r="N292" s="84" t="n">
        <v>291</v>
      </c>
      <c r="O292" s="84" t="n">
        <f aca="false">Entrada_datos!C301-Entrada_datos!C300</f>
        <v>0</v>
      </c>
      <c r="P292" s="84" t="str">
        <f aca="false">IF(AND(O292&gt;0,O292&lt;20),O292,"")</f>
        <v/>
      </c>
    </row>
    <row r="293" customFormat="false" ht="12.75" hidden="false" customHeight="false" outlineLevel="0" collapsed="false">
      <c r="A293" s="86" t="n">
        <v>671</v>
      </c>
      <c r="B293" s="87" t="n">
        <v>0</v>
      </c>
      <c r="C293" s="87" t="n">
        <v>0.02996261</v>
      </c>
      <c r="D293" s="88" t="e">
        <f aca="false">VLOOKUP(A293,Entrada_datos!$C:$D,2,0)</f>
        <v>#N/A</v>
      </c>
      <c r="E293" s="88" t="str">
        <f aca="false">IF(ISNUMBER(D293),D293,"")</f>
        <v/>
      </c>
      <c r="F293" s="88" t="n">
        <f aca="false">VLOOKUP(A293,Entrada_datos!$C:$D,2)</f>
        <v>0</v>
      </c>
      <c r="G293" s="88" t="n">
        <f aca="false">IF(ISNUMBER(D293),B293*E293,0)</f>
        <v>0</v>
      </c>
      <c r="H293" s="88" t="n">
        <f aca="false">IF(ISNUMBER(D293),C293*E293,0)</f>
        <v>0</v>
      </c>
      <c r="I293" s="88" t="n">
        <f aca="false">IF(ISNUMBER(D293),A293*E293,0)</f>
        <v>0</v>
      </c>
      <c r="N293" s="84" t="n">
        <v>292</v>
      </c>
      <c r="O293" s="84" t="n">
        <f aca="false">Entrada_datos!C302-Entrada_datos!C301</f>
        <v>0</v>
      </c>
      <c r="P293" s="84" t="str">
        <f aca="false">IF(AND(O293&gt;0,O293&lt;20),O293,"")</f>
        <v/>
      </c>
    </row>
    <row r="294" customFormat="false" ht="12.75" hidden="false" customHeight="false" outlineLevel="0" collapsed="false">
      <c r="A294" s="86" t="n">
        <v>672</v>
      </c>
      <c r="B294" s="87" t="n">
        <v>0</v>
      </c>
      <c r="C294" s="87" t="n">
        <v>0.02807664</v>
      </c>
      <c r="D294" s="88" t="e">
        <f aca="false">VLOOKUP(A294,Entrada_datos!$C:$D,2,0)</f>
        <v>#N/A</v>
      </c>
      <c r="E294" s="88" t="str">
        <f aca="false">IF(ISNUMBER(D294),D294,"")</f>
        <v/>
      </c>
      <c r="F294" s="88" t="n">
        <f aca="false">VLOOKUP(A294,Entrada_datos!$C:$D,2)</f>
        <v>0</v>
      </c>
      <c r="G294" s="88" t="n">
        <f aca="false">IF(ISNUMBER(D294),B294*E294,0)</f>
        <v>0</v>
      </c>
      <c r="H294" s="88" t="n">
        <f aca="false">IF(ISNUMBER(D294),C294*E294,0)</f>
        <v>0</v>
      </c>
      <c r="I294" s="88" t="n">
        <f aca="false">IF(ISNUMBER(D294),A294*E294,0)</f>
        <v>0</v>
      </c>
      <c r="N294" s="84" t="n">
        <v>293</v>
      </c>
      <c r="O294" s="84" t="n">
        <f aca="false">Entrada_datos!C303-Entrada_datos!C302</f>
        <v>0</v>
      </c>
      <c r="P294" s="84" t="str">
        <f aca="false">IF(AND(O294&gt;0,O294&lt;20),O294,"")</f>
        <v/>
      </c>
    </row>
    <row r="295" customFormat="false" ht="12.75" hidden="false" customHeight="false" outlineLevel="0" collapsed="false">
      <c r="A295" s="86" t="n">
        <v>673</v>
      </c>
      <c r="B295" s="87" t="n">
        <v>0</v>
      </c>
      <c r="C295" s="87" t="n">
        <v>0.02632936</v>
      </c>
      <c r="D295" s="88" t="e">
        <f aca="false">VLOOKUP(A295,Entrada_datos!$C:$D,2,0)</f>
        <v>#N/A</v>
      </c>
      <c r="E295" s="88" t="str">
        <f aca="false">IF(ISNUMBER(D295),D295,"")</f>
        <v/>
      </c>
      <c r="F295" s="88" t="n">
        <f aca="false">VLOOKUP(A295,Entrada_datos!$C:$D,2)</f>
        <v>0</v>
      </c>
      <c r="G295" s="88" t="n">
        <f aca="false">IF(ISNUMBER(D295),B295*E295,0)</f>
        <v>0</v>
      </c>
      <c r="H295" s="88" t="n">
        <f aca="false">IF(ISNUMBER(D295),C295*E295,0)</f>
        <v>0</v>
      </c>
      <c r="I295" s="88" t="n">
        <f aca="false">IF(ISNUMBER(D295),A295*E295,0)</f>
        <v>0</v>
      </c>
      <c r="N295" s="84" t="n">
        <v>294</v>
      </c>
      <c r="O295" s="84" t="n">
        <f aca="false">Entrada_datos!C304-Entrada_datos!C303</f>
        <v>0</v>
      </c>
      <c r="P295" s="84" t="str">
        <f aca="false">IF(AND(O295&gt;0,O295&lt;20),O295,"")</f>
        <v/>
      </c>
    </row>
    <row r="296" customFormat="false" ht="12.75" hidden="false" customHeight="false" outlineLevel="0" collapsed="false">
      <c r="A296" s="86" t="n">
        <v>674</v>
      </c>
      <c r="B296" s="87" t="n">
        <v>0</v>
      </c>
      <c r="C296" s="87" t="n">
        <v>0.02470805</v>
      </c>
      <c r="D296" s="88" t="e">
        <f aca="false">VLOOKUP(A296,Entrada_datos!$C:$D,2,0)</f>
        <v>#N/A</v>
      </c>
      <c r="E296" s="88" t="str">
        <f aca="false">IF(ISNUMBER(D296),D296,"")</f>
        <v/>
      </c>
      <c r="F296" s="88" t="n">
        <f aca="false">VLOOKUP(A296,Entrada_datos!$C:$D,2)</f>
        <v>0</v>
      </c>
      <c r="G296" s="88" t="n">
        <f aca="false">IF(ISNUMBER(D296),B296*E296,0)</f>
        <v>0</v>
      </c>
      <c r="H296" s="88" t="n">
        <f aca="false">IF(ISNUMBER(D296),C296*E296,0)</f>
        <v>0</v>
      </c>
      <c r="I296" s="88" t="n">
        <f aca="false">IF(ISNUMBER(D296),A296*E296,0)</f>
        <v>0</v>
      </c>
      <c r="N296" s="84" t="n">
        <v>295</v>
      </c>
      <c r="O296" s="84" t="n">
        <f aca="false">Entrada_datos!C305-Entrada_datos!C304</f>
        <v>0</v>
      </c>
      <c r="P296" s="84" t="str">
        <f aca="false">IF(AND(O296&gt;0,O296&lt;20),O296,"")</f>
        <v/>
      </c>
    </row>
    <row r="297" customFormat="false" ht="12.75" hidden="false" customHeight="false" outlineLevel="0" collapsed="false">
      <c r="A297" s="86" t="n">
        <v>675</v>
      </c>
      <c r="B297" s="87" t="n">
        <v>0</v>
      </c>
      <c r="C297" s="87" t="n">
        <v>0.0232</v>
      </c>
      <c r="D297" s="88" t="e">
        <f aca="false">VLOOKUP(A297,Entrada_datos!$C:$D,2,0)</f>
        <v>#N/A</v>
      </c>
      <c r="E297" s="88" t="str">
        <f aca="false">IF(ISNUMBER(D297),D297,"")</f>
        <v/>
      </c>
      <c r="F297" s="88" t="n">
        <f aca="false">VLOOKUP(A297,Entrada_datos!$C:$D,2)</f>
        <v>0</v>
      </c>
      <c r="G297" s="88" t="n">
        <f aca="false">IF(ISNUMBER(D297),B297*E297,0)</f>
        <v>0</v>
      </c>
      <c r="H297" s="88" t="n">
        <f aca="false">IF(ISNUMBER(D297),C297*E297,0)</f>
        <v>0</v>
      </c>
      <c r="I297" s="88" t="n">
        <f aca="false">IF(ISNUMBER(D297),A297*E297,0)</f>
        <v>0</v>
      </c>
      <c r="N297" s="84" t="n">
        <v>296</v>
      </c>
      <c r="O297" s="84" t="n">
        <f aca="false">Entrada_datos!C306-Entrada_datos!C305</f>
        <v>0</v>
      </c>
      <c r="P297" s="84" t="str">
        <f aca="false">IF(AND(O297&gt;0,O297&lt;20),O297,"")</f>
        <v/>
      </c>
    </row>
    <row r="298" customFormat="false" ht="12.75" hidden="false" customHeight="false" outlineLevel="0" collapsed="false">
      <c r="A298" s="86" t="n">
        <v>676</v>
      </c>
      <c r="B298" s="87" t="n">
        <v>0</v>
      </c>
      <c r="C298" s="87" t="n">
        <v>0.02180077</v>
      </c>
      <c r="D298" s="88" t="e">
        <f aca="false">VLOOKUP(A298,Entrada_datos!$C:$D,2,0)</f>
        <v>#N/A</v>
      </c>
      <c r="E298" s="88" t="str">
        <f aca="false">IF(ISNUMBER(D298),D298,"")</f>
        <v/>
      </c>
      <c r="F298" s="88" t="n">
        <f aca="false">VLOOKUP(A298,Entrada_datos!$C:$D,2)</f>
        <v>0</v>
      </c>
      <c r="G298" s="88" t="n">
        <f aca="false">IF(ISNUMBER(D298),B298*E298,0)</f>
        <v>0</v>
      </c>
      <c r="H298" s="88" t="n">
        <f aca="false">IF(ISNUMBER(D298),C298*E298,0)</f>
        <v>0</v>
      </c>
      <c r="I298" s="88" t="n">
        <f aca="false">IF(ISNUMBER(D298),A298*E298,0)</f>
        <v>0</v>
      </c>
      <c r="N298" s="84" t="n">
        <v>297</v>
      </c>
      <c r="O298" s="84" t="n">
        <f aca="false">Entrada_datos!C307-Entrada_datos!C306</f>
        <v>0</v>
      </c>
      <c r="P298" s="84" t="str">
        <f aca="false">IF(AND(O298&gt;0,O298&lt;20),O298,"")</f>
        <v/>
      </c>
    </row>
    <row r="299" customFormat="false" ht="12.75" hidden="false" customHeight="false" outlineLevel="0" collapsed="false">
      <c r="A299" s="86" t="n">
        <v>677</v>
      </c>
      <c r="B299" s="87" t="n">
        <v>0</v>
      </c>
      <c r="C299" s="87" t="n">
        <v>0.02050112</v>
      </c>
      <c r="D299" s="88" t="e">
        <f aca="false">VLOOKUP(A299,Entrada_datos!$C:$D,2,0)</f>
        <v>#N/A</v>
      </c>
      <c r="E299" s="88" t="str">
        <f aca="false">IF(ISNUMBER(D299),D299,"")</f>
        <v/>
      </c>
      <c r="F299" s="88" t="n">
        <f aca="false">VLOOKUP(A299,Entrada_datos!$C:$D,2)</f>
        <v>0</v>
      </c>
      <c r="G299" s="88" t="n">
        <f aca="false">IF(ISNUMBER(D299),B299*E299,0)</f>
        <v>0</v>
      </c>
      <c r="H299" s="88" t="n">
        <f aca="false">IF(ISNUMBER(D299),C299*E299,0)</f>
        <v>0</v>
      </c>
      <c r="I299" s="88" t="n">
        <f aca="false">IF(ISNUMBER(D299),A299*E299,0)</f>
        <v>0</v>
      </c>
      <c r="N299" s="84" t="n">
        <v>298</v>
      </c>
      <c r="O299" s="84" t="n">
        <f aca="false">Entrada_datos!C308-Entrada_datos!C307</f>
        <v>0</v>
      </c>
      <c r="P299" s="84" t="str">
        <f aca="false">IF(AND(O299&gt;0,O299&lt;20),O299,"")</f>
        <v/>
      </c>
    </row>
    <row r="300" customFormat="false" ht="12.75" hidden="false" customHeight="false" outlineLevel="0" collapsed="false">
      <c r="A300" s="86" t="n">
        <v>678</v>
      </c>
      <c r="B300" s="87" t="n">
        <v>0</v>
      </c>
      <c r="C300" s="87" t="n">
        <v>0.01928108</v>
      </c>
      <c r="D300" s="88" t="e">
        <f aca="false">VLOOKUP(A300,Entrada_datos!$C:$D,2,0)</f>
        <v>#N/A</v>
      </c>
      <c r="E300" s="88" t="str">
        <f aca="false">IF(ISNUMBER(D300),D300,"")</f>
        <v/>
      </c>
      <c r="F300" s="88" t="n">
        <f aca="false">VLOOKUP(A300,Entrada_datos!$C:$D,2)</f>
        <v>0</v>
      </c>
      <c r="G300" s="88" t="n">
        <f aca="false">IF(ISNUMBER(D300),B300*E300,0)</f>
        <v>0</v>
      </c>
      <c r="H300" s="88" t="n">
        <f aca="false">IF(ISNUMBER(D300),C300*E300,0)</f>
        <v>0</v>
      </c>
      <c r="I300" s="88" t="n">
        <f aca="false">IF(ISNUMBER(D300),A300*E300,0)</f>
        <v>0</v>
      </c>
      <c r="N300" s="84" t="n">
        <v>299</v>
      </c>
      <c r="O300" s="84" t="n">
        <f aca="false">Entrada_datos!C309-Entrada_datos!C308</f>
        <v>0</v>
      </c>
      <c r="P300" s="84" t="str">
        <f aca="false">IF(AND(O300&gt;0,O300&lt;20),O300,"")</f>
        <v/>
      </c>
    </row>
    <row r="301" customFormat="false" ht="12.75" hidden="false" customHeight="false" outlineLevel="0" collapsed="false">
      <c r="A301" s="86" t="n">
        <v>679</v>
      </c>
      <c r="B301" s="87" t="n">
        <v>0</v>
      </c>
      <c r="C301" s="87" t="n">
        <v>0.01812069</v>
      </c>
      <c r="D301" s="88" t="e">
        <f aca="false">VLOOKUP(A301,Entrada_datos!$C:$D,2,0)</f>
        <v>#N/A</v>
      </c>
      <c r="E301" s="88" t="str">
        <f aca="false">IF(ISNUMBER(D301),D301,"")</f>
        <v/>
      </c>
      <c r="F301" s="88" t="n">
        <f aca="false">VLOOKUP(A301,Entrada_datos!$C:$D,2)</f>
        <v>0</v>
      </c>
      <c r="G301" s="88" t="n">
        <f aca="false">IF(ISNUMBER(D301),B301*E301,0)</f>
        <v>0</v>
      </c>
      <c r="H301" s="88" t="n">
        <f aca="false">IF(ISNUMBER(D301),C301*E301,0)</f>
        <v>0</v>
      </c>
      <c r="I301" s="88" t="n">
        <f aca="false">IF(ISNUMBER(D301),A301*E301,0)</f>
        <v>0</v>
      </c>
      <c r="N301" s="84" t="n">
        <v>300</v>
      </c>
      <c r="O301" s="84" t="n">
        <f aca="false">Entrada_datos!C310-Entrada_datos!C309</f>
        <v>0</v>
      </c>
      <c r="P301" s="84" t="str">
        <f aca="false">IF(AND(O301&gt;0,O301&lt;20),O301,"")</f>
        <v/>
      </c>
    </row>
    <row r="302" customFormat="false" ht="12.75" hidden="false" customHeight="false" outlineLevel="0" collapsed="false">
      <c r="A302" s="86" t="n">
        <v>680</v>
      </c>
      <c r="B302" s="87" t="n">
        <v>0</v>
      </c>
      <c r="C302" s="87" t="n">
        <v>0.017</v>
      </c>
      <c r="D302" s="88" t="e">
        <f aca="false">VLOOKUP(A302,Entrada_datos!$C:$D,2,0)</f>
        <v>#N/A</v>
      </c>
      <c r="E302" s="88" t="str">
        <f aca="false">IF(ISNUMBER(D302),D302,"")</f>
        <v/>
      </c>
      <c r="F302" s="88" t="n">
        <f aca="false">VLOOKUP(A302,Entrada_datos!$C:$D,2)</f>
        <v>0</v>
      </c>
      <c r="G302" s="88" t="n">
        <f aca="false">IF(ISNUMBER(D302),B302*E302,0)</f>
        <v>0</v>
      </c>
      <c r="H302" s="88" t="n">
        <f aca="false">IF(ISNUMBER(D302),C302*E302,0)</f>
        <v>0</v>
      </c>
      <c r="I302" s="88" t="n">
        <f aca="false">IF(ISNUMBER(D302),A302*E302,0)</f>
        <v>0</v>
      </c>
      <c r="N302" s="84" t="n">
        <v>301</v>
      </c>
      <c r="O302" s="84" t="n">
        <f aca="false">Entrada_datos!C311-Entrada_datos!C310</f>
        <v>0</v>
      </c>
      <c r="P302" s="84" t="str">
        <f aca="false">IF(AND(O302&gt;0,O302&lt;20),O302,"")</f>
        <v/>
      </c>
    </row>
    <row r="303" customFormat="false" ht="12.75" hidden="false" customHeight="false" outlineLevel="0" collapsed="false">
      <c r="A303" s="86" t="n">
        <v>681</v>
      </c>
      <c r="B303" s="87" t="n">
        <v>0</v>
      </c>
      <c r="C303" s="87" t="n">
        <v>0.01590379</v>
      </c>
      <c r="D303" s="88" t="e">
        <f aca="false">VLOOKUP(A303,Entrada_datos!$C:$D,2,0)</f>
        <v>#N/A</v>
      </c>
      <c r="E303" s="88" t="str">
        <f aca="false">IF(ISNUMBER(D303),D303,"")</f>
        <v/>
      </c>
      <c r="F303" s="88" t="n">
        <f aca="false">VLOOKUP(A303,Entrada_datos!$C:$D,2)</f>
        <v>0</v>
      </c>
      <c r="G303" s="88" t="n">
        <f aca="false">IF(ISNUMBER(D303),B303*E303,0)</f>
        <v>0</v>
      </c>
      <c r="H303" s="88" t="n">
        <f aca="false">IF(ISNUMBER(D303),C303*E303,0)</f>
        <v>0</v>
      </c>
      <c r="I303" s="88" t="n">
        <f aca="false">IF(ISNUMBER(D303),A303*E303,0)</f>
        <v>0</v>
      </c>
      <c r="N303" s="84" t="n">
        <v>302</v>
      </c>
      <c r="O303" s="84" t="n">
        <f aca="false">Entrada_datos!C312-Entrada_datos!C311</f>
        <v>0</v>
      </c>
      <c r="P303" s="84" t="str">
        <f aca="false">IF(AND(O303&gt;0,O303&lt;20),O303,"")</f>
        <v/>
      </c>
    </row>
    <row r="304" customFormat="false" ht="12.75" hidden="false" customHeight="false" outlineLevel="0" collapsed="false">
      <c r="A304" s="86" t="n">
        <v>682</v>
      </c>
      <c r="B304" s="87" t="n">
        <v>0</v>
      </c>
      <c r="C304" s="87" t="n">
        <v>0.01483718</v>
      </c>
      <c r="D304" s="88" t="e">
        <f aca="false">VLOOKUP(A304,Entrada_datos!$C:$D,2,0)</f>
        <v>#N/A</v>
      </c>
      <c r="E304" s="88" t="str">
        <f aca="false">IF(ISNUMBER(D304),D304,"")</f>
        <v/>
      </c>
      <c r="F304" s="88" t="n">
        <f aca="false">VLOOKUP(A304,Entrada_datos!$C:$D,2)</f>
        <v>0</v>
      </c>
      <c r="G304" s="88" t="n">
        <f aca="false">IF(ISNUMBER(D304),B304*E304,0)</f>
        <v>0</v>
      </c>
      <c r="H304" s="88" t="n">
        <f aca="false">IF(ISNUMBER(D304),C304*E304,0)</f>
        <v>0</v>
      </c>
      <c r="I304" s="88" t="n">
        <f aca="false">IF(ISNUMBER(D304),A304*E304,0)</f>
        <v>0</v>
      </c>
      <c r="N304" s="84" t="n">
        <v>303</v>
      </c>
      <c r="O304" s="84" t="n">
        <f aca="false">Entrada_datos!C313-Entrada_datos!C312</f>
        <v>0</v>
      </c>
      <c r="P304" s="84" t="str">
        <f aca="false">IF(AND(O304&gt;0,O304&lt;20),O304,"")</f>
        <v/>
      </c>
    </row>
    <row r="305" customFormat="false" ht="12.75" hidden="false" customHeight="false" outlineLevel="0" collapsed="false">
      <c r="A305" s="86" t="n">
        <v>683</v>
      </c>
      <c r="B305" s="87" t="n">
        <v>0</v>
      </c>
      <c r="C305" s="87" t="n">
        <v>0.01381068</v>
      </c>
      <c r="D305" s="88" t="e">
        <f aca="false">VLOOKUP(A305,Entrada_datos!$C:$D,2,0)</f>
        <v>#N/A</v>
      </c>
      <c r="E305" s="88" t="str">
        <f aca="false">IF(ISNUMBER(D305),D305,"")</f>
        <v/>
      </c>
      <c r="F305" s="88" t="n">
        <f aca="false">VLOOKUP(A305,Entrada_datos!$C:$D,2)</f>
        <v>0</v>
      </c>
      <c r="G305" s="88" t="n">
        <f aca="false">IF(ISNUMBER(D305),B305*E305,0)</f>
        <v>0</v>
      </c>
      <c r="H305" s="88" t="n">
        <f aca="false">IF(ISNUMBER(D305),C305*E305,0)</f>
        <v>0</v>
      </c>
      <c r="I305" s="88" t="n">
        <f aca="false">IF(ISNUMBER(D305),A305*E305,0)</f>
        <v>0</v>
      </c>
      <c r="N305" s="84" t="n">
        <v>304</v>
      </c>
      <c r="O305" s="84" t="n">
        <f aca="false">Entrada_datos!C314-Entrada_datos!C313</f>
        <v>0</v>
      </c>
      <c r="P305" s="84" t="str">
        <f aca="false">IF(AND(O305&gt;0,O305&lt;20),O305,"")</f>
        <v/>
      </c>
    </row>
    <row r="306" customFormat="false" ht="12.75" hidden="false" customHeight="false" outlineLevel="0" collapsed="false">
      <c r="A306" s="86" t="n">
        <v>684</v>
      </c>
      <c r="B306" s="87" t="n">
        <v>0</v>
      </c>
      <c r="C306" s="87" t="n">
        <v>0.01283478</v>
      </c>
      <c r="D306" s="88" t="e">
        <f aca="false">VLOOKUP(A306,Entrada_datos!$C:$D,2,0)</f>
        <v>#N/A</v>
      </c>
      <c r="E306" s="88" t="str">
        <f aca="false">IF(ISNUMBER(D306),D306,"")</f>
        <v/>
      </c>
      <c r="F306" s="88" t="n">
        <f aca="false">VLOOKUP(A306,Entrada_datos!$C:$D,2)</f>
        <v>0</v>
      </c>
      <c r="G306" s="88" t="n">
        <f aca="false">IF(ISNUMBER(D306),B306*E306,0)</f>
        <v>0</v>
      </c>
      <c r="H306" s="88" t="n">
        <f aca="false">IF(ISNUMBER(D306),C306*E306,0)</f>
        <v>0</v>
      </c>
      <c r="I306" s="88" t="n">
        <f aca="false">IF(ISNUMBER(D306),A306*E306,0)</f>
        <v>0</v>
      </c>
      <c r="N306" s="84" t="n">
        <v>305</v>
      </c>
      <c r="O306" s="84" t="n">
        <f aca="false">Entrada_datos!C315-Entrada_datos!C314</f>
        <v>0</v>
      </c>
      <c r="P306" s="84" t="str">
        <f aca="false">IF(AND(O306&gt;0,O306&lt;20),O306,"")</f>
        <v/>
      </c>
    </row>
    <row r="307" customFormat="false" ht="12.75" hidden="false" customHeight="false" outlineLevel="0" collapsed="false">
      <c r="A307" s="86" t="n">
        <v>685</v>
      </c>
      <c r="B307" s="87" t="n">
        <v>0</v>
      </c>
      <c r="C307" s="87" t="n">
        <v>0.01192</v>
      </c>
      <c r="D307" s="88" t="e">
        <f aca="false">VLOOKUP(A307,Entrada_datos!$C:$D,2,0)</f>
        <v>#N/A</v>
      </c>
      <c r="E307" s="88" t="str">
        <f aca="false">IF(ISNUMBER(D307),D307,"")</f>
        <v/>
      </c>
      <c r="F307" s="88" t="n">
        <f aca="false">VLOOKUP(A307,Entrada_datos!$C:$D,2)</f>
        <v>0</v>
      </c>
      <c r="G307" s="88" t="n">
        <f aca="false">IF(ISNUMBER(D307),B307*E307,0)</f>
        <v>0</v>
      </c>
      <c r="H307" s="88" t="n">
        <f aca="false">IF(ISNUMBER(D307),C307*E307,0)</f>
        <v>0</v>
      </c>
      <c r="I307" s="88" t="n">
        <f aca="false">IF(ISNUMBER(D307),A307*E307,0)</f>
        <v>0</v>
      </c>
      <c r="N307" s="84" t="n">
        <v>306</v>
      </c>
      <c r="O307" s="84" t="n">
        <f aca="false">Entrada_datos!C316-Entrada_datos!C315</f>
        <v>0</v>
      </c>
      <c r="P307" s="84" t="str">
        <f aca="false">IF(AND(O307&gt;0,O307&lt;20),O307,"")</f>
        <v/>
      </c>
    </row>
    <row r="308" customFormat="false" ht="12.75" hidden="false" customHeight="false" outlineLevel="0" collapsed="false">
      <c r="A308" s="86" t="n">
        <v>686</v>
      </c>
      <c r="B308" s="87" t="n">
        <v>0</v>
      </c>
      <c r="C308" s="87" t="n">
        <v>0.01106831</v>
      </c>
      <c r="D308" s="88" t="e">
        <f aca="false">VLOOKUP(A308,Entrada_datos!$C:$D,2,0)</f>
        <v>#N/A</v>
      </c>
      <c r="E308" s="88" t="str">
        <f aca="false">IF(ISNUMBER(D308),D308,"")</f>
        <v/>
      </c>
      <c r="F308" s="88" t="n">
        <f aca="false">VLOOKUP(A308,Entrada_datos!$C:$D,2)</f>
        <v>0</v>
      </c>
      <c r="G308" s="88" t="n">
        <f aca="false">IF(ISNUMBER(D308),B308*E308,0)</f>
        <v>0</v>
      </c>
      <c r="H308" s="88" t="n">
        <f aca="false">IF(ISNUMBER(D308),C308*E308,0)</f>
        <v>0</v>
      </c>
      <c r="I308" s="88" t="n">
        <f aca="false">IF(ISNUMBER(D308),A308*E308,0)</f>
        <v>0</v>
      </c>
      <c r="N308" s="84" t="n">
        <v>307</v>
      </c>
      <c r="O308" s="84" t="n">
        <f aca="false">Entrada_datos!C317-Entrada_datos!C316</f>
        <v>0</v>
      </c>
      <c r="P308" s="84" t="str">
        <f aca="false">IF(AND(O308&gt;0,O308&lt;20),O308,"")</f>
        <v/>
      </c>
    </row>
    <row r="309" customFormat="false" ht="12.75" hidden="false" customHeight="false" outlineLevel="0" collapsed="false">
      <c r="A309" s="86" t="n">
        <v>687</v>
      </c>
      <c r="B309" s="87" t="n">
        <v>0</v>
      </c>
      <c r="C309" s="87" t="n">
        <v>0.01027339</v>
      </c>
      <c r="D309" s="88" t="e">
        <f aca="false">VLOOKUP(A309,Entrada_datos!$C:$D,2,0)</f>
        <v>#N/A</v>
      </c>
      <c r="E309" s="88" t="str">
        <f aca="false">IF(ISNUMBER(D309),D309,"")</f>
        <v/>
      </c>
      <c r="F309" s="88" t="n">
        <f aca="false">VLOOKUP(A309,Entrada_datos!$C:$D,2)</f>
        <v>0</v>
      </c>
      <c r="G309" s="88" t="n">
        <f aca="false">IF(ISNUMBER(D309),B309*E309,0)</f>
        <v>0</v>
      </c>
      <c r="H309" s="88" t="n">
        <f aca="false">IF(ISNUMBER(D309),C309*E309,0)</f>
        <v>0</v>
      </c>
      <c r="I309" s="88" t="n">
        <f aca="false">IF(ISNUMBER(D309),A309*E309,0)</f>
        <v>0</v>
      </c>
      <c r="N309" s="84" t="n">
        <v>308</v>
      </c>
      <c r="O309" s="84" t="n">
        <f aca="false">Entrada_datos!C318-Entrada_datos!C317</f>
        <v>0</v>
      </c>
      <c r="P309" s="84" t="str">
        <f aca="false">IF(AND(O309&gt;0,O309&lt;20),O309,"")</f>
        <v/>
      </c>
    </row>
    <row r="310" customFormat="false" ht="12.75" hidden="false" customHeight="false" outlineLevel="0" collapsed="false">
      <c r="A310" s="86" t="n">
        <v>688</v>
      </c>
      <c r="B310" s="87" t="n">
        <v>0</v>
      </c>
      <c r="C310" s="87" t="n">
        <v>0.009533311</v>
      </c>
      <c r="D310" s="88" t="e">
        <f aca="false">VLOOKUP(A310,Entrada_datos!$C:$D,2,0)</f>
        <v>#N/A</v>
      </c>
      <c r="E310" s="88" t="str">
        <f aca="false">IF(ISNUMBER(D310),D310,"")</f>
        <v/>
      </c>
      <c r="F310" s="88" t="n">
        <f aca="false">VLOOKUP(A310,Entrada_datos!$C:$D,2)</f>
        <v>0</v>
      </c>
      <c r="G310" s="88" t="n">
        <f aca="false">IF(ISNUMBER(D310),B310*E310,0)</f>
        <v>0</v>
      </c>
      <c r="H310" s="88" t="n">
        <f aca="false">IF(ISNUMBER(D310),C310*E310,0)</f>
        <v>0</v>
      </c>
      <c r="I310" s="88" t="n">
        <f aca="false">IF(ISNUMBER(D310),A310*E310,0)</f>
        <v>0</v>
      </c>
      <c r="N310" s="84" t="n">
        <v>309</v>
      </c>
      <c r="O310" s="84" t="n">
        <f aca="false">Entrada_datos!C319-Entrada_datos!C318</f>
        <v>0</v>
      </c>
      <c r="P310" s="84" t="str">
        <f aca="false">IF(AND(O310&gt;0,O310&lt;20),O310,"")</f>
        <v/>
      </c>
    </row>
    <row r="311" customFormat="false" ht="12.75" hidden="false" customHeight="false" outlineLevel="0" collapsed="false">
      <c r="A311" s="86" t="n">
        <v>689</v>
      </c>
      <c r="B311" s="87" t="n">
        <v>0</v>
      </c>
      <c r="C311" s="87" t="n">
        <v>0.008846157</v>
      </c>
      <c r="D311" s="88" t="e">
        <f aca="false">VLOOKUP(A311,Entrada_datos!$C:$D,2,0)</f>
        <v>#N/A</v>
      </c>
      <c r="E311" s="88" t="str">
        <f aca="false">IF(ISNUMBER(D311),D311,"")</f>
        <v/>
      </c>
      <c r="F311" s="88" t="n">
        <f aca="false">VLOOKUP(A311,Entrada_datos!$C:$D,2)</f>
        <v>0</v>
      </c>
      <c r="G311" s="88" t="n">
        <f aca="false">IF(ISNUMBER(D311),B311*E311,0)</f>
        <v>0</v>
      </c>
      <c r="H311" s="88" t="n">
        <f aca="false">IF(ISNUMBER(D311),C311*E311,0)</f>
        <v>0</v>
      </c>
      <c r="I311" s="88" t="n">
        <f aca="false">IF(ISNUMBER(D311),A311*E311,0)</f>
        <v>0</v>
      </c>
      <c r="N311" s="84" t="n">
        <v>310</v>
      </c>
      <c r="O311" s="84" t="n">
        <f aca="false">Entrada_datos!C320-Entrada_datos!C319</f>
        <v>0</v>
      </c>
      <c r="P311" s="84" t="str">
        <f aca="false">IF(AND(O311&gt;0,O311&lt;20),O311,"")</f>
        <v/>
      </c>
    </row>
    <row r="312" customFormat="false" ht="12.75" hidden="false" customHeight="false" outlineLevel="0" collapsed="false">
      <c r="A312" s="86" t="n">
        <v>690</v>
      </c>
      <c r="B312" s="87" t="n">
        <v>0</v>
      </c>
      <c r="C312" s="87" t="n">
        <v>0.00821</v>
      </c>
      <c r="D312" s="88" t="e">
        <f aca="false">VLOOKUP(A312,Entrada_datos!$C:$D,2,0)</f>
        <v>#N/A</v>
      </c>
      <c r="E312" s="88" t="str">
        <f aca="false">IF(ISNUMBER(D312),D312,"")</f>
        <v/>
      </c>
      <c r="F312" s="88" t="n">
        <f aca="false">VLOOKUP(A312,Entrada_datos!$C:$D,2)</f>
        <v>0</v>
      </c>
      <c r="G312" s="88" t="n">
        <f aca="false">IF(ISNUMBER(D312),B312*E312,0)</f>
        <v>0</v>
      </c>
      <c r="H312" s="88" t="n">
        <f aca="false">IF(ISNUMBER(D312),C312*E312,0)</f>
        <v>0</v>
      </c>
      <c r="I312" s="88" t="n">
        <f aca="false">IF(ISNUMBER(D312),A312*E312,0)</f>
        <v>0</v>
      </c>
      <c r="N312" s="84" t="n">
        <v>311</v>
      </c>
      <c r="O312" s="84" t="n">
        <f aca="false">Entrada_datos!C321-Entrada_datos!C320</f>
        <v>0</v>
      </c>
      <c r="P312" s="84" t="str">
        <f aca="false">IF(AND(O312&gt;0,O312&lt;20),O312,"")</f>
        <v/>
      </c>
    </row>
    <row r="313" customFormat="false" ht="12.75" hidden="false" customHeight="false" outlineLevel="0" collapsed="false">
      <c r="A313" s="86" t="n">
        <v>691</v>
      </c>
      <c r="B313" s="87" t="n">
        <v>0</v>
      </c>
      <c r="C313" s="87" t="n">
        <v>0.007623781</v>
      </c>
      <c r="D313" s="88" t="e">
        <f aca="false">VLOOKUP(A313,Entrada_datos!$C:$D,2,0)</f>
        <v>#N/A</v>
      </c>
      <c r="E313" s="88" t="str">
        <f aca="false">IF(ISNUMBER(D313),D313,"")</f>
        <v/>
      </c>
      <c r="F313" s="88" t="n">
        <f aca="false">VLOOKUP(A313,Entrada_datos!$C:$D,2)</f>
        <v>0</v>
      </c>
      <c r="G313" s="88" t="n">
        <f aca="false">IF(ISNUMBER(D313),B313*E313,0)</f>
        <v>0</v>
      </c>
      <c r="H313" s="88" t="n">
        <f aca="false">IF(ISNUMBER(D313),C313*E313,0)</f>
        <v>0</v>
      </c>
      <c r="I313" s="88" t="n">
        <f aca="false">IF(ISNUMBER(D313),A313*E313,0)</f>
        <v>0</v>
      </c>
      <c r="N313" s="84" t="n">
        <v>312</v>
      </c>
      <c r="O313" s="84" t="n">
        <f aca="false">Entrada_datos!C322-Entrada_datos!C321</f>
        <v>0</v>
      </c>
      <c r="P313" s="84" t="str">
        <f aca="false">IF(AND(O313&gt;0,O313&lt;20),O313,"")</f>
        <v/>
      </c>
    </row>
    <row r="314" customFormat="false" ht="12.75" hidden="false" customHeight="false" outlineLevel="0" collapsed="false">
      <c r="A314" s="86" t="n">
        <v>692</v>
      </c>
      <c r="B314" s="87" t="n">
        <v>0</v>
      </c>
      <c r="C314" s="87" t="n">
        <v>0.007085424</v>
      </c>
      <c r="D314" s="88" t="e">
        <f aca="false">VLOOKUP(A314,Entrada_datos!$C:$D,2,0)</f>
        <v>#N/A</v>
      </c>
      <c r="E314" s="88" t="str">
        <f aca="false">IF(ISNUMBER(D314),D314,"")</f>
        <v/>
      </c>
      <c r="F314" s="88" t="n">
        <f aca="false">VLOOKUP(A314,Entrada_datos!$C:$D,2)</f>
        <v>0</v>
      </c>
      <c r="G314" s="88" t="n">
        <f aca="false">IF(ISNUMBER(D314),B314*E314,0)</f>
        <v>0</v>
      </c>
      <c r="H314" s="88" t="n">
        <f aca="false">IF(ISNUMBER(D314),C314*E314,0)</f>
        <v>0</v>
      </c>
      <c r="I314" s="88" t="n">
        <f aca="false">IF(ISNUMBER(D314),A314*E314,0)</f>
        <v>0</v>
      </c>
      <c r="N314" s="84" t="n">
        <v>313</v>
      </c>
      <c r="O314" s="84" t="n">
        <f aca="false">Entrada_datos!C323-Entrada_datos!C322</f>
        <v>0</v>
      </c>
      <c r="P314" s="84" t="str">
        <f aca="false">IF(AND(O314&gt;0,O314&lt;20),O314,"")</f>
        <v/>
      </c>
    </row>
    <row r="315" customFormat="false" ht="12.75" hidden="false" customHeight="false" outlineLevel="0" collapsed="false">
      <c r="A315" s="86" t="n">
        <v>693</v>
      </c>
      <c r="B315" s="87" t="n">
        <v>0</v>
      </c>
      <c r="C315" s="87" t="n">
        <v>0.006591476</v>
      </c>
      <c r="D315" s="88" t="e">
        <f aca="false">VLOOKUP(A315,Entrada_datos!$C:$D,2,0)</f>
        <v>#N/A</v>
      </c>
      <c r="E315" s="88" t="str">
        <f aca="false">IF(ISNUMBER(D315),D315,"")</f>
        <v/>
      </c>
      <c r="F315" s="88" t="n">
        <f aca="false">VLOOKUP(A315,Entrada_datos!$C:$D,2)</f>
        <v>0</v>
      </c>
      <c r="G315" s="88" t="n">
        <f aca="false">IF(ISNUMBER(D315),B315*E315,0)</f>
        <v>0</v>
      </c>
      <c r="H315" s="88" t="n">
        <f aca="false">IF(ISNUMBER(D315),C315*E315,0)</f>
        <v>0</v>
      </c>
      <c r="I315" s="88" t="n">
        <f aca="false">IF(ISNUMBER(D315),A315*E315,0)</f>
        <v>0</v>
      </c>
      <c r="N315" s="84" t="n">
        <v>314</v>
      </c>
      <c r="O315" s="84" t="n">
        <f aca="false">Entrada_datos!C324-Entrada_datos!C323</f>
        <v>0</v>
      </c>
      <c r="P315" s="84" t="str">
        <f aca="false">IF(AND(O315&gt;0,O315&lt;20),O315,"")</f>
        <v/>
      </c>
    </row>
    <row r="316" customFormat="false" ht="12.75" hidden="false" customHeight="false" outlineLevel="0" collapsed="false">
      <c r="A316" s="86" t="n">
        <v>694</v>
      </c>
      <c r="B316" s="87" t="n">
        <v>0</v>
      </c>
      <c r="C316" s="87" t="n">
        <v>0.006138485</v>
      </c>
      <c r="D316" s="88" t="e">
        <f aca="false">VLOOKUP(A316,Entrada_datos!$C:$D,2,0)</f>
        <v>#N/A</v>
      </c>
      <c r="E316" s="88" t="str">
        <f aca="false">IF(ISNUMBER(D316),D316,"")</f>
        <v/>
      </c>
      <c r="F316" s="88" t="n">
        <f aca="false">VLOOKUP(A316,Entrada_datos!$C:$D,2)</f>
        <v>0</v>
      </c>
      <c r="G316" s="88" t="n">
        <f aca="false">IF(ISNUMBER(D316),B316*E316,0)</f>
        <v>0</v>
      </c>
      <c r="H316" s="88" t="n">
        <f aca="false">IF(ISNUMBER(D316),C316*E316,0)</f>
        <v>0</v>
      </c>
      <c r="I316" s="88" t="n">
        <f aca="false">IF(ISNUMBER(D316),A316*E316,0)</f>
        <v>0</v>
      </c>
      <c r="N316" s="84" t="n">
        <v>315</v>
      </c>
      <c r="O316" s="84" t="n">
        <f aca="false">Entrada_datos!C325-Entrada_datos!C324</f>
        <v>0</v>
      </c>
      <c r="P316" s="84" t="str">
        <f aca="false">IF(AND(O316&gt;0,O316&lt;20),O316,"")</f>
        <v/>
      </c>
    </row>
    <row r="317" customFormat="false" ht="12.75" hidden="false" customHeight="false" outlineLevel="0" collapsed="false">
      <c r="A317" s="86" t="n">
        <v>695</v>
      </c>
      <c r="B317" s="87" t="n">
        <v>0</v>
      </c>
      <c r="C317" s="87" t="n">
        <v>0.005723</v>
      </c>
      <c r="D317" s="88" t="e">
        <f aca="false">VLOOKUP(A317,Entrada_datos!$C:$D,2,0)</f>
        <v>#N/A</v>
      </c>
      <c r="E317" s="88" t="str">
        <f aca="false">IF(ISNUMBER(D317),D317,"")</f>
        <v/>
      </c>
      <c r="F317" s="88" t="n">
        <f aca="false">VLOOKUP(A317,Entrada_datos!$C:$D,2)</f>
        <v>0</v>
      </c>
      <c r="G317" s="88" t="n">
        <f aca="false">IF(ISNUMBER(D317),B317*E317,0)</f>
        <v>0</v>
      </c>
      <c r="H317" s="88" t="n">
        <f aca="false">IF(ISNUMBER(D317),C317*E317,0)</f>
        <v>0</v>
      </c>
      <c r="I317" s="88" t="n">
        <f aca="false">IF(ISNUMBER(D317),A317*E317,0)</f>
        <v>0</v>
      </c>
      <c r="N317" s="84" t="n">
        <v>316</v>
      </c>
      <c r="O317" s="84" t="n">
        <f aca="false">Entrada_datos!C326-Entrada_datos!C325</f>
        <v>0</v>
      </c>
      <c r="P317" s="84" t="str">
        <f aca="false">IF(AND(O317&gt;0,O317&lt;20),O317,"")</f>
        <v/>
      </c>
    </row>
    <row r="318" customFormat="false" ht="12.75" hidden="false" customHeight="false" outlineLevel="0" collapsed="false">
      <c r="A318" s="86" t="n">
        <v>696</v>
      </c>
      <c r="B318" s="87" t="n">
        <v>0</v>
      </c>
      <c r="C318" s="87" t="n">
        <v>0.005343059</v>
      </c>
      <c r="D318" s="88" t="e">
        <f aca="false">VLOOKUP(A318,Entrada_datos!$C:$D,2,0)</f>
        <v>#N/A</v>
      </c>
      <c r="E318" s="88" t="str">
        <f aca="false">IF(ISNUMBER(D318),D318,"")</f>
        <v/>
      </c>
      <c r="F318" s="88" t="n">
        <f aca="false">VLOOKUP(A318,Entrada_datos!$C:$D,2)</f>
        <v>0</v>
      </c>
      <c r="G318" s="88" t="n">
        <f aca="false">IF(ISNUMBER(D318),B318*E318,0)</f>
        <v>0</v>
      </c>
      <c r="H318" s="88" t="n">
        <f aca="false">IF(ISNUMBER(D318),C318*E318,0)</f>
        <v>0</v>
      </c>
      <c r="I318" s="88" t="n">
        <f aca="false">IF(ISNUMBER(D318),A318*E318,0)</f>
        <v>0</v>
      </c>
      <c r="N318" s="84" t="n">
        <v>317</v>
      </c>
      <c r="O318" s="84" t="n">
        <f aca="false">Entrada_datos!C327-Entrada_datos!C326</f>
        <v>0</v>
      </c>
      <c r="P318" s="84" t="str">
        <f aca="false">IF(AND(O318&gt;0,O318&lt;20),O318,"")</f>
        <v/>
      </c>
    </row>
    <row r="319" customFormat="false" ht="12.75" hidden="false" customHeight="false" outlineLevel="0" collapsed="false">
      <c r="A319" s="86" t="n">
        <v>697</v>
      </c>
      <c r="B319" s="87" t="n">
        <v>0</v>
      </c>
      <c r="C319" s="87" t="n">
        <v>0.004995796</v>
      </c>
      <c r="D319" s="88" t="e">
        <f aca="false">VLOOKUP(A319,Entrada_datos!$C:$D,2,0)</f>
        <v>#N/A</v>
      </c>
      <c r="E319" s="88" t="str">
        <f aca="false">IF(ISNUMBER(D319),D319,"")</f>
        <v/>
      </c>
      <c r="F319" s="88" t="n">
        <f aca="false">VLOOKUP(A319,Entrada_datos!$C:$D,2)</f>
        <v>0</v>
      </c>
      <c r="G319" s="88" t="n">
        <f aca="false">IF(ISNUMBER(D319),B319*E319,0)</f>
        <v>0</v>
      </c>
      <c r="H319" s="88" t="n">
        <f aca="false">IF(ISNUMBER(D319),C319*E319,0)</f>
        <v>0</v>
      </c>
      <c r="I319" s="88" t="n">
        <f aca="false">IF(ISNUMBER(D319),A319*E319,0)</f>
        <v>0</v>
      </c>
      <c r="N319" s="84" t="n">
        <v>318</v>
      </c>
      <c r="O319" s="84" t="n">
        <f aca="false">Entrada_datos!C328-Entrada_datos!C327</f>
        <v>0</v>
      </c>
      <c r="P319" s="84" t="str">
        <f aca="false">IF(AND(O319&gt;0,O319&lt;20),O319,"")</f>
        <v/>
      </c>
    </row>
    <row r="320" customFormat="false" ht="12.75" hidden="false" customHeight="false" outlineLevel="0" collapsed="false">
      <c r="A320" s="86" t="n">
        <v>698</v>
      </c>
      <c r="B320" s="87" t="n">
        <v>0</v>
      </c>
      <c r="C320" s="87" t="n">
        <v>0.004676404</v>
      </c>
      <c r="D320" s="88" t="e">
        <f aca="false">VLOOKUP(A320,Entrada_datos!$C:$D,2,0)</f>
        <v>#N/A</v>
      </c>
      <c r="E320" s="88" t="str">
        <f aca="false">IF(ISNUMBER(D320),D320,"")</f>
        <v/>
      </c>
      <c r="F320" s="88" t="n">
        <f aca="false">VLOOKUP(A320,Entrada_datos!$C:$D,2)</f>
        <v>0</v>
      </c>
      <c r="G320" s="88" t="n">
        <f aca="false">IF(ISNUMBER(D320),B320*E320,0)</f>
        <v>0</v>
      </c>
      <c r="H320" s="88" t="n">
        <f aca="false">IF(ISNUMBER(D320),C320*E320,0)</f>
        <v>0</v>
      </c>
      <c r="I320" s="88" t="n">
        <f aca="false">IF(ISNUMBER(D320),A320*E320,0)</f>
        <v>0</v>
      </c>
      <c r="N320" s="84" t="n">
        <v>319</v>
      </c>
      <c r="O320" s="84" t="n">
        <f aca="false">Entrada_datos!C329-Entrada_datos!C328</f>
        <v>0</v>
      </c>
      <c r="P320" s="84" t="str">
        <f aca="false">IF(AND(O320&gt;0,O320&lt;20),O320,"")</f>
        <v/>
      </c>
    </row>
    <row r="321" customFormat="false" ht="12.75" hidden="false" customHeight="false" outlineLevel="0" collapsed="false">
      <c r="A321" s="86" t="n">
        <v>699</v>
      </c>
      <c r="B321" s="87" t="n">
        <v>0</v>
      </c>
      <c r="C321" s="87" t="n">
        <v>0.004380075</v>
      </c>
      <c r="D321" s="88" t="e">
        <f aca="false">VLOOKUP(A321,Entrada_datos!$C:$D,2,0)</f>
        <v>#N/A</v>
      </c>
      <c r="E321" s="88" t="str">
        <f aca="false">IF(ISNUMBER(D321),D321,"")</f>
        <v/>
      </c>
      <c r="F321" s="88" t="n">
        <f aca="false">VLOOKUP(A321,Entrada_datos!$C:$D,2)</f>
        <v>0</v>
      </c>
      <c r="G321" s="88" t="n">
        <f aca="false">IF(ISNUMBER(D321),B321*E321,0)</f>
        <v>0</v>
      </c>
      <c r="H321" s="88" t="n">
        <f aca="false">IF(ISNUMBER(D321),C321*E321,0)</f>
        <v>0</v>
      </c>
      <c r="I321" s="88" t="n">
        <f aca="false">IF(ISNUMBER(D321),A321*E321,0)</f>
        <v>0</v>
      </c>
      <c r="N321" s="84" t="n">
        <v>320</v>
      </c>
      <c r="O321" s="84" t="n">
        <f aca="false">Entrada_datos!C330-Entrada_datos!C329</f>
        <v>0</v>
      </c>
      <c r="P321" s="84" t="str">
        <f aca="false">IF(AND(O321&gt;0,O321&lt;20),O321,"")</f>
        <v/>
      </c>
    </row>
    <row r="322" customFormat="false" ht="12.75" hidden="false" customHeight="false" outlineLevel="0" collapsed="false">
      <c r="A322" s="86" t="n">
        <v>700</v>
      </c>
      <c r="B322" s="87" t="n">
        <v>0</v>
      </c>
      <c r="C322" s="87" t="n">
        <v>0.004102</v>
      </c>
      <c r="D322" s="88" t="e">
        <f aca="false">VLOOKUP(A322,Entrada_datos!$C:$D,2,0)</f>
        <v>#N/A</v>
      </c>
      <c r="E322" s="88" t="str">
        <f aca="false">IF(ISNUMBER(D322),D322,"")</f>
        <v/>
      </c>
      <c r="F322" s="88" t="n">
        <f aca="false">VLOOKUP(A322,Entrada_datos!$C:$D,2)</f>
        <v>0</v>
      </c>
      <c r="G322" s="88" t="n">
        <f aca="false">IF(ISNUMBER(D322),B322*E322,0)</f>
        <v>0</v>
      </c>
      <c r="H322" s="88" t="n">
        <f aca="false">IF(ISNUMBER(D322),C322*E322,0)</f>
        <v>0</v>
      </c>
      <c r="I322" s="88" t="n">
        <f aca="false">IF(ISNUMBER(D322),A322*E322,0)</f>
        <v>0</v>
      </c>
      <c r="N322" s="84" t="n">
        <v>321</v>
      </c>
      <c r="O322" s="84" t="n">
        <f aca="false">Entrada_datos!C331-Entrada_datos!C330</f>
        <v>0</v>
      </c>
      <c r="P322" s="84" t="str">
        <f aca="false">IF(AND(O322&gt;0,O322&lt;20),O322,"")</f>
        <v/>
      </c>
    </row>
    <row r="323" customFormat="false" ht="12.75" hidden="false" customHeight="false" outlineLevel="0" collapsed="false">
      <c r="A323" s="86" t="n">
        <v>701</v>
      </c>
      <c r="B323" s="87" t="n">
        <v>0</v>
      </c>
      <c r="C323" s="87" t="n">
        <v>0.003838453</v>
      </c>
      <c r="D323" s="88" t="e">
        <f aca="false">VLOOKUP(A323,Entrada_datos!$C:$D,2,0)</f>
        <v>#N/A</v>
      </c>
      <c r="E323" s="88" t="str">
        <f aca="false">IF(ISNUMBER(D323),D323,"")</f>
        <v/>
      </c>
      <c r="F323" s="88" t="n">
        <f aca="false">VLOOKUP(A323,Entrada_datos!$C:$D,2)</f>
        <v>0</v>
      </c>
      <c r="G323" s="88" t="n">
        <f aca="false">IF(ISNUMBER(D323),B323*E323,0)</f>
        <v>0</v>
      </c>
      <c r="H323" s="88" t="n">
        <f aca="false">IF(ISNUMBER(D323),C323*E323,0)</f>
        <v>0</v>
      </c>
      <c r="I323" s="88" t="n">
        <f aca="false">IF(ISNUMBER(D323),A323*E323,0)</f>
        <v>0</v>
      </c>
      <c r="N323" s="84" t="n">
        <v>322</v>
      </c>
      <c r="O323" s="84" t="n">
        <f aca="false">Entrada_datos!C332-Entrada_datos!C331</f>
        <v>0</v>
      </c>
      <c r="P323" s="84" t="str">
        <f aca="false">IF(AND(O323&gt;0,O323&lt;20),O323,"")</f>
        <v/>
      </c>
    </row>
    <row r="324" customFormat="false" ht="12.75" hidden="false" customHeight="false" outlineLevel="0" collapsed="false">
      <c r="A324" s="86" t="n">
        <v>702</v>
      </c>
      <c r="B324" s="87" t="n">
        <v>0</v>
      </c>
      <c r="C324" s="87" t="n">
        <v>0.003589099</v>
      </c>
      <c r="D324" s="88" t="e">
        <f aca="false">VLOOKUP(A324,Entrada_datos!$C:$D,2,0)</f>
        <v>#N/A</v>
      </c>
      <c r="E324" s="88" t="str">
        <f aca="false">IF(ISNUMBER(D324),D324,"")</f>
        <v/>
      </c>
      <c r="F324" s="88" t="n">
        <f aca="false">VLOOKUP(A324,Entrada_datos!$C:$D,2)</f>
        <v>0</v>
      </c>
      <c r="G324" s="88" t="n">
        <f aca="false">IF(ISNUMBER(D324),B324*E324,0)</f>
        <v>0</v>
      </c>
      <c r="H324" s="88" t="n">
        <f aca="false">IF(ISNUMBER(D324),C324*E324,0)</f>
        <v>0</v>
      </c>
      <c r="I324" s="88" t="n">
        <f aca="false">IF(ISNUMBER(D324),A324*E324,0)</f>
        <v>0</v>
      </c>
      <c r="N324" s="84" t="n">
        <v>323</v>
      </c>
      <c r="O324" s="84" t="n">
        <f aca="false">Entrada_datos!C333-Entrada_datos!C332</f>
        <v>0</v>
      </c>
      <c r="P324" s="84" t="str">
        <f aca="false">IF(AND(O324&gt;0,O324&lt;20),O324,"")</f>
        <v/>
      </c>
    </row>
    <row r="325" customFormat="false" ht="12.75" hidden="false" customHeight="false" outlineLevel="0" collapsed="false">
      <c r="A325" s="86" t="n">
        <v>703</v>
      </c>
      <c r="B325" s="87" t="n">
        <v>0</v>
      </c>
      <c r="C325" s="87" t="n">
        <v>0.003354219</v>
      </c>
      <c r="D325" s="88" t="e">
        <f aca="false">VLOOKUP(A325,Entrada_datos!$C:$D,2,0)</f>
        <v>#N/A</v>
      </c>
      <c r="E325" s="88" t="str">
        <f aca="false">IF(ISNUMBER(D325),D325,"")</f>
        <v/>
      </c>
      <c r="F325" s="88" t="n">
        <f aca="false">VLOOKUP(A325,Entrada_datos!$C:$D,2)</f>
        <v>0</v>
      </c>
      <c r="G325" s="88" t="n">
        <f aca="false">IF(ISNUMBER(D325),B325*E325,0)</f>
        <v>0</v>
      </c>
      <c r="H325" s="88" t="n">
        <f aca="false">IF(ISNUMBER(D325),C325*E325,0)</f>
        <v>0</v>
      </c>
      <c r="I325" s="88" t="n">
        <f aca="false">IF(ISNUMBER(D325),A325*E325,0)</f>
        <v>0</v>
      </c>
      <c r="N325" s="84" t="n">
        <v>324</v>
      </c>
      <c r="O325" s="84" t="n">
        <f aca="false">Entrada_datos!C334-Entrada_datos!C333</f>
        <v>0</v>
      </c>
      <c r="P325" s="84" t="str">
        <f aca="false">IF(AND(O325&gt;0,O325&lt;20),O325,"")</f>
        <v/>
      </c>
    </row>
    <row r="326" customFormat="false" ht="12.75" hidden="false" customHeight="false" outlineLevel="0" collapsed="false">
      <c r="A326" s="86" t="n">
        <v>704</v>
      </c>
      <c r="B326" s="87" t="n">
        <v>0</v>
      </c>
      <c r="C326" s="87" t="n">
        <v>0.003134093</v>
      </c>
      <c r="D326" s="88" t="e">
        <f aca="false">VLOOKUP(A326,Entrada_datos!$C:$D,2,0)</f>
        <v>#N/A</v>
      </c>
      <c r="E326" s="88" t="str">
        <f aca="false">IF(ISNUMBER(D326),D326,"")</f>
        <v/>
      </c>
      <c r="F326" s="88" t="n">
        <f aca="false">VLOOKUP(A326,Entrada_datos!$C:$D,2)</f>
        <v>0</v>
      </c>
      <c r="G326" s="88" t="n">
        <f aca="false">IF(ISNUMBER(D326),B326*E326,0)</f>
        <v>0</v>
      </c>
      <c r="H326" s="88" t="n">
        <f aca="false">IF(ISNUMBER(D326),C326*E326,0)</f>
        <v>0</v>
      </c>
      <c r="I326" s="88" t="n">
        <f aca="false">IF(ISNUMBER(D326),A326*E326,0)</f>
        <v>0</v>
      </c>
      <c r="N326" s="84" t="n">
        <v>325</v>
      </c>
      <c r="O326" s="84" t="n">
        <f aca="false">Entrada_datos!C335-Entrada_datos!C334</f>
        <v>0</v>
      </c>
      <c r="P326" s="84" t="str">
        <f aca="false">IF(AND(O326&gt;0,O326&lt;20),O326,"")</f>
        <v/>
      </c>
    </row>
    <row r="327" customFormat="false" ht="12.75" hidden="false" customHeight="false" outlineLevel="0" collapsed="false">
      <c r="A327" s="86" t="n">
        <v>705</v>
      </c>
      <c r="B327" s="87" t="n">
        <v>0</v>
      </c>
      <c r="C327" s="87" t="n">
        <v>0.002929</v>
      </c>
      <c r="D327" s="88" t="e">
        <f aca="false">VLOOKUP(A327,Entrada_datos!$C:$D,2,0)</f>
        <v>#N/A</v>
      </c>
      <c r="E327" s="88" t="str">
        <f aca="false">IF(ISNUMBER(D327),D327,"")</f>
        <v/>
      </c>
      <c r="F327" s="88" t="n">
        <f aca="false">VLOOKUP(A327,Entrada_datos!$C:$D,2)</f>
        <v>0</v>
      </c>
      <c r="G327" s="88" t="n">
        <f aca="false">IF(ISNUMBER(D327),B327*E327,0)</f>
        <v>0</v>
      </c>
      <c r="H327" s="88" t="n">
        <f aca="false">IF(ISNUMBER(D327),C327*E327,0)</f>
        <v>0</v>
      </c>
      <c r="I327" s="88" t="n">
        <f aca="false">IF(ISNUMBER(D327),A327*E327,0)</f>
        <v>0</v>
      </c>
      <c r="N327" s="84" t="n">
        <v>326</v>
      </c>
      <c r="O327" s="84" t="n">
        <f aca="false">Entrada_datos!C336-Entrada_datos!C335</f>
        <v>0</v>
      </c>
      <c r="P327" s="84" t="str">
        <f aca="false">IF(AND(O327&gt;0,O327&lt;20),O327,"")</f>
        <v/>
      </c>
    </row>
    <row r="328" customFormat="false" ht="12.75" hidden="false" customHeight="false" outlineLevel="0" collapsed="false">
      <c r="A328" s="86" t="n">
        <v>706</v>
      </c>
      <c r="B328" s="87" t="n">
        <v>0</v>
      </c>
      <c r="C328" s="87" t="n">
        <v>0.002738139</v>
      </c>
      <c r="D328" s="88" t="e">
        <f aca="false">VLOOKUP(A328,Entrada_datos!$C:$D,2,0)</f>
        <v>#N/A</v>
      </c>
      <c r="E328" s="88" t="str">
        <f aca="false">IF(ISNUMBER(D328),D328,"")</f>
        <v/>
      </c>
      <c r="F328" s="88" t="n">
        <f aca="false">VLOOKUP(A328,Entrada_datos!$C:$D,2)</f>
        <v>0</v>
      </c>
      <c r="G328" s="88" t="n">
        <f aca="false">IF(ISNUMBER(D328),B328*E328,0)</f>
        <v>0</v>
      </c>
      <c r="H328" s="88" t="n">
        <f aca="false">IF(ISNUMBER(D328),C328*E328,0)</f>
        <v>0</v>
      </c>
      <c r="I328" s="88" t="n">
        <f aca="false">IF(ISNUMBER(D328),A328*E328,0)</f>
        <v>0</v>
      </c>
      <c r="N328" s="84" t="n">
        <v>327</v>
      </c>
      <c r="O328" s="84" t="n">
        <f aca="false">Entrada_datos!C337-Entrada_datos!C336</f>
        <v>0</v>
      </c>
      <c r="P328" s="84" t="str">
        <f aca="false">IF(AND(O328&gt;0,O328&lt;20),O328,"")</f>
        <v/>
      </c>
    </row>
    <row r="329" customFormat="false" ht="12.75" hidden="false" customHeight="false" outlineLevel="0" collapsed="false">
      <c r="A329" s="86" t="n">
        <v>707</v>
      </c>
      <c r="B329" s="87" t="n">
        <v>0</v>
      </c>
      <c r="C329" s="87" t="n">
        <v>0.002559876</v>
      </c>
      <c r="D329" s="88" t="e">
        <f aca="false">VLOOKUP(A329,Entrada_datos!$C:$D,2,0)</f>
        <v>#N/A</v>
      </c>
      <c r="E329" s="88" t="str">
        <f aca="false">IF(ISNUMBER(D329),D329,"")</f>
        <v/>
      </c>
      <c r="F329" s="88" t="n">
        <f aca="false">VLOOKUP(A329,Entrada_datos!$C:$D,2)</f>
        <v>0</v>
      </c>
      <c r="G329" s="88" t="n">
        <f aca="false">IF(ISNUMBER(D329),B329*E329,0)</f>
        <v>0</v>
      </c>
      <c r="H329" s="88" t="n">
        <f aca="false">IF(ISNUMBER(D329),C329*E329,0)</f>
        <v>0</v>
      </c>
      <c r="I329" s="88" t="n">
        <f aca="false">IF(ISNUMBER(D329),A329*E329,0)</f>
        <v>0</v>
      </c>
      <c r="N329" s="84" t="n">
        <v>328</v>
      </c>
      <c r="O329" s="84" t="n">
        <f aca="false">Entrada_datos!C338-Entrada_datos!C337</f>
        <v>0</v>
      </c>
      <c r="P329" s="84" t="str">
        <f aca="false">IF(AND(O329&gt;0,O329&lt;20),O329,"")</f>
        <v/>
      </c>
    </row>
    <row r="330" customFormat="false" ht="12.75" hidden="false" customHeight="false" outlineLevel="0" collapsed="false">
      <c r="A330" s="86" t="n">
        <v>708</v>
      </c>
      <c r="B330" s="87" t="n">
        <v>0</v>
      </c>
      <c r="C330" s="87" t="n">
        <v>0.002393244</v>
      </c>
      <c r="D330" s="88" t="e">
        <f aca="false">VLOOKUP(A330,Entrada_datos!$C:$D,2,0)</f>
        <v>#N/A</v>
      </c>
      <c r="E330" s="88" t="str">
        <f aca="false">IF(ISNUMBER(D330),D330,"")</f>
        <v/>
      </c>
      <c r="F330" s="88" t="n">
        <f aca="false">VLOOKUP(A330,Entrada_datos!$C:$D,2)</f>
        <v>0</v>
      </c>
      <c r="G330" s="88" t="n">
        <f aca="false">IF(ISNUMBER(D330),B330*E330,0)</f>
        <v>0</v>
      </c>
      <c r="H330" s="88" t="n">
        <f aca="false">IF(ISNUMBER(D330),C330*E330,0)</f>
        <v>0</v>
      </c>
      <c r="I330" s="88" t="n">
        <f aca="false">IF(ISNUMBER(D330),A330*E330,0)</f>
        <v>0</v>
      </c>
      <c r="N330" s="84" t="n">
        <v>329</v>
      </c>
      <c r="O330" s="84" t="n">
        <f aca="false">Entrada_datos!C339-Entrada_datos!C338</f>
        <v>0</v>
      </c>
      <c r="P330" s="84" t="str">
        <f aca="false">IF(AND(O330&gt;0,O330&lt;20),O330,"")</f>
        <v/>
      </c>
    </row>
    <row r="331" customFormat="false" ht="12.75" hidden="false" customHeight="false" outlineLevel="0" collapsed="false">
      <c r="A331" s="86" t="n">
        <v>709</v>
      </c>
      <c r="B331" s="87" t="n">
        <v>0</v>
      </c>
      <c r="C331" s="87" t="n">
        <v>0.002237275</v>
      </c>
      <c r="D331" s="88" t="e">
        <f aca="false">VLOOKUP(A331,Entrada_datos!$C:$D,2,0)</f>
        <v>#N/A</v>
      </c>
      <c r="E331" s="88" t="str">
        <f aca="false">IF(ISNUMBER(D331),D331,"")</f>
        <v/>
      </c>
      <c r="F331" s="88" t="n">
        <f aca="false">VLOOKUP(A331,Entrada_datos!$C:$D,2)</f>
        <v>0</v>
      </c>
      <c r="G331" s="88" t="n">
        <f aca="false">IF(ISNUMBER(D331),B331*E331,0)</f>
        <v>0</v>
      </c>
      <c r="H331" s="88" t="n">
        <f aca="false">IF(ISNUMBER(D331),C331*E331,0)</f>
        <v>0</v>
      </c>
      <c r="I331" s="88" t="n">
        <f aca="false">IF(ISNUMBER(D331),A331*E331,0)</f>
        <v>0</v>
      </c>
      <c r="N331" s="84" t="n">
        <v>330</v>
      </c>
      <c r="O331" s="84" t="n">
        <f aca="false">Entrada_datos!C340-Entrada_datos!C339</f>
        <v>0</v>
      </c>
      <c r="P331" s="84" t="str">
        <f aca="false">IF(AND(O331&gt;0,O331&lt;20),O331,"")</f>
        <v/>
      </c>
    </row>
    <row r="332" customFormat="false" ht="12.75" hidden="false" customHeight="false" outlineLevel="0" collapsed="false">
      <c r="A332" s="86" t="n">
        <v>710</v>
      </c>
      <c r="B332" s="87" t="n">
        <v>0</v>
      </c>
      <c r="C332" s="87" t="n">
        <v>0.002091</v>
      </c>
      <c r="D332" s="88" t="e">
        <f aca="false">VLOOKUP(A332,Entrada_datos!$C:$D,2,0)</f>
        <v>#N/A</v>
      </c>
      <c r="E332" s="88" t="str">
        <f aca="false">IF(ISNUMBER(D332),D332,"")</f>
        <v/>
      </c>
      <c r="F332" s="88" t="n">
        <f aca="false">VLOOKUP(A332,Entrada_datos!$C:$D,2)</f>
        <v>0</v>
      </c>
      <c r="G332" s="88" t="n">
        <f aca="false">IF(ISNUMBER(D332),B332*E332,0)</f>
        <v>0</v>
      </c>
      <c r="H332" s="88" t="n">
        <f aca="false">IF(ISNUMBER(D332),C332*E332,0)</f>
        <v>0</v>
      </c>
      <c r="I332" s="88" t="n">
        <f aca="false">IF(ISNUMBER(D332),A332*E332,0)</f>
        <v>0</v>
      </c>
      <c r="N332" s="84" t="n">
        <v>331</v>
      </c>
      <c r="O332" s="84" t="n">
        <f aca="false">Entrada_datos!C341-Entrada_datos!C340</f>
        <v>0</v>
      </c>
      <c r="P332" s="84" t="str">
        <f aca="false">IF(AND(O332&gt;0,O332&lt;20),O332,"")</f>
        <v/>
      </c>
    </row>
    <row r="333" customFormat="false" ht="12.75" hidden="false" customHeight="false" outlineLevel="0" collapsed="false">
      <c r="A333" s="86" t="n">
        <v>711</v>
      </c>
      <c r="B333" s="87" t="n">
        <v>0</v>
      </c>
      <c r="C333" s="87" t="n">
        <v>0.001953587</v>
      </c>
      <c r="D333" s="88" t="e">
        <f aca="false">VLOOKUP(A333,Entrada_datos!$C:$D,2,0)</f>
        <v>#N/A</v>
      </c>
      <c r="E333" s="88" t="str">
        <f aca="false">IF(ISNUMBER(D333),D333,"")</f>
        <v/>
      </c>
      <c r="F333" s="88" t="n">
        <f aca="false">VLOOKUP(A333,Entrada_datos!$C:$D,2)</f>
        <v>0</v>
      </c>
      <c r="G333" s="88" t="n">
        <f aca="false">IF(ISNUMBER(D333),B333*E333,0)</f>
        <v>0</v>
      </c>
      <c r="H333" s="88" t="n">
        <f aca="false">IF(ISNUMBER(D333),C333*E333,0)</f>
        <v>0</v>
      </c>
      <c r="I333" s="88" t="n">
        <f aca="false">IF(ISNUMBER(D333),A333*E333,0)</f>
        <v>0</v>
      </c>
      <c r="N333" s="84" t="n">
        <v>332</v>
      </c>
      <c r="O333" s="84" t="n">
        <f aca="false">Entrada_datos!C342-Entrada_datos!C341</f>
        <v>0</v>
      </c>
      <c r="P333" s="84" t="str">
        <f aca="false">IF(AND(O333&gt;0,O333&lt;20),O333,"")</f>
        <v/>
      </c>
    </row>
    <row r="334" customFormat="false" ht="12.75" hidden="false" customHeight="false" outlineLevel="0" collapsed="false">
      <c r="A334" s="86" t="n">
        <v>712</v>
      </c>
      <c r="B334" s="87" t="n">
        <v>0</v>
      </c>
      <c r="C334" s="87" t="n">
        <v>0.00182458</v>
      </c>
      <c r="D334" s="88" t="e">
        <f aca="false">VLOOKUP(A334,Entrada_datos!$C:$D,2,0)</f>
        <v>#N/A</v>
      </c>
      <c r="E334" s="88" t="str">
        <f aca="false">IF(ISNUMBER(D334),D334,"")</f>
        <v/>
      </c>
      <c r="F334" s="88" t="n">
        <f aca="false">VLOOKUP(A334,Entrada_datos!$C:$D,2)</f>
        <v>0</v>
      </c>
      <c r="G334" s="88" t="n">
        <f aca="false">IF(ISNUMBER(D334),B334*E334,0)</f>
        <v>0</v>
      </c>
      <c r="H334" s="88" t="n">
        <f aca="false">IF(ISNUMBER(D334),C334*E334,0)</f>
        <v>0</v>
      </c>
      <c r="I334" s="88" t="n">
        <f aca="false">IF(ISNUMBER(D334),A334*E334,0)</f>
        <v>0</v>
      </c>
      <c r="N334" s="84" t="n">
        <v>333</v>
      </c>
      <c r="O334" s="84" t="n">
        <f aca="false">Entrada_datos!C343-Entrada_datos!C342</f>
        <v>0</v>
      </c>
      <c r="P334" s="84" t="str">
        <f aca="false">IF(AND(O334&gt;0,O334&lt;20),O334,"")</f>
        <v/>
      </c>
    </row>
    <row r="335" customFormat="false" ht="12.75" hidden="false" customHeight="false" outlineLevel="0" collapsed="false">
      <c r="A335" s="86" t="n">
        <v>713</v>
      </c>
      <c r="B335" s="87" t="n">
        <v>0</v>
      </c>
      <c r="C335" s="87" t="n">
        <v>0.00170358</v>
      </c>
      <c r="D335" s="88" t="e">
        <f aca="false">VLOOKUP(A335,Entrada_datos!$C:$D,2,0)</f>
        <v>#N/A</v>
      </c>
      <c r="E335" s="88" t="str">
        <f aca="false">IF(ISNUMBER(D335),D335,"")</f>
        <v/>
      </c>
      <c r="F335" s="88" t="n">
        <f aca="false">VLOOKUP(A335,Entrada_datos!$C:$D,2)</f>
        <v>0</v>
      </c>
      <c r="G335" s="88" t="n">
        <f aca="false">IF(ISNUMBER(D335),B335*E335,0)</f>
        <v>0</v>
      </c>
      <c r="H335" s="88" t="n">
        <f aca="false">IF(ISNUMBER(D335),C335*E335,0)</f>
        <v>0</v>
      </c>
      <c r="I335" s="88" t="n">
        <f aca="false">IF(ISNUMBER(D335),A335*E335,0)</f>
        <v>0</v>
      </c>
      <c r="N335" s="84" t="n">
        <v>334</v>
      </c>
      <c r="O335" s="84" t="n">
        <f aca="false">Entrada_datos!C344-Entrada_datos!C343</f>
        <v>0</v>
      </c>
      <c r="P335" s="84" t="str">
        <f aca="false">IF(AND(O335&gt;0,O335&lt;20),O335,"")</f>
        <v/>
      </c>
    </row>
    <row r="336" customFormat="false" ht="12.75" hidden="false" customHeight="false" outlineLevel="0" collapsed="false">
      <c r="A336" s="86" t="n">
        <v>714</v>
      </c>
      <c r="B336" s="87" t="n">
        <v>0</v>
      </c>
      <c r="C336" s="87" t="n">
        <v>0.001590187</v>
      </c>
      <c r="D336" s="88" t="e">
        <f aca="false">VLOOKUP(A336,Entrada_datos!$C:$D,2,0)</f>
        <v>#N/A</v>
      </c>
      <c r="E336" s="88" t="str">
        <f aca="false">IF(ISNUMBER(D336),D336,"")</f>
        <v/>
      </c>
      <c r="F336" s="88" t="n">
        <f aca="false">VLOOKUP(A336,Entrada_datos!$C:$D,2)</f>
        <v>0</v>
      </c>
      <c r="G336" s="88" t="n">
        <f aca="false">IF(ISNUMBER(D336),B336*E336,0)</f>
        <v>0</v>
      </c>
      <c r="H336" s="88" t="n">
        <f aca="false">IF(ISNUMBER(D336),C336*E336,0)</f>
        <v>0</v>
      </c>
      <c r="I336" s="88" t="n">
        <f aca="false">IF(ISNUMBER(D336),A336*E336,0)</f>
        <v>0</v>
      </c>
      <c r="N336" s="84" t="n">
        <v>335</v>
      </c>
      <c r="O336" s="84" t="n">
        <f aca="false">Entrada_datos!C345-Entrada_datos!C344</f>
        <v>0</v>
      </c>
      <c r="P336" s="84" t="str">
        <f aca="false">IF(AND(O336&gt;0,O336&lt;20),O336,"")</f>
        <v/>
      </c>
    </row>
    <row r="337" customFormat="false" ht="12.75" hidden="false" customHeight="false" outlineLevel="0" collapsed="false">
      <c r="A337" s="86" t="n">
        <v>715</v>
      </c>
      <c r="B337" s="87" t="n">
        <v>0</v>
      </c>
      <c r="C337" s="87" t="n">
        <v>0.001484</v>
      </c>
      <c r="D337" s="88" t="e">
        <f aca="false">VLOOKUP(A337,Entrada_datos!$C:$D,2,0)</f>
        <v>#N/A</v>
      </c>
      <c r="E337" s="88" t="str">
        <f aca="false">IF(ISNUMBER(D337),D337,"")</f>
        <v/>
      </c>
      <c r="F337" s="88" t="n">
        <f aca="false">VLOOKUP(A337,Entrada_datos!$C:$D,2)</f>
        <v>0</v>
      </c>
      <c r="G337" s="88" t="n">
        <f aca="false">IF(ISNUMBER(D337),B337*E337,0)</f>
        <v>0</v>
      </c>
      <c r="H337" s="88" t="n">
        <f aca="false">IF(ISNUMBER(D337),C337*E337,0)</f>
        <v>0</v>
      </c>
      <c r="I337" s="88" t="n">
        <f aca="false">IF(ISNUMBER(D337),A337*E337,0)</f>
        <v>0</v>
      </c>
      <c r="N337" s="84" t="n">
        <v>336</v>
      </c>
      <c r="O337" s="84" t="n">
        <f aca="false">Entrada_datos!C346-Entrada_datos!C345</f>
        <v>0</v>
      </c>
      <c r="P337" s="84" t="str">
        <f aca="false">IF(AND(O337&gt;0,O337&lt;20),O337,"")</f>
        <v/>
      </c>
    </row>
    <row r="338" customFormat="false" ht="12.75" hidden="false" customHeight="false" outlineLevel="0" collapsed="false">
      <c r="A338" s="86" t="n">
        <v>716</v>
      </c>
      <c r="B338" s="87" t="n">
        <v>0</v>
      </c>
      <c r="C338" s="87" t="n">
        <v>0.001384496</v>
      </c>
      <c r="D338" s="88" t="e">
        <f aca="false">VLOOKUP(A338,Entrada_datos!$C:$D,2,0)</f>
        <v>#N/A</v>
      </c>
      <c r="E338" s="88" t="str">
        <f aca="false">IF(ISNUMBER(D338),D338,"")</f>
        <v/>
      </c>
      <c r="F338" s="88" t="n">
        <f aca="false">VLOOKUP(A338,Entrada_datos!$C:$D,2)</f>
        <v>0</v>
      </c>
      <c r="G338" s="88" t="n">
        <f aca="false">IF(ISNUMBER(D338),B338*E338,0)</f>
        <v>0</v>
      </c>
      <c r="H338" s="88" t="n">
        <f aca="false">IF(ISNUMBER(D338),C338*E338,0)</f>
        <v>0</v>
      </c>
      <c r="I338" s="88" t="n">
        <f aca="false">IF(ISNUMBER(D338),A338*E338,0)</f>
        <v>0</v>
      </c>
      <c r="N338" s="84" t="n">
        <v>337</v>
      </c>
      <c r="O338" s="84" t="n">
        <f aca="false">Entrada_datos!C347-Entrada_datos!C346</f>
        <v>0</v>
      </c>
      <c r="P338" s="84" t="str">
        <f aca="false">IF(AND(O338&gt;0,O338&lt;20),O338,"")</f>
        <v/>
      </c>
    </row>
    <row r="339" customFormat="false" ht="12.75" hidden="false" customHeight="false" outlineLevel="0" collapsed="false">
      <c r="A339" s="86" t="n">
        <v>717</v>
      </c>
      <c r="B339" s="87" t="n">
        <v>0</v>
      </c>
      <c r="C339" s="87" t="n">
        <v>0.001291268</v>
      </c>
      <c r="D339" s="88" t="e">
        <f aca="false">VLOOKUP(A339,Entrada_datos!$C:$D,2,0)</f>
        <v>#N/A</v>
      </c>
      <c r="E339" s="88" t="str">
        <f aca="false">IF(ISNUMBER(D339),D339,"")</f>
        <v/>
      </c>
      <c r="F339" s="88" t="n">
        <f aca="false">VLOOKUP(A339,Entrada_datos!$C:$D,2)</f>
        <v>0</v>
      </c>
      <c r="G339" s="88" t="n">
        <f aca="false">IF(ISNUMBER(D339),B339*E339,0)</f>
        <v>0</v>
      </c>
      <c r="H339" s="88" t="n">
        <f aca="false">IF(ISNUMBER(D339),C339*E339,0)</f>
        <v>0</v>
      </c>
      <c r="I339" s="88" t="n">
        <f aca="false">IF(ISNUMBER(D339),A339*E339,0)</f>
        <v>0</v>
      </c>
      <c r="N339" s="84" t="n">
        <v>338</v>
      </c>
      <c r="O339" s="84" t="n">
        <f aca="false">Entrada_datos!C348-Entrada_datos!C347</f>
        <v>0</v>
      </c>
      <c r="P339" s="84" t="str">
        <f aca="false">IF(AND(O339&gt;0,O339&lt;20),O339,"")</f>
        <v/>
      </c>
    </row>
    <row r="340" customFormat="false" ht="12.75" hidden="false" customHeight="false" outlineLevel="0" collapsed="false">
      <c r="A340" s="86" t="n">
        <v>718</v>
      </c>
      <c r="B340" s="87" t="n">
        <v>0</v>
      </c>
      <c r="C340" s="87" t="n">
        <v>0.001204092</v>
      </c>
      <c r="D340" s="88" t="e">
        <f aca="false">VLOOKUP(A340,Entrada_datos!$C:$D,2,0)</f>
        <v>#N/A</v>
      </c>
      <c r="E340" s="88" t="str">
        <f aca="false">IF(ISNUMBER(D340),D340,"")</f>
        <v/>
      </c>
      <c r="F340" s="88" t="n">
        <f aca="false">VLOOKUP(A340,Entrada_datos!$C:$D,2)</f>
        <v>0</v>
      </c>
      <c r="G340" s="88" t="n">
        <f aca="false">IF(ISNUMBER(D340),B340*E340,0)</f>
        <v>0</v>
      </c>
      <c r="H340" s="88" t="n">
        <f aca="false">IF(ISNUMBER(D340),C340*E340,0)</f>
        <v>0</v>
      </c>
      <c r="I340" s="88" t="n">
        <f aca="false">IF(ISNUMBER(D340),A340*E340,0)</f>
        <v>0</v>
      </c>
      <c r="N340" s="84" t="n">
        <v>339</v>
      </c>
      <c r="O340" s="84" t="n">
        <f aca="false">Entrada_datos!C349-Entrada_datos!C348</f>
        <v>0</v>
      </c>
      <c r="P340" s="84" t="str">
        <f aca="false">IF(AND(O340&gt;0,O340&lt;20),O340,"")</f>
        <v/>
      </c>
    </row>
    <row r="341" customFormat="false" ht="12.75" hidden="false" customHeight="false" outlineLevel="0" collapsed="false">
      <c r="A341" s="86" t="n">
        <v>719</v>
      </c>
      <c r="B341" s="87" t="n">
        <v>0</v>
      </c>
      <c r="C341" s="87" t="n">
        <v>0.001122744</v>
      </c>
      <c r="D341" s="88" t="e">
        <f aca="false">VLOOKUP(A341,Entrada_datos!$C:$D,2,0)</f>
        <v>#N/A</v>
      </c>
      <c r="E341" s="88" t="str">
        <f aca="false">IF(ISNUMBER(D341),D341,"")</f>
        <v/>
      </c>
      <c r="F341" s="88" t="n">
        <f aca="false">VLOOKUP(A341,Entrada_datos!$C:$D,2)</f>
        <v>0</v>
      </c>
      <c r="G341" s="88" t="n">
        <f aca="false">IF(ISNUMBER(D341),B341*E341,0)</f>
        <v>0</v>
      </c>
      <c r="H341" s="88" t="n">
        <f aca="false">IF(ISNUMBER(D341),C341*E341,0)</f>
        <v>0</v>
      </c>
      <c r="I341" s="88" t="n">
        <f aca="false">IF(ISNUMBER(D341),A341*E341,0)</f>
        <v>0</v>
      </c>
      <c r="N341" s="84" t="n">
        <v>340</v>
      </c>
      <c r="O341" s="84" t="n">
        <f aca="false">Entrada_datos!C350-Entrada_datos!C349</f>
        <v>0</v>
      </c>
      <c r="P341" s="84" t="str">
        <f aca="false">IF(AND(O341&gt;0,O341&lt;20),O341,"")</f>
        <v/>
      </c>
    </row>
    <row r="342" customFormat="false" ht="12.75" hidden="false" customHeight="false" outlineLevel="0" collapsed="false">
      <c r="A342" s="86" t="n">
        <v>720</v>
      </c>
      <c r="B342" s="87" t="n">
        <v>0</v>
      </c>
      <c r="C342" s="87" t="n">
        <v>0.001047</v>
      </c>
      <c r="D342" s="88" t="e">
        <f aca="false">VLOOKUP(A342,Entrada_datos!$C:$D,2,0)</f>
        <v>#N/A</v>
      </c>
      <c r="E342" s="88" t="str">
        <f aca="false">IF(ISNUMBER(D342),D342,"")</f>
        <v/>
      </c>
      <c r="F342" s="88" t="n">
        <f aca="false">VLOOKUP(A342,Entrada_datos!$C:$D,2)</f>
        <v>0</v>
      </c>
      <c r="G342" s="88" t="n">
        <f aca="false">IF(ISNUMBER(D342),B342*E342,0)</f>
        <v>0</v>
      </c>
      <c r="H342" s="88" t="n">
        <f aca="false">IF(ISNUMBER(D342),C342*E342,0)</f>
        <v>0</v>
      </c>
      <c r="I342" s="88" t="n">
        <f aca="false">IF(ISNUMBER(D342),A342*E342,0)</f>
        <v>0</v>
      </c>
      <c r="N342" s="84" t="n">
        <v>341</v>
      </c>
      <c r="O342" s="84" t="n">
        <f aca="false">Entrada_datos!C351-Entrada_datos!C350</f>
        <v>0</v>
      </c>
      <c r="P342" s="84" t="str">
        <f aca="false">IF(AND(O342&gt;0,O342&lt;20),O342,"")</f>
        <v/>
      </c>
    </row>
    <row r="343" customFormat="false" ht="12.75" hidden="false" customHeight="false" outlineLevel="0" collapsed="false">
      <c r="A343" s="86" t="n">
        <v>721</v>
      </c>
      <c r="B343" s="87" t="n">
        <v>0</v>
      </c>
      <c r="C343" s="87" t="n">
        <v>0.0009765896</v>
      </c>
      <c r="D343" s="88" t="e">
        <f aca="false">VLOOKUP(A343,Entrada_datos!$C:$D,2,0)</f>
        <v>#N/A</v>
      </c>
      <c r="E343" s="88" t="str">
        <f aca="false">IF(ISNUMBER(D343),D343,"")</f>
        <v/>
      </c>
      <c r="F343" s="88" t="n">
        <f aca="false">VLOOKUP(A343,Entrada_datos!$C:$D,2)</f>
        <v>0</v>
      </c>
      <c r="G343" s="88" t="n">
        <f aca="false">IF(ISNUMBER(D343),B343*E343,0)</f>
        <v>0</v>
      </c>
      <c r="H343" s="88" t="n">
        <f aca="false">IF(ISNUMBER(D343),C343*E343,0)</f>
        <v>0</v>
      </c>
      <c r="I343" s="88" t="n">
        <f aca="false">IF(ISNUMBER(D343),A343*E343,0)</f>
        <v>0</v>
      </c>
      <c r="N343" s="84" t="n">
        <v>342</v>
      </c>
      <c r="O343" s="84" t="n">
        <f aca="false">Entrada_datos!C352-Entrada_datos!C351</f>
        <v>0</v>
      </c>
      <c r="P343" s="84" t="str">
        <f aca="false">IF(AND(O343&gt;0,O343&lt;20),O343,"")</f>
        <v/>
      </c>
    </row>
    <row r="344" customFormat="false" ht="12.75" hidden="false" customHeight="false" outlineLevel="0" collapsed="false">
      <c r="A344" s="86" t="n">
        <v>722</v>
      </c>
      <c r="B344" s="87" t="n">
        <v>0</v>
      </c>
      <c r="C344" s="87" t="n">
        <v>0.0009111088</v>
      </c>
      <c r="D344" s="88" t="e">
        <f aca="false">VLOOKUP(A344,Entrada_datos!$C:$D,2,0)</f>
        <v>#N/A</v>
      </c>
      <c r="E344" s="88" t="str">
        <f aca="false">IF(ISNUMBER(D344),D344,"")</f>
        <v/>
      </c>
      <c r="F344" s="88" t="n">
        <f aca="false">VLOOKUP(A344,Entrada_datos!$C:$D,2)</f>
        <v>0</v>
      </c>
      <c r="G344" s="88" t="n">
        <f aca="false">IF(ISNUMBER(D344),B344*E344,0)</f>
        <v>0</v>
      </c>
      <c r="H344" s="88" t="n">
        <f aca="false">IF(ISNUMBER(D344),C344*E344,0)</f>
        <v>0</v>
      </c>
      <c r="I344" s="88" t="n">
        <f aca="false">IF(ISNUMBER(D344),A344*E344,0)</f>
        <v>0</v>
      </c>
      <c r="N344" s="84" t="n">
        <v>343</v>
      </c>
      <c r="O344" s="84" t="n">
        <f aca="false">Entrada_datos!C353-Entrada_datos!C352</f>
        <v>0</v>
      </c>
      <c r="P344" s="84" t="str">
        <f aca="false">IF(AND(O344&gt;0,O344&lt;20),O344,"")</f>
        <v/>
      </c>
    </row>
    <row r="345" customFormat="false" ht="12.75" hidden="false" customHeight="false" outlineLevel="0" collapsed="false">
      <c r="A345" s="86" t="n">
        <v>723</v>
      </c>
      <c r="B345" s="87" t="n">
        <v>0</v>
      </c>
      <c r="C345" s="87" t="n">
        <v>0.0008501332</v>
      </c>
      <c r="D345" s="88" t="e">
        <f aca="false">VLOOKUP(A345,Entrada_datos!$C:$D,2,0)</f>
        <v>#N/A</v>
      </c>
      <c r="E345" s="88" t="str">
        <f aca="false">IF(ISNUMBER(D345),D345,"")</f>
        <v/>
      </c>
      <c r="F345" s="88" t="n">
        <f aca="false">VLOOKUP(A345,Entrada_datos!$C:$D,2)</f>
        <v>0</v>
      </c>
      <c r="G345" s="88" t="n">
        <f aca="false">IF(ISNUMBER(D345),B345*E345,0)</f>
        <v>0</v>
      </c>
      <c r="H345" s="88" t="n">
        <f aca="false">IF(ISNUMBER(D345),C345*E345,0)</f>
        <v>0</v>
      </c>
      <c r="I345" s="88" t="n">
        <f aca="false">IF(ISNUMBER(D345),A345*E345,0)</f>
        <v>0</v>
      </c>
      <c r="N345" s="84" t="n">
        <v>344</v>
      </c>
      <c r="O345" s="84" t="n">
        <f aca="false">Entrada_datos!C354-Entrada_datos!C353</f>
        <v>0</v>
      </c>
      <c r="P345" s="84" t="str">
        <f aca="false">IF(AND(O345&gt;0,O345&lt;20),O345,"")</f>
        <v/>
      </c>
    </row>
    <row r="346" customFormat="false" ht="12.75" hidden="false" customHeight="false" outlineLevel="0" collapsed="false">
      <c r="A346" s="86" t="n">
        <v>724</v>
      </c>
      <c r="B346" s="87" t="n">
        <v>0</v>
      </c>
      <c r="C346" s="87" t="n">
        <v>0.0007932384</v>
      </c>
      <c r="D346" s="88" t="e">
        <f aca="false">VLOOKUP(A346,Entrada_datos!$C:$D,2,0)</f>
        <v>#N/A</v>
      </c>
      <c r="E346" s="88" t="str">
        <f aca="false">IF(ISNUMBER(D346),D346,"")</f>
        <v/>
      </c>
      <c r="F346" s="88" t="n">
        <f aca="false">VLOOKUP(A346,Entrada_datos!$C:$D,2)</f>
        <v>0</v>
      </c>
      <c r="G346" s="88" t="n">
        <f aca="false">IF(ISNUMBER(D346),B346*E346,0)</f>
        <v>0</v>
      </c>
      <c r="H346" s="88" t="n">
        <f aca="false">IF(ISNUMBER(D346),C346*E346,0)</f>
        <v>0</v>
      </c>
      <c r="I346" s="88" t="n">
        <f aca="false">IF(ISNUMBER(D346),A346*E346,0)</f>
        <v>0</v>
      </c>
      <c r="N346" s="84" t="n">
        <v>345</v>
      </c>
      <c r="O346" s="84" t="n">
        <f aca="false">Entrada_datos!C355-Entrada_datos!C354</f>
        <v>0</v>
      </c>
      <c r="P346" s="84" t="str">
        <f aca="false">IF(AND(O346&gt;0,O346&lt;20),O346,"")</f>
        <v/>
      </c>
    </row>
    <row r="347" customFormat="false" ht="12.75" hidden="false" customHeight="false" outlineLevel="0" collapsed="false">
      <c r="A347" s="86" t="n">
        <v>725</v>
      </c>
      <c r="B347" s="87" t="n">
        <v>0</v>
      </c>
      <c r="C347" s="87" t="n">
        <v>0.00074</v>
      </c>
      <c r="D347" s="88" t="e">
        <f aca="false">VLOOKUP(A347,Entrada_datos!$C:$D,2,0)</f>
        <v>#N/A</v>
      </c>
      <c r="E347" s="88" t="str">
        <f aca="false">IF(ISNUMBER(D347),D347,"")</f>
        <v/>
      </c>
      <c r="F347" s="88" t="n">
        <f aca="false">VLOOKUP(A347,Entrada_datos!$C:$D,2)</f>
        <v>0</v>
      </c>
      <c r="G347" s="88" t="n">
        <f aca="false">IF(ISNUMBER(D347),B347*E347,0)</f>
        <v>0</v>
      </c>
      <c r="H347" s="88" t="n">
        <f aca="false">IF(ISNUMBER(D347),C347*E347,0)</f>
        <v>0</v>
      </c>
      <c r="I347" s="88" t="n">
        <f aca="false">IF(ISNUMBER(D347),A347*E347,0)</f>
        <v>0</v>
      </c>
      <c r="N347" s="84" t="n">
        <v>346</v>
      </c>
      <c r="O347" s="84" t="n">
        <f aca="false">Entrada_datos!C356-Entrada_datos!C355</f>
        <v>0</v>
      </c>
      <c r="P347" s="84" t="str">
        <f aca="false">IF(AND(O347&gt;0,O347&lt;20),O347,"")</f>
        <v/>
      </c>
    </row>
    <row r="348" customFormat="false" ht="12.75" hidden="false" customHeight="false" outlineLevel="0" collapsed="false">
      <c r="A348" s="86" t="n">
        <v>726</v>
      </c>
      <c r="B348" s="87" t="n">
        <v>0</v>
      </c>
      <c r="C348" s="87" t="n">
        <v>0.0006900827</v>
      </c>
      <c r="D348" s="88" t="e">
        <f aca="false">VLOOKUP(A348,Entrada_datos!$C:$D,2,0)</f>
        <v>#N/A</v>
      </c>
      <c r="E348" s="88" t="str">
        <f aca="false">IF(ISNUMBER(D348),D348,"")</f>
        <v/>
      </c>
      <c r="F348" s="88" t="n">
        <f aca="false">VLOOKUP(A348,Entrada_datos!$C:$D,2)</f>
        <v>0</v>
      </c>
      <c r="G348" s="88" t="n">
        <f aca="false">IF(ISNUMBER(D348),B348*E348,0)</f>
        <v>0</v>
      </c>
      <c r="H348" s="88" t="n">
        <f aca="false">IF(ISNUMBER(D348),C348*E348,0)</f>
        <v>0</v>
      </c>
      <c r="I348" s="88" t="n">
        <f aca="false">IF(ISNUMBER(D348),A348*E348,0)</f>
        <v>0</v>
      </c>
      <c r="N348" s="84" t="n">
        <v>347</v>
      </c>
      <c r="O348" s="84" t="n">
        <f aca="false">Entrada_datos!C357-Entrada_datos!C356</f>
        <v>0</v>
      </c>
      <c r="P348" s="84" t="str">
        <f aca="false">IF(AND(O348&gt;0,O348&lt;20),O348,"")</f>
        <v/>
      </c>
    </row>
    <row r="349" customFormat="false" ht="12.75" hidden="false" customHeight="false" outlineLevel="0" collapsed="false">
      <c r="A349" s="86" t="n">
        <v>727</v>
      </c>
      <c r="B349" s="87" t="n">
        <v>0</v>
      </c>
      <c r="C349" s="87" t="n">
        <v>0.00064331</v>
      </c>
      <c r="D349" s="88" t="e">
        <f aca="false">VLOOKUP(A349,Entrada_datos!$C:$D,2,0)</f>
        <v>#N/A</v>
      </c>
      <c r="E349" s="88" t="str">
        <f aca="false">IF(ISNUMBER(D349),D349,"")</f>
        <v/>
      </c>
      <c r="F349" s="88" t="n">
        <f aca="false">VLOOKUP(A349,Entrada_datos!$C:$D,2)</f>
        <v>0</v>
      </c>
      <c r="G349" s="88" t="n">
        <f aca="false">IF(ISNUMBER(D349),B349*E349,0)</f>
        <v>0</v>
      </c>
      <c r="H349" s="88" t="n">
        <f aca="false">IF(ISNUMBER(D349),C349*E349,0)</f>
        <v>0</v>
      </c>
      <c r="I349" s="88" t="n">
        <f aca="false">IF(ISNUMBER(D349),A349*E349,0)</f>
        <v>0</v>
      </c>
      <c r="N349" s="84" t="n">
        <v>348</v>
      </c>
      <c r="O349" s="84" t="n">
        <f aca="false">Entrada_datos!C358-Entrada_datos!C357</f>
        <v>0</v>
      </c>
      <c r="P349" s="84" t="str">
        <f aca="false">IF(AND(O349&gt;0,O349&lt;20),O349,"")</f>
        <v/>
      </c>
    </row>
    <row r="350" customFormat="false" ht="12.75" hidden="false" customHeight="false" outlineLevel="0" collapsed="false">
      <c r="A350" s="86" t="n">
        <v>728</v>
      </c>
      <c r="B350" s="87" t="n">
        <v>0</v>
      </c>
      <c r="C350" s="87" t="n">
        <v>0.000599496</v>
      </c>
      <c r="D350" s="88" t="e">
        <f aca="false">VLOOKUP(A350,Entrada_datos!$C:$D,2,0)</f>
        <v>#N/A</v>
      </c>
      <c r="E350" s="88" t="str">
        <f aca="false">IF(ISNUMBER(D350),D350,"")</f>
        <v/>
      </c>
      <c r="F350" s="88" t="n">
        <f aca="false">VLOOKUP(A350,Entrada_datos!$C:$D,2)</f>
        <v>0</v>
      </c>
      <c r="G350" s="88" t="n">
        <f aca="false">IF(ISNUMBER(D350),B350*E350,0)</f>
        <v>0</v>
      </c>
      <c r="H350" s="88" t="n">
        <f aca="false">IF(ISNUMBER(D350),C350*E350,0)</f>
        <v>0</v>
      </c>
      <c r="I350" s="88" t="n">
        <f aca="false">IF(ISNUMBER(D350),A350*E350,0)</f>
        <v>0</v>
      </c>
      <c r="N350" s="84" t="n">
        <v>349</v>
      </c>
      <c r="O350" s="84" t="n">
        <f aca="false">Entrada_datos!C359-Entrada_datos!C358</f>
        <v>0</v>
      </c>
      <c r="P350" s="84" t="str">
        <f aca="false">IF(AND(O350&gt;0,O350&lt;20),O350,"")</f>
        <v/>
      </c>
    </row>
    <row r="351" customFormat="false" ht="12.75" hidden="false" customHeight="false" outlineLevel="0" collapsed="false">
      <c r="A351" s="86" t="n">
        <v>729</v>
      </c>
      <c r="B351" s="87" t="n">
        <v>0</v>
      </c>
      <c r="C351" s="87" t="n">
        <v>0.0005584547</v>
      </c>
      <c r="D351" s="88" t="e">
        <f aca="false">VLOOKUP(A351,Entrada_datos!$C:$D,2,0)</f>
        <v>#N/A</v>
      </c>
      <c r="E351" s="88" t="str">
        <f aca="false">IF(ISNUMBER(D351),D351,"")</f>
        <v/>
      </c>
      <c r="F351" s="88" t="n">
        <f aca="false">VLOOKUP(A351,Entrada_datos!$C:$D,2)</f>
        <v>0</v>
      </c>
      <c r="G351" s="88" t="n">
        <f aca="false">IF(ISNUMBER(D351),B351*E351,0)</f>
        <v>0</v>
      </c>
      <c r="H351" s="88" t="n">
        <f aca="false">IF(ISNUMBER(D351),C351*E351,0)</f>
        <v>0</v>
      </c>
      <c r="I351" s="88" t="n">
        <f aca="false">IF(ISNUMBER(D351),A351*E351,0)</f>
        <v>0</v>
      </c>
      <c r="N351" s="84" t="n">
        <v>350</v>
      </c>
      <c r="O351" s="84" t="n">
        <f aca="false">Entrada_datos!C360-Entrada_datos!C359</f>
        <v>0</v>
      </c>
      <c r="P351" s="84" t="str">
        <f aca="false">IF(AND(O351&gt;0,O351&lt;20),O351,"")</f>
        <v/>
      </c>
    </row>
    <row r="352" customFormat="false" ht="12.75" hidden="false" customHeight="false" outlineLevel="0" collapsed="false">
      <c r="A352" s="86" t="n">
        <v>730</v>
      </c>
      <c r="B352" s="87" t="n">
        <v>0</v>
      </c>
      <c r="C352" s="87" t="n">
        <v>0.00052</v>
      </c>
      <c r="D352" s="88" t="e">
        <f aca="false">VLOOKUP(A352,Entrada_datos!$C:$D,2,0)</f>
        <v>#N/A</v>
      </c>
      <c r="E352" s="88" t="str">
        <f aca="false">IF(ISNUMBER(D352),D352,"")</f>
        <v/>
      </c>
      <c r="F352" s="88" t="n">
        <f aca="false">VLOOKUP(A352,Entrada_datos!$C:$D,2)</f>
        <v>0</v>
      </c>
      <c r="G352" s="88" t="n">
        <f aca="false">IF(ISNUMBER(D352),B352*E352,0)</f>
        <v>0</v>
      </c>
      <c r="H352" s="88" t="n">
        <f aca="false">IF(ISNUMBER(D352),C352*E352,0)</f>
        <v>0</v>
      </c>
      <c r="I352" s="88" t="n">
        <f aca="false">IF(ISNUMBER(D352),A352*E352,0)</f>
        <v>0</v>
      </c>
      <c r="N352" s="84" t="n">
        <v>351</v>
      </c>
      <c r="O352" s="84" t="n">
        <f aca="false">Entrada_datos!C361-Entrada_datos!C360</f>
        <v>0</v>
      </c>
      <c r="P352" s="84" t="str">
        <f aca="false">IF(AND(O352&gt;0,O352&lt;20),O352,"")</f>
        <v/>
      </c>
    </row>
    <row r="353" customFormat="false" ht="12.75" hidden="false" customHeight="false" outlineLevel="0" collapsed="false">
      <c r="A353" s="86" t="n">
        <v>731</v>
      </c>
      <c r="B353" s="87" t="n">
        <v>0</v>
      </c>
      <c r="C353" s="87" t="n">
        <v>0.0004839136</v>
      </c>
      <c r="D353" s="88" t="e">
        <f aca="false">VLOOKUP(A353,Entrada_datos!$C:$D,2,0)</f>
        <v>#N/A</v>
      </c>
      <c r="E353" s="88" t="str">
        <f aca="false">IF(ISNUMBER(D353),D353,"")</f>
        <v/>
      </c>
      <c r="F353" s="88" t="n">
        <f aca="false">VLOOKUP(A353,Entrada_datos!$C:$D,2)</f>
        <v>0</v>
      </c>
      <c r="G353" s="88" t="n">
        <f aca="false">IF(ISNUMBER(D353),B353*E353,0)</f>
        <v>0</v>
      </c>
      <c r="H353" s="88" t="n">
        <f aca="false">IF(ISNUMBER(D353),C353*E353,0)</f>
        <v>0</v>
      </c>
      <c r="I353" s="88" t="n">
        <f aca="false">IF(ISNUMBER(D353),A353*E353,0)</f>
        <v>0</v>
      </c>
      <c r="N353" s="84" t="n">
        <v>352</v>
      </c>
      <c r="O353" s="84" t="n">
        <f aca="false">Entrada_datos!C362-Entrada_datos!C361</f>
        <v>0</v>
      </c>
      <c r="P353" s="84" t="str">
        <f aca="false">IF(AND(O353&gt;0,O353&lt;20),O353,"")</f>
        <v/>
      </c>
    </row>
    <row r="354" customFormat="false" ht="12.75" hidden="false" customHeight="false" outlineLevel="0" collapsed="false">
      <c r="A354" s="86" t="n">
        <v>732</v>
      </c>
      <c r="B354" s="87" t="n">
        <v>0</v>
      </c>
      <c r="C354" s="87" t="n">
        <v>0.0004500528</v>
      </c>
      <c r="D354" s="88" t="e">
        <f aca="false">VLOOKUP(A354,Entrada_datos!$C:$D,2,0)</f>
        <v>#N/A</v>
      </c>
      <c r="E354" s="88" t="str">
        <f aca="false">IF(ISNUMBER(D354),D354,"")</f>
        <v/>
      </c>
      <c r="F354" s="88" t="n">
        <f aca="false">VLOOKUP(A354,Entrada_datos!$C:$D,2)</f>
        <v>0</v>
      </c>
      <c r="G354" s="88" t="n">
        <f aca="false">IF(ISNUMBER(D354),B354*E354,0)</f>
        <v>0</v>
      </c>
      <c r="H354" s="88" t="n">
        <f aca="false">IF(ISNUMBER(D354),C354*E354,0)</f>
        <v>0</v>
      </c>
      <c r="I354" s="88" t="n">
        <f aca="false">IF(ISNUMBER(D354),A354*E354,0)</f>
        <v>0</v>
      </c>
      <c r="N354" s="84" t="n">
        <v>353</v>
      </c>
      <c r="O354" s="84" t="n">
        <f aca="false">Entrada_datos!C363-Entrada_datos!C362</f>
        <v>0</v>
      </c>
      <c r="P354" s="84" t="str">
        <f aca="false">IF(AND(O354&gt;0,O354&lt;20),O354,"")</f>
        <v/>
      </c>
    </row>
    <row r="355" customFormat="false" ht="12.75" hidden="false" customHeight="false" outlineLevel="0" collapsed="false">
      <c r="A355" s="86" t="n">
        <v>733</v>
      </c>
      <c r="B355" s="87" t="n">
        <v>0</v>
      </c>
      <c r="C355" s="87" t="n">
        <v>0.0004183452</v>
      </c>
      <c r="D355" s="88" t="e">
        <f aca="false">VLOOKUP(A355,Entrada_datos!$C:$D,2,0)</f>
        <v>#N/A</v>
      </c>
      <c r="E355" s="88" t="str">
        <f aca="false">IF(ISNUMBER(D355),D355,"")</f>
        <v/>
      </c>
      <c r="F355" s="88" t="n">
        <f aca="false">VLOOKUP(A355,Entrada_datos!$C:$D,2)</f>
        <v>0</v>
      </c>
      <c r="G355" s="88" t="n">
        <f aca="false">IF(ISNUMBER(D355),B355*E355,0)</f>
        <v>0</v>
      </c>
      <c r="H355" s="88" t="n">
        <f aca="false">IF(ISNUMBER(D355),C355*E355,0)</f>
        <v>0</v>
      </c>
      <c r="I355" s="88" t="n">
        <f aca="false">IF(ISNUMBER(D355),A355*E355,0)</f>
        <v>0</v>
      </c>
      <c r="N355" s="84" t="n">
        <v>354</v>
      </c>
      <c r="O355" s="84" t="n">
        <f aca="false">Entrada_datos!C364-Entrada_datos!C363</f>
        <v>0</v>
      </c>
      <c r="P355" s="84" t="str">
        <f aca="false">IF(AND(O355&gt;0,O355&lt;20),O355,"")</f>
        <v/>
      </c>
    </row>
    <row r="356" customFormat="false" ht="12.75" hidden="false" customHeight="false" outlineLevel="0" collapsed="false">
      <c r="A356" s="86" t="n">
        <v>734</v>
      </c>
      <c r="B356" s="87" t="n">
        <v>0</v>
      </c>
      <c r="C356" s="87" t="n">
        <v>0.0003887184</v>
      </c>
      <c r="D356" s="88" t="e">
        <f aca="false">VLOOKUP(A356,Entrada_datos!$C:$D,2,0)</f>
        <v>#N/A</v>
      </c>
      <c r="E356" s="88" t="str">
        <f aca="false">IF(ISNUMBER(D356),D356,"")</f>
        <v/>
      </c>
      <c r="F356" s="88" t="n">
        <f aca="false">VLOOKUP(A356,Entrada_datos!$C:$D,2)</f>
        <v>0</v>
      </c>
      <c r="G356" s="88" t="n">
        <f aca="false">IF(ISNUMBER(D356),B356*E356,0)</f>
        <v>0</v>
      </c>
      <c r="H356" s="88" t="n">
        <f aca="false">IF(ISNUMBER(D356),C356*E356,0)</f>
        <v>0</v>
      </c>
      <c r="I356" s="88" t="n">
        <f aca="false">IF(ISNUMBER(D356),A356*E356,0)</f>
        <v>0</v>
      </c>
      <c r="N356" s="84" t="n">
        <v>355</v>
      </c>
      <c r="O356" s="84" t="n">
        <f aca="false">Entrada_datos!C365-Entrada_datos!C364</f>
        <v>0</v>
      </c>
      <c r="P356" s="84" t="str">
        <f aca="false">IF(AND(O356&gt;0,O356&lt;20),O356,"")</f>
        <v/>
      </c>
    </row>
    <row r="357" customFormat="false" ht="12.75" hidden="false" customHeight="false" outlineLevel="0" collapsed="false">
      <c r="A357" s="86" t="n">
        <v>735</v>
      </c>
      <c r="B357" s="87" t="n">
        <v>0</v>
      </c>
      <c r="C357" s="87" t="n">
        <v>0.0003611</v>
      </c>
      <c r="D357" s="88" t="e">
        <f aca="false">VLOOKUP(A357,Entrada_datos!$C:$D,2,0)</f>
        <v>#N/A</v>
      </c>
      <c r="E357" s="88" t="str">
        <f aca="false">IF(ISNUMBER(D357),D357,"")</f>
        <v/>
      </c>
      <c r="F357" s="88" t="n">
        <f aca="false">VLOOKUP(A357,Entrada_datos!$C:$D,2)</f>
        <v>0</v>
      </c>
      <c r="G357" s="88" t="n">
        <f aca="false">IF(ISNUMBER(D357),B357*E357,0)</f>
        <v>0</v>
      </c>
      <c r="H357" s="88" t="n">
        <f aca="false">IF(ISNUMBER(D357),C357*E357,0)</f>
        <v>0</v>
      </c>
      <c r="I357" s="88" t="n">
        <f aca="false">IF(ISNUMBER(D357),A357*E357,0)</f>
        <v>0</v>
      </c>
      <c r="N357" s="84" t="n">
        <v>356</v>
      </c>
      <c r="O357" s="84" t="n">
        <f aca="false">Entrada_datos!C366-Entrada_datos!C365</f>
        <v>0</v>
      </c>
      <c r="P357" s="84" t="str">
        <f aca="false">IF(AND(O357&gt;0,O357&lt;20),O357,"")</f>
        <v/>
      </c>
    </row>
    <row r="358" customFormat="false" ht="12.75" hidden="false" customHeight="false" outlineLevel="0" collapsed="false">
      <c r="A358" s="86" t="n">
        <v>736</v>
      </c>
      <c r="B358" s="87" t="n">
        <v>0</v>
      </c>
      <c r="C358" s="87" t="n">
        <v>0.0003353835</v>
      </c>
      <c r="D358" s="88" t="e">
        <f aca="false">VLOOKUP(A358,Entrada_datos!$C:$D,2,0)</f>
        <v>#N/A</v>
      </c>
      <c r="E358" s="88" t="str">
        <f aca="false">IF(ISNUMBER(D358),D358,"")</f>
        <v/>
      </c>
      <c r="F358" s="88" t="n">
        <f aca="false">VLOOKUP(A358,Entrada_datos!$C:$D,2)</f>
        <v>0</v>
      </c>
      <c r="G358" s="88" t="n">
        <f aca="false">IF(ISNUMBER(D358),B358*E358,0)</f>
        <v>0</v>
      </c>
      <c r="H358" s="88" t="n">
        <f aca="false">IF(ISNUMBER(D358),C358*E358,0)</f>
        <v>0</v>
      </c>
      <c r="I358" s="88" t="n">
        <f aca="false">IF(ISNUMBER(D358),A358*E358,0)</f>
        <v>0</v>
      </c>
      <c r="N358" s="84" t="n">
        <v>357</v>
      </c>
      <c r="O358" s="84" t="n">
        <f aca="false">Entrada_datos!C367-Entrada_datos!C366</f>
        <v>0</v>
      </c>
      <c r="P358" s="84" t="str">
        <f aca="false">IF(AND(O358&gt;0,O358&lt;20),O358,"")</f>
        <v/>
      </c>
    </row>
    <row r="359" customFormat="false" ht="12.75" hidden="false" customHeight="false" outlineLevel="0" collapsed="false">
      <c r="A359" s="86" t="n">
        <v>737</v>
      </c>
      <c r="B359" s="87" t="n">
        <v>0</v>
      </c>
      <c r="C359" s="87" t="n">
        <v>0.0003114404</v>
      </c>
      <c r="D359" s="88" t="e">
        <f aca="false">VLOOKUP(A359,Entrada_datos!$C:$D,2,0)</f>
        <v>#N/A</v>
      </c>
      <c r="E359" s="88" t="str">
        <f aca="false">IF(ISNUMBER(D359),D359,"")</f>
        <v/>
      </c>
      <c r="F359" s="88" t="n">
        <f aca="false">VLOOKUP(A359,Entrada_datos!$C:$D,2)</f>
        <v>0</v>
      </c>
      <c r="G359" s="88" t="n">
        <f aca="false">IF(ISNUMBER(D359),B359*E359,0)</f>
        <v>0</v>
      </c>
      <c r="H359" s="88" t="n">
        <f aca="false">IF(ISNUMBER(D359),C359*E359,0)</f>
        <v>0</v>
      </c>
      <c r="I359" s="88" t="n">
        <f aca="false">IF(ISNUMBER(D359),A359*E359,0)</f>
        <v>0</v>
      </c>
      <c r="N359" s="84" t="n">
        <v>358</v>
      </c>
      <c r="O359" s="84" t="n">
        <f aca="false">Entrada_datos!C368-Entrada_datos!C367</f>
        <v>0</v>
      </c>
      <c r="P359" s="84" t="str">
        <f aca="false">IF(AND(O359&gt;0,O359&lt;20),O359,"")</f>
        <v/>
      </c>
    </row>
    <row r="360" customFormat="false" ht="12.75" hidden="false" customHeight="false" outlineLevel="0" collapsed="false">
      <c r="A360" s="86" t="n">
        <v>738</v>
      </c>
      <c r="B360" s="87" t="n">
        <v>0</v>
      </c>
      <c r="C360" s="87" t="n">
        <v>0.0002891656</v>
      </c>
      <c r="D360" s="88" t="e">
        <f aca="false">VLOOKUP(A360,Entrada_datos!$C:$D,2,0)</f>
        <v>#N/A</v>
      </c>
      <c r="E360" s="88" t="str">
        <f aca="false">IF(ISNUMBER(D360),D360,"")</f>
        <v/>
      </c>
      <c r="F360" s="88" t="n">
        <f aca="false">VLOOKUP(A360,Entrada_datos!$C:$D,2)</f>
        <v>0</v>
      </c>
      <c r="G360" s="88" t="n">
        <f aca="false">IF(ISNUMBER(D360),B360*E360,0)</f>
        <v>0</v>
      </c>
      <c r="H360" s="88" t="n">
        <f aca="false">IF(ISNUMBER(D360),C360*E360,0)</f>
        <v>0</v>
      </c>
      <c r="I360" s="88" t="n">
        <f aca="false">IF(ISNUMBER(D360),A360*E360,0)</f>
        <v>0</v>
      </c>
      <c r="N360" s="84" t="n">
        <v>359</v>
      </c>
      <c r="O360" s="84" t="n">
        <f aca="false">Entrada_datos!C369-Entrada_datos!C368</f>
        <v>0</v>
      </c>
      <c r="P360" s="84" t="str">
        <f aca="false">IF(AND(O360&gt;0,O360&lt;20),O360,"")</f>
        <v/>
      </c>
    </row>
    <row r="361" customFormat="false" ht="12.75" hidden="false" customHeight="false" outlineLevel="0" collapsed="false">
      <c r="A361" s="86" t="n">
        <v>739</v>
      </c>
      <c r="B361" s="87" t="n">
        <v>0</v>
      </c>
      <c r="C361" s="87" t="n">
        <v>0.0002684539</v>
      </c>
      <c r="D361" s="88" t="e">
        <f aca="false">VLOOKUP(A361,Entrada_datos!$C:$D,2,0)</f>
        <v>#N/A</v>
      </c>
      <c r="E361" s="88" t="str">
        <f aca="false">IF(ISNUMBER(D361),D361,"")</f>
        <v/>
      </c>
      <c r="F361" s="88" t="n">
        <f aca="false">VLOOKUP(A361,Entrada_datos!$C:$D,2)</f>
        <v>0</v>
      </c>
      <c r="G361" s="88" t="n">
        <f aca="false">IF(ISNUMBER(D361),B361*E361,0)</f>
        <v>0</v>
      </c>
      <c r="H361" s="88" t="n">
        <f aca="false">IF(ISNUMBER(D361),C361*E361,0)</f>
        <v>0</v>
      </c>
      <c r="I361" s="88" t="n">
        <f aca="false">IF(ISNUMBER(D361),A361*E361,0)</f>
        <v>0</v>
      </c>
      <c r="N361" s="84" t="n">
        <v>360</v>
      </c>
      <c r="O361" s="84" t="n">
        <f aca="false">Entrada_datos!C370-Entrada_datos!C369</f>
        <v>0</v>
      </c>
      <c r="P361" s="84" t="str">
        <f aca="false">IF(AND(O361&gt;0,O361&lt;20),O361,"")</f>
        <v/>
      </c>
    </row>
    <row r="362" customFormat="false" ht="12.75" hidden="false" customHeight="false" outlineLevel="0" collapsed="false">
      <c r="A362" s="86" t="n">
        <v>740</v>
      </c>
      <c r="B362" s="87" t="n">
        <v>0</v>
      </c>
      <c r="C362" s="87" t="n">
        <v>0.0002492</v>
      </c>
      <c r="D362" s="88" t="e">
        <f aca="false">VLOOKUP(A362,Entrada_datos!$C:$D,2,0)</f>
        <v>#N/A</v>
      </c>
      <c r="E362" s="88" t="str">
        <f aca="false">IF(ISNUMBER(D362),D362,"")</f>
        <v/>
      </c>
      <c r="F362" s="88" t="n">
        <f aca="false">VLOOKUP(A362,Entrada_datos!$C:$D,2)</f>
        <v>0</v>
      </c>
      <c r="G362" s="88" t="n">
        <f aca="false">IF(ISNUMBER(D362),B362*E362,0)</f>
        <v>0</v>
      </c>
      <c r="H362" s="88" t="n">
        <f aca="false">IF(ISNUMBER(D362),C362*E362,0)</f>
        <v>0</v>
      </c>
      <c r="I362" s="88" t="n">
        <f aca="false">IF(ISNUMBER(D362),A362*E362,0)</f>
        <v>0</v>
      </c>
      <c r="N362" s="84" t="n">
        <v>361</v>
      </c>
      <c r="O362" s="84" t="n">
        <f aca="false">Entrada_datos!C371-Entrada_datos!C370</f>
        <v>0</v>
      </c>
      <c r="P362" s="84" t="str">
        <f aca="false">IF(AND(O362&gt;0,O362&lt;20),O362,"")</f>
        <v/>
      </c>
    </row>
    <row r="363" customFormat="false" ht="12.75" hidden="false" customHeight="false" outlineLevel="0" collapsed="false">
      <c r="A363" s="86" t="n">
        <v>741</v>
      </c>
      <c r="B363" s="87" t="n">
        <v>0</v>
      </c>
      <c r="C363" s="87" t="n">
        <v>0.0002313019</v>
      </c>
      <c r="D363" s="88" t="e">
        <f aca="false">VLOOKUP(A363,Entrada_datos!$C:$D,2,0)</f>
        <v>#N/A</v>
      </c>
      <c r="E363" s="88" t="str">
        <f aca="false">IF(ISNUMBER(D363),D363,"")</f>
        <v/>
      </c>
      <c r="F363" s="88" t="n">
        <f aca="false">VLOOKUP(A363,Entrada_datos!$C:$D,2)</f>
        <v>0</v>
      </c>
      <c r="G363" s="88" t="n">
        <f aca="false">IF(ISNUMBER(D363),B363*E363,0)</f>
        <v>0</v>
      </c>
      <c r="H363" s="88" t="n">
        <f aca="false">IF(ISNUMBER(D363),C363*E363,0)</f>
        <v>0</v>
      </c>
      <c r="I363" s="88" t="n">
        <f aca="false">IF(ISNUMBER(D363),A363*E363,0)</f>
        <v>0</v>
      </c>
      <c r="N363" s="84" t="n">
        <v>362</v>
      </c>
      <c r="O363" s="84" t="n">
        <f aca="false">Entrada_datos!C372-Entrada_datos!C371</f>
        <v>0</v>
      </c>
      <c r="P363" s="84" t="str">
        <f aca="false">IF(AND(O363&gt;0,O363&lt;20),O363,"")</f>
        <v/>
      </c>
    </row>
    <row r="364" customFormat="false" ht="12.75" hidden="false" customHeight="false" outlineLevel="0" collapsed="false">
      <c r="A364" s="86" t="n">
        <v>742</v>
      </c>
      <c r="B364" s="87" t="n">
        <v>0</v>
      </c>
      <c r="C364" s="87" t="n">
        <v>0.0002146856</v>
      </c>
      <c r="D364" s="88" t="e">
        <f aca="false">VLOOKUP(A364,Entrada_datos!$C:$D,2,0)</f>
        <v>#N/A</v>
      </c>
      <c r="E364" s="88" t="str">
        <f aca="false">IF(ISNUMBER(D364),D364,"")</f>
        <v/>
      </c>
      <c r="F364" s="88" t="n">
        <f aca="false">VLOOKUP(A364,Entrada_datos!$C:$D,2)</f>
        <v>0</v>
      </c>
      <c r="G364" s="88" t="n">
        <f aca="false">IF(ISNUMBER(D364),B364*E364,0)</f>
        <v>0</v>
      </c>
      <c r="H364" s="88" t="n">
        <f aca="false">IF(ISNUMBER(D364),C364*E364,0)</f>
        <v>0</v>
      </c>
      <c r="I364" s="88" t="n">
        <f aca="false">IF(ISNUMBER(D364),A364*E364,0)</f>
        <v>0</v>
      </c>
      <c r="N364" s="84" t="n">
        <v>363</v>
      </c>
      <c r="O364" s="84" t="n">
        <f aca="false">Entrada_datos!C373-Entrada_datos!C372</f>
        <v>0</v>
      </c>
      <c r="P364" s="84" t="str">
        <f aca="false">IF(AND(O364&gt;0,O364&lt;20),O364,"")</f>
        <v/>
      </c>
    </row>
    <row r="365" customFormat="false" ht="12.75" hidden="false" customHeight="false" outlineLevel="0" collapsed="false">
      <c r="A365" s="86" t="n">
        <v>743</v>
      </c>
      <c r="B365" s="87" t="n">
        <v>0</v>
      </c>
      <c r="C365" s="87" t="n">
        <v>0.0001992884</v>
      </c>
      <c r="D365" s="88" t="e">
        <f aca="false">VLOOKUP(A365,Entrada_datos!$C:$D,2,0)</f>
        <v>#N/A</v>
      </c>
      <c r="E365" s="88" t="str">
        <f aca="false">IF(ISNUMBER(D365),D365,"")</f>
        <v/>
      </c>
      <c r="F365" s="88" t="n">
        <f aca="false">VLOOKUP(A365,Entrada_datos!$C:$D,2)</f>
        <v>0</v>
      </c>
      <c r="G365" s="88" t="n">
        <f aca="false">IF(ISNUMBER(D365),B365*E365,0)</f>
        <v>0</v>
      </c>
      <c r="H365" s="88" t="n">
        <f aca="false">IF(ISNUMBER(D365),C365*E365,0)</f>
        <v>0</v>
      </c>
      <c r="I365" s="88" t="n">
        <f aca="false">IF(ISNUMBER(D365),A365*E365,0)</f>
        <v>0</v>
      </c>
      <c r="N365" s="84" t="n">
        <v>364</v>
      </c>
      <c r="O365" s="84" t="n">
        <f aca="false">Entrada_datos!C374-Entrada_datos!C373</f>
        <v>0</v>
      </c>
      <c r="P365" s="84" t="str">
        <f aca="false">IF(AND(O365&gt;0,O365&lt;20),O365,"")</f>
        <v/>
      </c>
    </row>
    <row r="366" customFormat="false" ht="12.75" hidden="false" customHeight="false" outlineLevel="0" collapsed="false">
      <c r="A366" s="86" t="n">
        <v>744</v>
      </c>
      <c r="B366" s="87" t="n">
        <v>0</v>
      </c>
      <c r="C366" s="87" t="n">
        <v>0.0001850475</v>
      </c>
      <c r="D366" s="88" t="e">
        <f aca="false">VLOOKUP(A366,Entrada_datos!$C:$D,2,0)</f>
        <v>#N/A</v>
      </c>
      <c r="E366" s="88" t="str">
        <f aca="false">IF(ISNUMBER(D366),D366,"")</f>
        <v/>
      </c>
      <c r="F366" s="88" t="n">
        <f aca="false">VLOOKUP(A366,Entrada_datos!$C:$D,2)</f>
        <v>0</v>
      </c>
      <c r="G366" s="88" t="n">
        <f aca="false">IF(ISNUMBER(D366),B366*E366,0)</f>
        <v>0</v>
      </c>
      <c r="H366" s="88" t="n">
        <f aca="false">IF(ISNUMBER(D366),C366*E366,0)</f>
        <v>0</v>
      </c>
      <c r="I366" s="88" t="n">
        <f aca="false">IF(ISNUMBER(D366),A366*E366,0)</f>
        <v>0</v>
      </c>
      <c r="N366" s="84" t="n">
        <v>365</v>
      </c>
      <c r="O366" s="84" t="n">
        <f aca="false">Entrada_datos!C375-Entrada_datos!C374</f>
        <v>0</v>
      </c>
      <c r="P366" s="84" t="str">
        <f aca="false">IF(AND(O366&gt;0,O366&lt;20),O366,"")</f>
        <v/>
      </c>
    </row>
    <row r="367" customFormat="false" ht="12.75" hidden="false" customHeight="false" outlineLevel="0" collapsed="false">
      <c r="A367" s="86" t="n">
        <v>745</v>
      </c>
      <c r="B367" s="87" t="n">
        <v>0</v>
      </c>
      <c r="C367" s="87" t="n">
        <v>0.0001719</v>
      </c>
      <c r="D367" s="88" t="e">
        <f aca="false">VLOOKUP(A367,Entrada_datos!$C:$D,2,0)</f>
        <v>#N/A</v>
      </c>
      <c r="E367" s="88" t="str">
        <f aca="false">IF(ISNUMBER(D367),D367,"")</f>
        <v/>
      </c>
      <c r="F367" s="88" t="n">
        <f aca="false">VLOOKUP(A367,Entrada_datos!$C:$D,2)</f>
        <v>0</v>
      </c>
      <c r="G367" s="88" t="n">
        <f aca="false">IF(ISNUMBER(D367),B367*E367,0)</f>
        <v>0</v>
      </c>
      <c r="H367" s="88" t="n">
        <f aca="false">IF(ISNUMBER(D367),C367*E367,0)</f>
        <v>0</v>
      </c>
      <c r="I367" s="88" t="n">
        <f aca="false">IF(ISNUMBER(D367),A367*E367,0)</f>
        <v>0</v>
      </c>
      <c r="N367" s="84" t="n">
        <v>366</v>
      </c>
      <c r="O367" s="84" t="n">
        <f aca="false">Entrada_datos!C376-Entrada_datos!C375</f>
        <v>0</v>
      </c>
      <c r="P367" s="84" t="str">
        <f aca="false">IF(AND(O367&gt;0,O367&lt;20),O367,"")</f>
        <v/>
      </c>
    </row>
    <row r="368" customFormat="false" ht="12.75" hidden="false" customHeight="false" outlineLevel="0" collapsed="false">
      <c r="A368" s="86" t="n">
        <v>746</v>
      </c>
      <c r="B368" s="87" t="n">
        <v>0</v>
      </c>
      <c r="C368" s="87" t="n">
        <v>0.0001597781</v>
      </c>
      <c r="D368" s="88" t="e">
        <f aca="false">VLOOKUP(A368,Entrada_datos!$C:$D,2,0)</f>
        <v>#N/A</v>
      </c>
      <c r="E368" s="88" t="str">
        <f aca="false">IF(ISNUMBER(D368),D368,"")</f>
        <v/>
      </c>
      <c r="F368" s="88" t="n">
        <f aca="false">VLOOKUP(A368,Entrada_datos!$C:$D,2)</f>
        <v>0</v>
      </c>
      <c r="G368" s="88" t="n">
        <f aca="false">IF(ISNUMBER(D368),B368*E368,0)</f>
        <v>0</v>
      </c>
      <c r="H368" s="88" t="n">
        <f aca="false">IF(ISNUMBER(D368),C368*E368,0)</f>
        <v>0</v>
      </c>
      <c r="I368" s="88" t="n">
        <f aca="false">IF(ISNUMBER(D368),A368*E368,0)</f>
        <v>0</v>
      </c>
      <c r="N368" s="84" t="n">
        <v>367</v>
      </c>
      <c r="O368" s="84" t="n">
        <f aca="false">Entrada_datos!C377-Entrada_datos!C376</f>
        <v>0</v>
      </c>
      <c r="P368" s="84" t="str">
        <f aca="false">IF(AND(O368&gt;0,O368&lt;20),O368,"")</f>
        <v/>
      </c>
    </row>
    <row r="369" customFormat="false" ht="12.75" hidden="false" customHeight="false" outlineLevel="0" collapsed="false">
      <c r="A369" s="86" t="n">
        <v>747</v>
      </c>
      <c r="B369" s="87" t="n">
        <v>0</v>
      </c>
      <c r="C369" s="87" t="n">
        <v>0.0001486044</v>
      </c>
      <c r="D369" s="88" t="e">
        <f aca="false">VLOOKUP(A369,Entrada_datos!$C:$D,2,0)</f>
        <v>#N/A</v>
      </c>
      <c r="E369" s="88" t="str">
        <f aca="false">IF(ISNUMBER(D369),D369,"")</f>
        <v/>
      </c>
      <c r="F369" s="88" t="n">
        <f aca="false">VLOOKUP(A369,Entrada_datos!$C:$D,2)</f>
        <v>0</v>
      </c>
      <c r="G369" s="88" t="n">
        <f aca="false">IF(ISNUMBER(D369),B369*E369,0)</f>
        <v>0</v>
      </c>
      <c r="H369" s="88" t="n">
        <f aca="false">IF(ISNUMBER(D369),C369*E369,0)</f>
        <v>0</v>
      </c>
      <c r="I369" s="88" t="n">
        <f aca="false">IF(ISNUMBER(D369),A369*E369,0)</f>
        <v>0</v>
      </c>
      <c r="N369" s="84" t="n">
        <v>368</v>
      </c>
      <c r="O369" s="84" t="n">
        <f aca="false">Entrada_datos!C378-Entrada_datos!C377</f>
        <v>0</v>
      </c>
      <c r="P369" s="84" t="str">
        <f aca="false">IF(AND(O369&gt;0,O369&lt;20),O369,"")</f>
        <v/>
      </c>
    </row>
    <row r="370" customFormat="false" ht="12.75" hidden="false" customHeight="false" outlineLevel="0" collapsed="false">
      <c r="A370" s="86" t="n">
        <v>748</v>
      </c>
      <c r="B370" s="87" t="n">
        <v>0</v>
      </c>
      <c r="C370" s="87" t="n">
        <v>0.0001383016</v>
      </c>
      <c r="D370" s="88" t="e">
        <f aca="false">VLOOKUP(A370,Entrada_datos!$C:$D,2,0)</f>
        <v>#N/A</v>
      </c>
      <c r="E370" s="88" t="str">
        <f aca="false">IF(ISNUMBER(D370),D370,"")</f>
        <v/>
      </c>
      <c r="F370" s="88" t="n">
        <f aca="false">VLOOKUP(A370,Entrada_datos!$C:$D,2)</f>
        <v>0</v>
      </c>
      <c r="G370" s="88" t="n">
        <f aca="false">IF(ISNUMBER(D370),B370*E370,0)</f>
        <v>0</v>
      </c>
      <c r="H370" s="88" t="n">
        <f aca="false">IF(ISNUMBER(D370),C370*E370,0)</f>
        <v>0</v>
      </c>
      <c r="I370" s="88" t="n">
        <f aca="false">IF(ISNUMBER(D370),A370*E370,0)</f>
        <v>0</v>
      </c>
      <c r="N370" s="84" t="n">
        <v>369</v>
      </c>
      <c r="O370" s="84" t="n">
        <f aca="false">Entrada_datos!C379-Entrada_datos!C378</f>
        <v>0</v>
      </c>
      <c r="P370" s="84" t="str">
        <f aca="false">IF(AND(O370&gt;0,O370&lt;20),O370,"")</f>
        <v/>
      </c>
    </row>
    <row r="371" customFormat="false" ht="12.75" hidden="false" customHeight="false" outlineLevel="0" collapsed="false">
      <c r="A371" s="86" t="n">
        <v>749</v>
      </c>
      <c r="B371" s="87" t="n">
        <v>0</v>
      </c>
      <c r="C371" s="87" t="n">
        <v>0.0001287925</v>
      </c>
      <c r="D371" s="88" t="e">
        <f aca="false">VLOOKUP(A371,Entrada_datos!$C:$D,2,0)</f>
        <v>#N/A</v>
      </c>
      <c r="E371" s="88" t="str">
        <f aca="false">IF(ISNUMBER(D371),D371,"")</f>
        <v/>
      </c>
      <c r="F371" s="88" t="n">
        <f aca="false">VLOOKUP(A371,Entrada_datos!$C:$D,2)</f>
        <v>0</v>
      </c>
      <c r="G371" s="88" t="n">
        <f aca="false">IF(ISNUMBER(D371),B371*E371,0)</f>
        <v>0</v>
      </c>
      <c r="H371" s="88" t="n">
        <f aca="false">IF(ISNUMBER(D371),C371*E371,0)</f>
        <v>0</v>
      </c>
      <c r="I371" s="88" t="n">
        <f aca="false">IF(ISNUMBER(D371),A371*E371,0)</f>
        <v>0</v>
      </c>
      <c r="N371" s="84" t="n">
        <v>370</v>
      </c>
      <c r="O371" s="84" t="n">
        <f aca="false">Entrada_datos!C380-Entrada_datos!C379</f>
        <v>0</v>
      </c>
      <c r="P371" s="84" t="str">
        <f aca="false">IF(AND(O371&gt;0,O371&lt;20),O371,"")</f>
        <v/>
      </c>
    </row>
    <row r="372" customFormat="false" ht="12.75" hidden="false" customHeight="false" outlineLevel="0" collapsed="false">
      <c r="A372" s="86" t="n">
        <v>750</v>
      </c>
      <c r="B372" s="87" t="n">
        <v>0</v>
      </c>
      <c r="C372" s="87" t="n">
        <v>0.00012</v>
      </c>
      <c r="D372" s="88" t="e">
        <f aca="false">VLOOKUP(A372,Entrada_datos!$C:$D,2,0)</f>
        <v>#N/A</v>
      </c>
      <c r="E372" s="88" t="str">
        <f aca="false">IF(ISNUMBER(D372),D372,"")</f>
        <v/>
      </c>
      <c r="F372" s="88" t="n">
        <f aca="false">VLOOKUP(A372,Entrada_datos!$C:$D,2)</f>
        <v>0</v>
      </c>
      <c r="G372" s="88" t="n">
        <f aca="false">IF(ISNUMBER(D372),B372*E372,0)</f>
        <v>0</v>
      </c>
      <c r="H372" s="88" t="n">
        <f aca="false">IF(ISNUMBER(D372),C372*E372,0)</f>
        <v>0</v>
      </c>
      <c r="I372" s="88" t="n">
        <f aca="false">IF(ISNUMBER(D372),A372*E372,0)</f>
        <v>0</v>
      </c>
      <c r="N372" s="84" t="n">
        <v>371</v>
      </c>
      <c r="O372" s="84" t="n">
        <f aca="false">Entrada_datos!C381-Entrada_datos!C380</f>
        <v>0</v>
      </c>
      <c r="P372" s="84" t="str">
        <f aca="false">IF(AND(O372&gt;0,O372&lt;20),O372,"")</f>
        <v/>
      </c>
    </row>
    <row r="373" customFormat="false" ht="12.75" hidden="false" customHeight="false" outlineLevel="0" collapsed="false">
      <c r="A373" s="86" t="n">
        <v>751</v>
      </c>
      <c r="B373" s="87" t="n">
        <v>0</v>
      </c>
      <c r="C373" s="87" t="n">
        <v>0.0001118595</v>
      </c>
      <c r="D373" s="88" t="e">
        <f aca="false">VLOOKUP(A373,Entrada_datos!$C:$D,2,0)</f>
        <v>#N/A</v>
      </c>
      <c r="E373" s="88" t="str">
        <f aca="false">IF(ISNUMBER(D373),D373,"")</f>
        <v/>
      </c>
      <c r="F373" s="88" t="n">
        <f aca="false">VLOOKUP(A373,Entrada_datos!$C:$D,2)</f>
        <v>0</v>
      </c>
      <c r="G373" s="88" t="n">
        <f aca="false">IF(ISNUMBER(D373),B373*E373,0)</f>
        <v>0</v>
      </c>
      <c r="H373" s="88" t="n">
        <f aca="false">IF(ISNUMBER(D373),C373*E373,0)</f>
        <v>0</v>
      </c>
      <c r="I373" s="88" t="n">
        <f aca="false">IF(ISNUMBER(D373),A373*E373,0)</f>
        <v>0</v>
      </c>
      <c r="N373" s="84" t="n">
        <v>372</v>
      </c>
      <c r="O373" s="84" t="n">
        <f aca="false">Entrada_datos!C382-Entrada_datos!C381</f>
        <v>0</v>
      </c>
      <c r="P373" s="84" t="str">
        <f aca="false">IF(AND(O373&gt;0,O373&lt;20),O373,"")</f>
        <v/>
      </c>
    </row>
    <row r="374" customFormat="false" ht="12.75" hidden="false" customHeight="false" outlineLevel="0" collapsed="false">
      <c r="A374" s="86" t="n">
        <v>752</v>
      </c>
      <c r="B374" s="87" t="n">
        <v>0</v>
      </c>
      <c r="C374" s="87" t="n">
        <v>0.0001043224</v>
      </c>
      <c r="D374" s="88" t="e">
        <f aca="false">VLOOKUP(A374,Entrada_datos!$C:$D,2,0)</f>
        <v>#N/A</v>
      </c>
      <c r="E374" s="88" t="str">
        <f aca="false">IF(ISNUMBER(D374),D374,"")</f>
        <v/>
      </c>
      <c r="F374" s="88" t="n">
        <f aca="false">VLOOKUP(A374,Entrada_datos!$C:$D,2)</f>
        <v>0</v>
      </c>
      <c r="G374" s="88" t="n">
        <f aca="false">IF(ISNUMBER(D374),B374*E374,0)</f>
        <v>0</v>
      </c>
      <c r="H374" s="88" t="n">
        <f aca="false">IF(ISNUMBER(D374),C374*E374,0)</f>
        <v>0</v>
      </c>
      <c r="I374" s="88" t="n">
        <f aca="false">IF(ISNUMBER(D374),A374*E374,0)</f>
        <v>0</v>
      </c>
      <c r="N374" s="84" t="n">
        <v>373</v>
      </c>
      <c r="O374" s="84" t="n">
        <f aca="false">Entrada_datos!C383-Entrada_datos!C382</f>
        <v>0</v>
      </c>
      <c r="P374" s="84" t="str">
        <f aca="false">IF(AND(O374&gt;0,O374&lt;20),O374,"")</f>
        <v/>
      </c>
    </row>
    <row r="375" customFormat="false" ht="12.75" hidden="false" customHeight="false" outlineLevel="0" collapsed="false">
      <c r="A375" s="86" t="n">
        <v>753</v>
      </c>
      <c r="B375" s="87" t="n">
        <v>0</v>
      </c>
      <c r="C375" s="87" t="n">
        <v>9.73356E-005</v>
      </c>
      <c r="D375" s="88" t="e">
        <f aca="false">VLOOKUP(A375,Entrada_datos!$C:$D,2,0)</f>
        <v>#N/A</v>
      </c>
      <c r="E375" s="88" t="str">
        <f aca="false">IF(ISNUMBER(D375),D375,"")</f>
        <v/>
      </c>
      <c r="F375" s="88" t="n">
        <f aca="false">VLOOKUP(A375,Entrada_datos!$C:$D,2)</f>
        <v>0</v>
      </c>
      <c r="G375" s="88" t="n">
        <f aca="false">IF(ISNUMBER(D375),B375*E375,0)</f>
        <v>0</v>
      </c>
      <c r="H375" s="88" t="n">
        <f aca="false">IF(ISNUMBER(D375),C375*E375,0)</f>
        <v>0</v>
      </c>
      <c r="I375" s="88" t="n">
        <f aca="false">IF(ISNUMBER(D375),A375*E375,0)</f>
        <v>0</v>
      </c>
      <c r="N375" s="84" t="n">
        <v>374</v>
      </c>
      <c r="O375" s="84" t="n">
        <f aca="false">Entrada_datos!C384-Entrada_datos!C383</f>
        <v>0</v>
      </c>
      <c r="P375" s="84" t="str">
        <f aca="false">IF(AND(O375&gt;0,O375&lt;20),O375,"")</f>
        <v/>
      </c>
    </row>
    <row r="376" customFormat="false" ht="12.75" hidden="false" customHeight="false" outlineLevel="0" collapsed="false">
      <c r="A376" s="86" t="n">
        <v>754</v>
      </c>
      <c r="B376" s="87" t="n">
        <v>0</v>
      </c>
      <c r="C376" s="87" t="n">
        <v>9.08459E-005</v>
      </c>
      <c r="D376" s="88" t="e">
        <f aca="false">VLOOKUP(A376,Entrada_datos!$C:$D,2,0)</f>
        <v>#N/A</v>
      </c>
      <c r="E376" s="88" t="str">
        <f aca="false">IF(ISNUMBER(D376),D376,"")</f>
        <v/>
      </c>
      <c r="F376" s="88" t="n">
        <f aca="false">VLOOKUP(A376,Entrada_datos!$C:$D,2)</f>
        <v>0</v>
      </c>
      <c r="G376" s="88" t="n">
        <f aca="false">IF(ISNUMBER(D376),B376*E376,0)</f>
        <v>0</v>
      </c>
      <c r="H376" s="88" t="n">
        <f aca="false">IF(ISNUMBER(D376),C376*E376,0)</f>
        <v>0</v>
      </c>
      <c r="I376" s="88" t="n">
        <f aca="false">IF(ISNUMBER(D376),A376*E376,0)</f>
        <v>0</v>
      </c>
      <c r="N376" s="84" t="n">
        <v>375</v>
      </c>
      <c r="O376" s="84" t="n">
        <f aca="false">Entrada_datos!C385-Entrada_datos!C384</f>
        <v>0</v>
      </c>
      <c r="P376" s="84" t="str">
        <f aca="false">IF(AND(O376&gt;0,O376&lt;20),O376,"")</f>
        <v/>
      </c>
    </row>
    <row r="377" customFormat="false" ht="12.75" hidden="false" customHeight="false" outlineLevel="0" collapsed="false">
      <c r="A377" s="86" t="n">
        <v>755</v>
      </c>
      <c r="B377" s="87" t="n">
        <v>0</v>
      </c>
      <c r="C377" s="87" t="n">
        <v>8.48E-005</v>
      </c>
      <c r="D377" s="88" t="e">
        <f aca="false">VLOOKUP(A377,Entrada_datos!$C:$D,2,0)</f>
        <v>#N/A</v>
      </c>
      <c r="E377" s="88" t="str">
        <f aca="false">IF(ISNUMBER(D377),D377,"")</f>
        <v/>
      </c>
      <c r="F377" s="88" t="n">
        <f aca="false">VLOOKUP(A377,Entrada_datos!$C:$D,2)</f>
        <v>0</v>
      </c>
      <c r="G377" s="88" t="n">
        <f aca="false">IF(ISNUMBER(D377),B377*E377,0)</f>
        <v>0</v>
      </c>
      <c r="H377" s="88" t="n">
        <f aca="false">IF(ISNUMBER(D377),C377*E377,0)</f>
        <v>0</v>
      </c>
      <c r="I377" s="88" t="n">
        <f aca="false">IF(ISNUMBER(D377),A377*E377,0)</f>
        <v>0</v>
      </c>
      <c r="N377" s="84" t="n">
        <v>376</v>
      </c>
      <c r="O377" s="84" t="n">
        <f aca="false">Entrada_datos!C386-Entrada_datos!C385</f>
        <v>0</v>
      </c>
      <c r="P377" s="84" t="str">
        <f aca="false">IF(AND(O377&gt;0,O377&lt;20),O377,"")</f>
        <v/>
      </c>
    </row>
    <row r="378" customFormat="false" ht="12.75" hidden="false" customHeight="false" outlineLevel="0" collapsed="false">
      <c r="A378" s="86" t="n">
        <v>756</v>
      </c>
      <c r="B378" s="87" t="n">
        <v>0</v>
      </c>
      <c r="C378" s="87" t="n">
        <v>7.91467E-005</v>
      </c>
      <c r="D378" s="88" t="e">
        <f aca="false">VLOOKUP(A378,Entrada_datos!$C:$D,2,0)</f>
        <v>#N/A</v>
      </c>
      <c r="E378" s="88" t="str">
        <f aca="false">IF(ISNUMBER(D378),D378,"")</f>
        <v/>
      </c>
      <c r="F378" s="88" t="n">
        <f aca="false">VLOOKUP(A378,Entrada_datos!$C:$D,2)</f>
        <v>0</v>
      </c>
      <c r="G378" s="88" t="n">
        <f aca="false">IF(ISNUMBER(D378),B378*E378,0)</f>
        <v>0</v>
      </c>
      <c r="H378" s="88" t="n">
        <f aca="false">IF(ISNUMBER(D378),C378*E378,0)</f>
        <v>0</v>
      </c>
      <c r="I378" s="88" t="n">
        <f aca="false">IF(ISNUMBER(D378),A378*E378,0)</f>
        <v>0</v>
      </c>
      <c r="N378" s="84" t="n">
        <v>377</v>
      </c>
      <c r="O378" s="84" t="n">
        <f aca="false">Entrada_datos!C387-Entrada_datos!C386</f>
        <v>0</v>
      </c>
      <c r="P378" s="84" t="str">
        <f aca="false">IF(AND(O378&gt;0,O378&lt;20),O378,"")</f>
        <v/>
      </c>
    </row>
    <row r="379" customFormat="false" ht="12.75" hidden="false" customHeight="false" outlineLevel="0" collapsed="false">
      <c r="A379" s="86" t="n">
        <v>757</v>
      </c>
      <c r="B379" s="87" t="n">
        <v>0</v>
      </c>
      <c r="C379" s="87" t="n">
        <v>7.3858E-005</v>
      </c>
      <c r="D379" s="88" t="e">
        <f aca="false">VLOOKUP(A379,Entrada_datos!$C:$D,2,0)</f>
        <v>#N/A</v>
      </c>
      <c r="E379" s="88" t="str">
        <f aca="false">IF(ISNUMBER(D379),D379,"")</f>
        <v/>
      </c>
      <c r="F379" s="88" t="n">
        <f aca="false">VLOOKUP(A379,Entrada_datos!$C:$D,2)</f>
        <v>0</v>
      </c>
      <c r="G379" s="88" t="n">
        <f aca="false">IF(ISNUMBER(D379),B379*E379,0)</f>
        <v>0</v>
      </c>
      <c r="H379" s="88" t="n">
        <f aca="false">IF(ISNUMBER(D379),C379*E379,0)</f>
        <v>0</v>
      </c>
      <c r="I379" s="88" t="n">
        <f aca="false">IF(ISNUMBER(D379),A379*E379,0)</f>
        <v>0</v>
      </c>
      <c r="N379" s="84" t="n">
        <v>378</v>
      </c>
      <c r="O379" s="84" t="n">
        <f aca="false">Entrada_datos!C388-Entrada_datos!C387</f>
        <v>0</v>
      </c>
      <c r="P379" s="84" t="str">
        <f aca="false">IF(AND(O379&gt;0,O379&lt;20),O379,"")</f>
        <v/>
      </c>
    </row>
    <row r="380" customFormat="false" ht="12.75" hidden="false" customHeight="false" outlineLevel="0" collapsed="false">
      <c r="A380" s="86" t="n">
        <v>758</v>
      </c>
      <c r="B380" s="87" t="n">
        <v>0</v>
      </c>
      <c r="C380" s="87" t="n">
        <v>6.8916E-005</v>
      </c>
      <c r="D380" s="88" t="e">
        <f aca="false">VLOOKUP(A380,Entrada_datos!$C:$D,2,0)</f>
        <v>#N/A</v>
      </c>
      <c r="E380" s="88" t="str">
        <f aca="false">IF(ISNUMBER(D380),D380,"")</f>
        <v/>
      </c>
      <c r="F380" s="88" t="n">
        <f aca="false">VLOOKUP(A380,Entrada_datos!$C:$D,2)</f>
        <v>0</v>
      </c>
      <c r="G380" s="88" t="n">
        <f aca="false">IF(ISNUMBER(D380),B380*E380,0)</f>
        <v>0</v>
      </c>
      <c r="H380" s="88" t="n">
        <f aca="false">IF(ISNUMBER(D380),C380*E380,0)</f>
        <v>0</v>
      </c>
      <c r="I380" s="88" t="n">
        <f aca="false">IF(ISNUMBER(D380),A380*E380,0)</f>
        <v>0</v>
      </c>
      <c r="N380" s="84" t="n">
        <v>379</v>
      </c>
      <c r="O380" s="84" t="n">
        <f aca="false">Entrada_datos!C389-Entrada_datos!C388</f>
        <v>0</v>
      </c>
      <c r="P380" s="84" t="str">
        <f aca="false">IF(AND(O380&gt;0,O380&lt;20),O380,"")</f>
        <v/>
      </c>
    </row>
    <row r="381" customFormat="false" ht="12.75" hidden="false" customHeight="false" outlineLevel="0" collapsed="false">
      <c r="A381" s="86" t="n">
        <v>759</v>
      </c>
      <c r="B381" s="87" t="n">
        <v>0</v>
      </c>
      <c r="C381" s="87" t="n">
        <v>6.43027E-005</v>
      </c>
      <c r="D381" s="88" t="e">
        <f aca="false">VLOOKUP(A381,Entrada_datos!$C:$D,2,0)</f>
        <v>#N/A</v>
      </c>
      <c r="E381" s="88" t="str">
        <f aca="false">IF(ISNUMBER(D381),D381,"")</f>
        <v/>
      </c>
      <c r="F381" s="88" t="n">
        <f aca="false">VLOOKUP(A381,Entrada_datos!$C:$D,2)</f>
        <v>0</v>
      </c>
      <c r="G381" s="88" t="n">
        <f aca="false">IF(ISNUMBER(D381),B381*E381,0)</f>
        <v>0</v>
      </c>
      <c r="H381" s="88" t="n">
        <f aca="false">IF(ISNUMBER(D381),C381*E381,0)</f>
        <v>0</v>
      </c>
      <c r="I381" s="88" t="n">
        <f aca="false">IF(ISNUMBER(D381),A381*E381,0)</f>
        <v>0</v>
      </c>
      <c r="N381" s="84" t="n">
        <v>380</v>
      </c>
      <c r="O381" s="84" t="n">
        <f aca="false">Entrada_datos!C390-Entrada_datos!C389</f>
        <v>0</v>
      </c>
      <c r="P381" s="84" t="str">
        <f aca="false">IF(AND(O381&gt;0,O381&lt;20),O381,"")</f>
        <v/>
      </c>
    </row>
    <row r="382" customFormat="false" ht="12.75" hidden="false" customHeight="false" outlineLevel="0" collapsed="false">
      <c r="A382" s="86" t="n">
        <v>760</v>
      </c>
      <c r="B382" s="87" t="n">
        <v>0</v>
      </c>
      <c r="C382" s="87" t="n">
        <v>6E-005</v>
      </c>
      <c r="D382" s="88" t="e">
        <f aca="false">VLOOKUP(A382,Entrada_datos!$C:$D,2,0)</f>
        <v>#N/A</v>
      </c>
      <c r="E382" s="88" t="str">
        <f aca="false">IF(ISNUMBER(D382),D382,"")</f>
        <v/>
      </c>
      <c r="F382" s="88" t="n">
        <f aca="false">VLOOKUP(A382,Entrada_datos!$C:$D,2)</f>
        <v>0</v>
      </c>
      <c r="G382" s="88" t="n">
        <f aca="false">IF(ISNUMBER(D382),B382*E382,0)</f>
        <v>0</v>
      </c>
      <c r="H382" s="88" t="n">
        <f aca="false">IF(ISNUMBER(D382),C382*E382,0)</f>
        <v>0</v>
      </c>
      <c r="I382" s="88" t="n">
        <f aca="false">IF(ISNUMBER(D382),A382*E382,0)</f>
        <v>0</v>
      </c>
      <c r="N382" s="84" t="n">
        <v>381</v>
      </c>
      <c r="O382" s="84" t="n">
        <f aca="false">Entrada_datos!C391-Entrada_datos!C390</f>
        <v>0</v>
      </c>
      <c r="P382" s="84" t="str">
        <f aca="false">IF(AND(O382&gt;0,O382&lt;20),O382,"")</f>
        <v/>
      </c>
    </row>
    <row r="383" customFormat="false" ht="12.75" hidden="false" customHeight="false" outlineLevel="0" collapsed="false">
      <c r="A383" s="86" t="n">
        <v>761</v>
      </c>
      <c r="B383" s="87" t="n">
        <v>0</v>
      </c>
      <c r="C383" s="87" t="n">
        <v>5.59819E-005</v>
      </c>
      <c r="D383" s="88" t="e">
        <f aca="false">VLOOKUP(A383,Entrada_datos!$C:$D,2,0)</f>
        <v>#N/A</v>
      </c>
      <c r="E383" s="88" t="str">
        <f aca="false">IF(ISNUMBER(D383),D383,"")</f>
        <v/>
      </c>
      <c r="F383" s="88" t="n">
        <f aca="false">VLOOKUP(A383,Entrada_datos!$C:$D,2)</f>
        <v>0</v>
      </c>
      <c r="G383" s="88" t="n">
        <f aca="false">IF(ISNUMBER(D383),B383*E383,0)</f>
        <v>0</v>
      </c>
      <c r="H383" s="88" t="n">
        <f aca="false">IF(ISNUMBER(D383),C383*E383,0)</f>
        <v>0</v>
      </c>
      <c r="I383" s="88" t="n">
        <f aca="false">IF(ISNUMBER(D383),A383*E383,0)</f>
        <v>0</v>
      </c>
      <c r="N383" s="84" t="n">
        <v>382</v>
      </c>
      <c r="O383" s="84" t="n">
        <f aca="false">Entrada_datos!C392-Entrada_datos!C391</f>
        <v>0</v>
      </c>
      <c r="P383" s="84" t="str">
        <f aca="false">IF(AND(O383&gt;0,O383&lt;20),O383,"")</f>
        <v/>
      </c>
    </row>
    <row r="384" customFormat="false" ht="12.75" hidden="false" customHeight="false" outlineLevel="0" collapsed="false">
      <c r="A384" s="86" t="n">
        <v>762</v>
      </c>
      <c r="B384" s="87" t="n">
        <v>0</v>
      </c>
      <c r="C384" s="87" t="n">
        <v>5.22256E-005</v>
      </c>
      <c r="D384" s="88" t="e">
        <f aca="false">VLOOKUP(A384,Entrada_datos!$C:$D,2,0)</f>
        <v>#N/A</v>
      </c>
      <c r="E384" s="88" t="str">
        <f aca="false">IF(ISNUMBER(D384),D384,"")</f>
        <v/>
      </c>
      <c r="F384" s="88" t="n">
        <f aca="false">VLOOKUP(A384,Entrada_datos!$C:$D,2)</f>
        <v>0</v>
      </c>
      <c r="G384" s="88" t="n">
        <f aca="false">IF(ISNUMBER(D384),B384*E384,0)</f>
        <v>0</v>
      </c>
      <c r="H384" s="88" t="n">
        <f aca="false">IF(ISNUMBER(D384),C384*E384,0)</f>
        <v>0</v>
      </c>
      <c r="I384" s="88" t="n">
        <f aca="false">IF(ISNUMBER(D384),A384*E384,0)</f>
        <v>0</v>
      </c>
      <c r="N384" s="84" t="n">
        <v>383</v>
      </c>
      <c r="O384" s="84" t="n">
        <f aca="false">Entrada_datos!C393-Entrada_datos!C392</f>
        <v>0</v>
      </c>
      <c r="P384" s="84" t="str">
        <f aca="false">IF(AND(O384&gt;0,O384&lt;20),O384,"")</f>
        <v/>
      </c>
    </row>
    <row r="385" customFormat="false" ht="12.75" hidden="false" customHeight="false" outlineLevel="0" collapsed="false">
      <c r="A385" s="86" t="n">
        <v>763</v>
      </c>
      <c r="B385" s="87" t="n">
        <v>0</v>
      </c>
      <c r="C385" s="87" t="n">
        <v>4.87184E-005</v>
      </c>
      <c r="D385" s="88" t="e">
        <f aca="false">VLOOKUP(A385,Entrada_datos!$C:$D,2,0)</f>
        <v>#N/A</v>
      </c>
      <c r="E385" s="88" t="str">
        <f aca="false">IF(ISNUMBER(D385),D385,"")</f>
        <v/>
      </c>
      <c r="F385" s="88" t="n">
        <f aca="false">VLOOKUP(A385,Entrada_datos!$C:$D,2)</f>
        <v>0</v>
      </c>
      <c r="G385" s="88" t="n">
        <f aca="false">IF(ISNUMBER(D385),B385*E385,0)</f>
        <v>0</v>
      </c>
      <c r="H385" s="88" t="n">
        <f aca="false">IF(ISNUMBER(D385),C385*E385,0)</f>
        <v>0</v>
      </c>
      <c r="I385" s="88" t="n">
        <f aca="false">IF(ISNUMBER(D385),A385*E385,0)</f>
        <v>0</v>
      </c>
      <c r="N385" s="84" t="n">
        <v>384</v>
      </c>
      <c r="O385" s="84" t="n">
        <f aca="false">Entrada_datos!C394-Entrada_datos!C393</f>
        <v>0</v>
      </c>
      <c r="P385" s="84" t="str">
        <f aca="false">IF(AND(O385&gt;0,O385&lt;20),O385,"")</f>
        <v/>
      </c>
    </row>
    <row r="386" customFormat="false" ht="12.75" hidden="false" customHeight="false" outlineLevel="0" collapsed="false">
      <c r="A386" s="86" t="n">
        <v>764</v>
      </c>
      <c r="B386" s="87" t="n">
        <v>0</v>
      </c>
      <c r="C386" s="87" t="n">
        <v>4.54475E-005</v>
      </c>
      <c r="D386" s="88" t="e">
        <f aca="false">VLOOKUP(A386,Entrada_datos!$C:$D,2,0)</f>
        <v>#N/A</v>
      </c>
      <c r="E386" s="88" t="str">
        <f aca="false">IF(ISNUMBER(D386),D386,"")</f>
        <v/>
      </c>
      <c r="F386" s="88" t="n">
        <f aca="false">VLOOKUP(A386,Entrada_datos!$C:$D,2)</f>
        <v>0</v>
      </c>
      <c r="G386" s="88" t="n">
        <f aca="false">IF(ISNUMBER(D386),B386*E386,0)</f>
        <v>0</v>
      </c>
      <c r="H386" s="88" t="n">
        <f aca="false">IF(ISNUMBER(D386),C386*E386,0)</f>
        <v>0</v>
      </c>
      <c r="I386" s="88" t="n">
        <f aca="false">IF(ISNUMBER(D386),A386*E386,0)</f>
        <v>0</v>
      </c>
      <c r="N386" s="84" t="n">
        <v>385</v>
      </c>
      <c r="O386" s="84" t="n">
        <f aca="false">Entrada_datos!C395-Entrada_datos!C394</f>
        <v>0</v>
      </c>
      <c r="P386" s="84" t="str">
        <f aca="false">IF(AND(O386&gt;0,O386&lt;20),O386,"")</f>
        <v/>
      </c>
    </row>
    <row r="387" customFormat="false" ht="12.75" hidden="false" customHeight="false" outlineLevel="0" collapsed="false">
      <c r="A387" s="86" t="n">
        <v>765</v>
      </c>
      <c r="B387" s="87" t="n">
        <v>0</v>
      </c>
      <c r="C387" s="87" t="n">
        <v>4.24E-005</v>
      </c>
      <c r="D387" s="88" t="e">
        <f aca="false">VLOOKUP(A387,Entrada_datos!$C:$D,2,0)</f>
        <v>#N/A</v>
      </c>
      <c r="E387" s="88" t="str">
        <f aca="false">IF(ISNUMBER(D387),D387,"")</f>
        <v/>
      </c>
      <c r="F387" s="88" t="n">
        <f aca="false">VLOOKUP(A387,Entrada_datos!$C:$D,2)</f>
        <v>0</v>
      </c>
      <c r="G387" s="88" t="n">
        <f aca="false">IF(ISNUMBER(D387),B387*E387,0)</f>
        <v>0</v>
      </c>
      <c r="H387" s="88" t="n">
        <f aca="false">IF(ISNUMBER(D387),C387*E387,0)</f>
        <v>0</v>
      </c>
      <c r="I387" s="88" t="n">
        <f aca="false">IF(ISNUMBER(D387),A387*E387,0)</f>
        <v>0</v>
      </c>
      <c r="N387" s="84" t="n">
        <v>386</v>
      </c>
      <c r="O387" s="84" t="n">
        <f aca="false">Entrada_datos!C396-Entrada_datos!C395</f>
        <v>0</v>
      </c>
      <c r="P387" s="84" t="str">
        <f aca="false">IF(AND(O387&gt;0,O387&lt;20),O387,"")</f>
        <v/>
      </c>
    </row>
    <row r="388" customFormat="false" ht="12.75" hidden="false" customHeight="false" outlineLevel="0" collapsed="false">
      <c r="A388" s="86" t="n">
        <v>766</v>
      </c>
      <c r="B388" s="87" t="n">
        <v>0</v>
      </c>
      <c r="C388" s="87" t="n">
        <v>3.9561E-005</v>
      </c>
      <c r="D388" s="88" t="e">
        <f aca="false">VLOOKUP(A388,Entrada_datos!$C:$D,2,0)</f>
        <v>#N/A</v>
      </c>
      <c r="E388" s="88" t="str">
        <f aca="false">IF(ISNUMBER(D388),D388,"")</f>
        <v/>
      </c>
      <c r="F388" s="88" t="n">
        <f aca="false">VLOOKUP(A388,Entrada_datos!$C:$D,2)</f>
        <v>0</v>
      </c>
      <c r="G388" s="88" t="n">
        <f aca="false">IF(ISNUMBER(D388),B388*E388,0)</f>
        <v>0</v>
      </c>
      <c r="H388" s="88" t="n">
        <f aca="false">IF(ISNUMBER(D388),C388*E388,0)</f>
        <v>0</v>
      </c>
      <c r="I388" s="88" t="n">
        <f aca="false">IF(ISNUMBER(D388),A388*E388,0)</f>
        <v>0</v>
      </c>
      <c r="N388" s="84" t="n">
        <v>387</v>
      </c>
      <c r="O388" s="84" t="n">
        <f aca="false">Entrada_datos!C397-Entrada_datos!C396</f>
        <v>0</v>
      </c>
      <c r="P388" s="84" t="str">
        <f aca="false">IF(AND(O388&gt;0,O388&lt;20),O388,"")</f>
        <v/>
      </c>
    </row>
    <row r="389" customFormat="false" ht="12.75" hidden="false" customHeight="false" outlineLevel="0" collapsed="false">
      <c r="A389" s="86" t="n">
        <v>767</v>
      </c>
      <c r="B389" s="87" t="n">
        <v>0</v>
      </c>
      <c r="C389" s="87" t="n">
        <v>3.69151E-005</v>
      </c>
      <c r="D389" s="88" t="e">
        <f aca="false">VLOOKUP(A389,Entrada_datos!$C:$D,2,0)</f>
        <v>#N/A</v>
      </c>
      <c r="E389" s="88" t="str">
        <f aca="false">IF(ISNUMBER(D389),D389,"")</f>
        <v/>
      </c>
      <c r="F389" s="88" t="n">
        <f aca="false">VLOOKUP(A389,Entrada_datos!$C:$D,2)</f>
        <v>0</v>
      </c>
      <c r="G389" s="88" t="n">
        <f aca="false">IF(ISNUMBER(D389),B389*E389,0)</f>
        <v>0</v>
      </c>
      <c r="H389" s="88" t="n">
        <f aca="false">IF(ISNUMBER(D389),C389*E389,0)</f>
        <v>0</v>
      </c>
      <c r="I389" s="88" t="n">
        <f aca="false">IF(ISNUMBER(D389),A389*E389,0)</f>
        <v>0</v>
      </c>
      <c r="N389" s="84" t="n">
        <v>388</v>
      </c>
      <c r="O389" s="84" t="n">
        <f aca="false">Entrada_datos!C398-Entrada_datos!C397</f>
        <v>0</v>
      </c>
      <c r="P389" s="84" t="str">
        <f aca="false">IF(AND(O389&gt;0,O389&lt;20),O389,"")</f>
        <v/>
      </c>
    </row>
    <row r="390" customFormat="false" ht="12.75" hidden="false" customHeight="false" outlineLevel="0" collapsed="false">
      <c r="A390" s="86" t="n">
        <v>768</v>
      </c>
      <c r="B390" s="87" t="n">
        <v>0</v>
      </c>
      <c r="C390" s="87" t="n">
        <v>3.44487E-005</v>
      </c>
      <c r="D390" s="88" t="e">
        <f aca="false">VLOOKUP(A390,Entrada_datos!$C:$D,2,0)</f>
        <v>#N/A</v>
      </c>
      <c r="E390" s="88" t="str">
        <f aca="false">IF(ISNUMBER(D390),D390,"")</f>
        <v/>
      </c>
      <c r="F390" s="88" t="n">
        <f aca="false">VLOOKUP(A390,Entrada_datos!$C:$D,2)</f>
        <v>0</v>
      </c>
      <c r="G390" s="88" t="n">
        <f aca="false">IF(ISNUMBER(D390),B390*E390,0)</f>
        <v>0</v>
      </c>
      <c r="H390" s="88" t="n">
        <f aca="false">IF(ISNUMBER(D390),C390*E390,0)</f>
        <v>0</v>
      </c>
      <c r="I390" s="88" t="n">
        <f aca="false">IF(ISNUMBER(D390),A390*E390,0)</f>
        <v>0</v>
      </c>
      <c r="N390" s="84" t="n">
        <v>389</v>
      </c>
      <c r="O390" s="84" t="n">
        <f aca="false">Entrada_datos!C399-Entrada_datos!C398</f>
        <v>0</v>
      </c>
      <c r="P390" s="84" t="str">
        <f aca="false">IF(AND(O390&gt;0,O390&lt;20),O390,"")</f>
        <v/>
      </c>
    </row>
    <row r="391" customFormat="false" ht="12.75" hidden="false" customHeight="false" outlineLevel="0" collapsed="false">
      <c r="A391" s="86" t="n">
        <v>769</v>
      </c>
      <c r="B391" s="87" t="n">
        <v>0</v>
      </c>
      <c r="C391" s="87" t="n">
        <v>3.21482E-005</v>
      </c>
      <c r="D391" s="88" t="e">
        <f aca="false">VLOOKUP(A391,Entrada_datos!$C:$D,2,0)</f>
        <v>#N/A</v>
      </c>
      <c r="E391" s="88" t="str">
        <f aca="false">IF(ISNUMBER(D391),D391,"")</f>
        <v/>
      </c>
      <c r="F391" s="88" t="n">
        <f aca="false">VLOOKUP(A391,Entrada_datos!$C:$D,2)</f>
        <v>0</v>
      </c>
      <c r="G391" s="88" t="n">
        <f aca="false">IF(ISNUMBER(D391),B391*E391,0)</f>
        <v>0</v>
      </c>
      <c r="H391" s="88" t="n">
        <f aca="false">IF(ISNUMBER(D391),C391*E391,0)</f>
        <v>0</v>
      </c>
      <c r="I391" s="88" t="n">
        <f aca="false">IF(ISNUMBER(D391),A391*E391,0)</f>
        <v>0</v>
      </c>
      <c r="N391" s="84" t="n">
        <v>390</v>
      </c>
      <c r="O391" s="84" t="n">
        <f aca="false">Entrada_datos!C400-Entrada_datos!C399</f>
        <v>0</v>
      </c>
      <c r="P391" s="84" t="str">
        <f aca="false">IF(AND(O391&gt;0,O391&lt;20),O391,"")</f>
        <v/>
      </c>
    </row>
    <row r="392" customFormat="false" ht="12.75" hidden="false" customHeight="false" outlineLevel="0" collapsed="false">
      <c r="A392" s="86" t="n">
        <v>770</v>
      </c>
      <c r="B392" s="87" t="n">
        <v>0</v>
      </c>
      <c r="C392" s="87" t="n">
        <v>3E-005</v>
      </c>
      <c r="D392" s="88" t="e">
        <f aca="false">VLOOKUP(A392,Entrada_datos!$C:$D,2,0)</f>
        <v>#N/A</v>
      </c>
      <c r="E392" s="88" t="str">
        <f aca="false">IF(ISNUMBER(D392),D392,"")</f>
        <v/>
      </c>
      <c r="F392" s="88" t="n">
        <f aca="false">VLOOKUP(A392,Entrada_datos!$C:$D,2)</f>
        <v>0</v>
      </c>
      <c r="G392" s="88" t="n">
        <f aca="false">IF(ISNUMBER(D392),B392*E392,0)</f>
        <v>0</v>
      </c>
      <c r="H392" s="88" t="n">
        <f aca="false">IF(ISNUMBER(D392),C392*E392,0)</f>
        <v>0</v>
      </c>
      <c r="I392" s="88" t="n">
        <f aca="false">IF(ISNUMBER(D392),A392*E392,0)</f>
        <v>0</v>
      </c>
      <c r="N392" s="84" t="n">
        <v>391</v>
      </c>
      <c r="O392" s="84" t="n">
        <f aca="false">Entrada_datos!C401-Entrada_datos!C400</f>
        <v>0</v>
      </c>
      <c r="P392" s="84" t="str">
        <f aca="false">IF(AND(O392&gt;0,O392&lt;20),O392,"")</f>
        <v/>
      </c>
    </row>
    <row r="393" customFormat="false" ht="12.75" hidden="false" customHeight="false" outlineLevel="0" collapsed="false">
      <c r="A393" s="86" t="n">
        <v>771</v>
      </c>
      <c r="B393" s="87" t="n">
        <v>0</v>
      </c>
      <c r="C393" s="87" t="n">
        <v>2.79913E-005</v>
      </c>
      <c r="D393" s="88" t="e">
        <f aca="false">VLOOKUP(A393,Entrada_datos!$C:$D,2,0)</f>
        <v>#N/A</v>
      </c>
      <c r="E393" s="88" t="str">
        <f aca="false">IF(ISNUMBER(D393),D393,"")</f>
        <v/>
      </c>
      <c r="F393" s="88" t="n">
        <f aca="false">VLOOKUP(A393,Entrada_datos!$C:$D,2)</f>
        <v>0</v>
      </c>
      <c r="G393" s="88" t="n">
        <f aca="false">IF(ISNUMBER(D393),B393*E393,0)</f>
        <v>0</v>
      </c>
      <c r="H393" s="88" t="n">
        <f aca="false">IF(ISNUMBER(D393),C393*E393,0)</f>
        <v>0</v>
      </c>
      <c r="I393" s="88" t="n">
        <f aca="false">IF(ISNUMBER(D393),A393*E393,0)</f>
        <v>0</v>
      </c>
      <c r="N393" s="84" t="n">
        <v>392</v>
      </c>
      <c r="O393" s="84" t="n">
        <f aca="false">Entrada_datos!C402-Entrada_datos!C401</f>
        <v>0</v>
      </c>
      <c r="P393" s="84" t="str">
        <f aca="false">IF(AND(O393&gt;0,O393&lt;20),O393,"")</f>
        <v/>
      </c>
    </row>
    <row r="394" customFormat="false" ht="12.75" hidden="false" customHeight="false" outlineLevel="0" collapsed="false">
      <c r="A394" s="86" t="n">
        <v>772</v>
      </c>
      <c r="B394" s="87" t="n">
        <v>0</v>
      </c>
      <c r="C394" s="87" t="n">
        <v>2.61136E-005</v>
      </c>
      <c r="D394" s="88" t="e">
        <f aca="false">VLOOKUP(A394,Entrada_datos!$C:$D,2,0)</f>
        <v>#N/A</v>
      </c>
      <c r="E394" s="88" t="str">
        <f aca="false">IF(ISNUMBER(D394),D394,"")</f>
        <v/>
      </c>
      <c r="F394" s="88" t="n">
        <f aca="false">VLOOKUP(A394,Entrada_datos!$C:$D,2)</f>
        <v>0</v>
      </c>
      <c r="G394" s="88" t="n">
        <f aca="false">IF(ISNUMBER(D394),B394*E394,0)</f>
        <v>0</v>
      </c>
      <c r="H394" s="88" t="n">
        <f aca="false">IF(ISNUMBER(D394),C394*E394,0)</f>
        <v>0</v>
      </c>
      <c r="I394" s="88" t="n">
        <f aca="false">IF(ISNUMBER(D394),A394*E394,0)</f>
        <v>0</v>
      </c>
      <c r="N394" s="84" t="n">
        <v>393</v>
      </c>
      <c r="O394" s="84" t="n">
        <f aca="false">Entrada_datos!C403-Entrada_datos!C402</f>
        <v>0</v>
      </c>
      <c r="P394" s="84" t="str">
        <f aca="false">IF(AND(O394&gt;0,O394&lt;20),O394,"")</f>
        <v/>
      </c>
    </row>
    <row r="395" customFormat="false" ht="12.75" hidden="false" customHeight="false" outlineLevel="0" collapsed="false">
      <c r="A395" s="86" t="n">
        <v>773</v>
      </c>
      <c r="B395" s="87" t="n">
        <v>0</v>
      </c>
      <c r="C395" s="87" t="n">
        <v>2.43602E-005</v>
      </c>
      <c r="D395" s="88" t="e">
        <f aca="false">VLOOKUP(A395,Entrada_datos!$C:$D,2,0)</f>
        <v>#N/A</v>
      </c>
      <c r="E395" s="88" t="str">
        <f aca="false">IF(ISNUMBER(D395),D395,"")</f>
        <v/>
      </c>
      <c r="F395" s="88" t="n">
        <f aca="false">VLOOKUP(A395,Entrada_datos!$C:$D,2)</f>
        <v>0</v>
      </c>
      <c r="G395" s="88" t="n">
        <f aca="false">IF(ISNUMBER(D395),B395*E395,0)</f>
        <v>0</v>
      </c>
      <c r="H395" s="88" t="n">
        <f aca="false">IF(ISNUMBER(D395),C395*E395,0)</f>
        <v>0</v>
      </c>
      <c r="I395" s="88" t="n">
        <f aca="false">IF(ISNUMBER(D395),A395*E395,0)</f>
        <v>0</v>
      </c>
      <c r="N395" s="84" t="n">
        <v>394</v>
      </c>
      <c r="O395" s="84" t="n">
        <f aca="false">Entrada_datos!C404-Entrada_datos!C403</f>
        <v>0</v>
      </c>
      <c r="P395" s="84" t="str">
        <f aca="false">IF(AND(O395&gt;0,O395&lt;20),O395,"")</f>
        <v/>
      </c>
    </row>
    <row r="396" customFormat="false" ht="12.75" hidden="false" customHeight="false" outlineLevel="0" collapsed="false">
      <c r="A396" s="86" t="n">
        <v>774</v>
      </c>
      <c r="B396" s="87" t="n">
        <v>0</v>
      </c>
      <c r="C396" s="87" t="n">
        <v>2.27246E-005</v>
      </c>
      <c r="D396" s="88" t="e">
        <f aca="false">VLOOKUP(A396,Entrada_datos!$C:$D,2,0)</f>
        <v>#N/A</v>
      </c>
      <c r="E396" s="88" t="str">
        <f aca="false">IF(ISNUMBER(D396),D396,"")</f>
        <v/>
      </c>
      <c r="F396" s="88" t="n">
        <f aca="false">VLOOKUP(A396,Entrada_datos!$C:$D,2)</f>
        <v>0</v>
      </c>
      <c r="G396" s="88" t="n">
        <f aca="false">IF(ISNUMBER(D396),B396*E396,0)</f>
        <v>0</v>
      </c>
      <c r="H396" s="88" t="n">
        <f aca="false">IF(ISNUMBER(D396),C396*E396,0)</f>
        <v>0</v>
      </c>
      <c r="I396" s="88" t="n">
        <f aca="false">IF(ISNUMBER(D396),A396*E396,0)</f>
        <v>0</v>
      </c>
      <c r="N396" s="84" t="n">
        <v>395</v>
      </c>
      <c r="O396" s="84" t="n">
        <f aca="false">Entrada_datos!C405-Entrada_datos!C404</f>
        <v>0</v>
      </c>
      <c r="P396" s="84" t="str">
        <f aca="false">IF(AND(O396&gt;0,O396&lt;20),O396,"")</f>
        <v/>
      </c>
    </row>
    <row r="397" customFormat="false" ht="12.75" hidden="false" customHeight="false" outlineLevel="0" collapsed="false">
      <c r="A397" s="86" t="n">
        <v>775</v>
      </c>
      <c r="B397" s="87" t="n">
        <v>0</v>
      </c>
      <c r="C397" s="87" t="n">
        <v>2.12E-005</v>
      </c>
      <c r="D397" s="88" t="e">
        <f aca="false">VLOOKUP(A397,Entrada_datos!$C:$D,2,0)</f>
        <v>#N/A</v>
      </c>
      <c r="E397" s="88" t="str">
        <f aca="false">IF(ISNUMBER(D397),D397,"")</f>
        <v/>
      </c>
      <c r="F397" s="88" t="n">
        <f aca="false">VLOOKUP(A397,Entrada_datos!$C:$D,2)</f>
        <v>0</v>
      </c>
      <c r="G397" s="88" t="n">
        <f aca="false">IF(ISNUMBER(D397),B397*E397,0)</f>
        <v>0</v>
      </c>
      <c r="H397" s="88" t="n">
        <f aca="false">IF(ISNUMBER(D397),C397*E397,0)</f>
        <v>0</v>
      </c>
      <c r="I397" s="88" t="n">
        <f aca="false">IF(ISNUMBER(D397),A397*E397,0)</f>
        <v>0</v>
      </c>
      <c r="N397" s="84" t="n">
        <v>396</v>
      </c>
      <c r="O397" s="84" t="n">
        <f aca="false">Entrada_datos!C406-Entrada_datos!C405</f>
        <v>0</v>
      </c>
      <c r="P397" s="84" t="str">
        <f aca="false">IF(AND(O397&gt;0,O397&lt;20),O397,"")</f>
        <v/>
      </c>
    </row>
    <row r="398" customFormat="false" ht="12.75" hidden="false" customHeight="false" outlineLevel="0" collapsed="false">
      <c r="A398" s="86" t="n">
        <v>776</v>
      </c>
      <c r="B398" s="87" t="n">
        <v>0</v>
      </c>
      <c r="C398" s="87" t="n">
        <v>1.97786E-005</v>
      </c>
      <c r="D398" s="88" t="e">
        <f aca="false">VLOOKUP(A398,Entrada_datos!$C:$D,2,0)</f>
        <v>#N/A</v>
      </c>
      <c r="E398" s="88" t="str">
        <f aca="false">IF(ISNUMBER(D398),D398,"")</f>
        <v/>
      </c>
      <c r="F398" s="88" t="n">
        <f aca="false">VLOOKUP(A398,Entrada_datos!$C:$D,2)</f>
        <v>0</v>
      </c>
      <c r="G398" s="88" t="n">
        <f aca="false">IF(ISNUMBER(D398),B398*E398,0)</f>
        <v>0</v>
      </c>
      <c r="H398" s="88" t="n">
        <f aca="false">IF(ISNUMBER(D398),C398*E398,0)</f>
        <v>0</v>
      </c>
      <c r="I398" s="88" t="n">
        <f aca="false">IF(ISNUMBER(D398),A398*E398,0)</f>
        <v>0</v>
      </c>
      <c r="N398" s="84" t="n">
        <v>397</v>
      </c>
      <c r="O398" s="84" t="n">
        <f aca="false">Entrada_datos!C407-Entrada_datos!C406</f>
        <v>0</v>
      </c>
      <c r="P398" s="84" t="str">
        <f aca="false">IF(AND(O398&gt;0,O398&lt;20),O398,"")</f>
        <v/>
      </c>
    </row>
    <row r="399" customFormat="false" ht="12.75" hidden="false" customHeight="false" outlineLevel="0" collapsed="false">
      <c r="A399" s="86" t="n">
        <v>777</v>
      </c>
      <c r="B399" s="87" t="n">
        <v>0</v>
      </c>
      <c r="C399" s="87" t="n">
        <v>1.84529E-005</v>
      </c>
      <c r="D399" s="88" t="e">
        <f aca="false">VLOOKUP(A399,Entrada_datos!$C:$D,2,0)</f>
        <v>#N/A</v>
      </c>
      <c r="E399" s="88" t="str">
        <f aca="false">IF(ISNUMBER(D399),D399,"")</f>
        <v/>
      </c>
      <c r="F399" s="88" t="n">
        <f aca="false">VLOOKUP(A399,Entrada_datos!$C:$D,2)</f>
        <v>0</v>
      </c>
      <c r="G399" s="88" t="n">
        <f aca="false">IF(ISNUMBER(D399),B399*E399,0)</f>
        <v>0</v>
      </c>
      <c r="H399" s="88" t="n">
        <f aca="false">IF(ISNUMBER(D399),C399*E399,0)</f>
        <v>0</v>
      </c>
      <c r="I399" s="88" t="n">
        <f aca="false">IF(ISNUMBER(D399),A399*E399,0)</f>
        <v>0</v>
      </c>
      <c r="N399" s="84" t="n">
        <v>398</v>
      </c>
      <c r="O399" s="84" t="n">
        <f aca="false">Entrada_datos!C408-Entrada_datos!C407</f>
        <v>0</v>
      </c>
      <c r="P399" s="84" t="str">
        <f aca="false">IF(AND(O399&gt;0,O399&lt;20),O399,"")</f>
        <v/>
      </c>
    </row>
    <row r="400" customFormat="false" ht="12.75" hidden="false" customHeight="false" outlineLevel="0" collapsed="false">
      <c r="A400" s="86" t="n">
        <v>778</v>
      </c>
      <c r="B400" s="87" t="n">
        <v>0</v>
      </c>
      <c r="C400" s="87" t="n">
        <v>1.72169E-005</v>
      </c>
      <c r="D400" s="88" t="e">
        <f aca="false">VLOOKUP(A400,Entrada_datos!$C:$D,2,0)</f>
        <v>#N/A</v>
      </c>
      <c r="E400" s="88" t="str">
        <f aca="false">IF(ISNUMBER(D400),D400,"")</f>
        <v/>
      </c>
      <c r="F400" s="88" t="n">
        <f aca="false">VLOOKUP(A400,Entrada_datos!$C:$D,2)</f>
        <v>0</v>
      </c>
      <c r="G400" s="88" t="n">
        <f aca="false">IF(ISNUMBER(D400),B400*E400,0)</f>
        <v>0</v>
      </c>
      <c r="H400" s="88" t="n">
        <f aca="false">IF(ISNUMBER(D400),C400*E400,0)</f>
        <v>0</v>
      </c>
      <c r="I400" s="88" t="n">
        <f aca="false">IF(ISNUMBER(D400),A400*E400,0)</f>
        <v>0</v>
      </c>
      <c r="N400" s="84" t="n">
        <v>399</v>
      </c>
      <c r="O400" s="84" t="n">
        <f aca="false">Entrada_datos!C409-Entrada_datos!C408</f>
        <v>0</v>
      </c>
      <c r="P400" s="84" t="str">
        <f aca="false">IF(AND(O400&gt;0,O400&lt;20),O400,"")</f>
        <v/>
      </c>
    </row>
    <row r="401" customFormat="false" ht="12.75" hidden="false" customHeight="false" outlineLevel="0" collapsed="false">
      <c r="A401" s="86" t="n">
        <v>779</v>
      </c>
      <c r="B401" s="87" t="n">
        <v>0</v>
      </c>
      <c r="C401" s="87" t="n">
        <v>1.60646E-005</v>
      </c>
      <c r="D401" s="88" t="e">
        <f aca="false">VLOOKUP(A401,Entrada_datos!$C:$D,2,0)</f>
        <v>#N/A</v>
      </c>
      <c r="E401" s="88" t="str">
        <f aca="false">IF(ISNUMBER(D401),D401,"")</f>
        <v/>
      </c>
      <c r="F401" s="88" t="n">
        <f aca="false">VLOOKUP(A401,Entrada_datos!$C:$D,2)</f>
        <v>0</v>
      </c>
      <c r="G401" s="88" t="n">
        <f aca="false">IF(ISNUMBER(D401),B401*E401,0)</f>
        <v>0</v>
      </c>
      <c r="H401" s="88" t="n">
        <f aca="false">IF(ISNUMBER(D401),C401*E401,0)</f>
        <v>0</v>
      </c>
      <c r="I401" s="88" t="n">
        <f aca="false">IF(ISNUMBER(D401),A401*E401,0)</f>
        <v>0</v>
      </c>
      <c r="N401" s="84" t="n">
        <v>400</v>
      </c>
      <c r="O401" s="84" t="n">
        <f aca="false">Entrada_datos!C410-Entrada_datos!C409</f>
        <v>0</v>
      </c>
      <c r="P401" s="84" t="str">
        <f aca="false">IF(AND(O401&gt;0,O401&lt;20),O401,"")</f>
        <v/>
      </c>
    </row>
    <row r="402" customFormat="false" ht="12.75" hidden="false" customHeight="false" outlineLevel="0" collapsed="false">
      <c r="A402" s="86" t="n">
        <v>780</v>
      </c>
      <c r="B402" s="87" t="n">
        <v>0</v>
      </c>
      <c r="C402" s="87" t="n">
        <v>1.499E-005</v>
      </c>
      <c r="D402" s="88" t="e">
        <f aca="false">VLOOKUP(A402,Entrada_datos!$C:$D,2,0)</f>
        <v>#N/A</v>
      </c>
      <c r="E402" s="88" t="str">
        <f aca="false">IF(ISNUMBER(D402),D402,"")</f>
        <v/>
      </c>
      <c r="F402" s="88" t="n">
        <f aca="false">VLOOKUP(A402,Entrada_datos!$C:$D,2)</f>
        <v>0</v>
      </c>
      <c r="G402" s="88" t="n">
        <f aca="false">IF(ISNUMBER(D402),B402*E402,0)</f>
        <v>0</v>
      </c>
      <c r="H402" s="88" t="n">
        <f aca="false">IF(ISNUMBER(D402),C402*E402,0)</f>
        <v>0</v>
      </c>
      <c r="I402" s="88" t="n">
        <f aca="false">IF(ISNUMBER(D402),A402*E402,0)</f>
        <v>0</v>
      </c>
      <c r="N402" s="84" t="n">
        <v>401</v>
      </c>
      <c r="O402" s="84" t="n">
        <f aca="false">Entrada_datos!C411-Entrada_datos!C410</f>
        <v>0</v>
      </c>
      <c r="P402" s="84" t="str">
        <f aca="false">IF(AND(O402&gt;0,O402&lt;20),O402,"")</f>
        <v/>
      </c>
    </row>
    <row r="403" customFormat="false" ht="12.75" hidden="false" customHeight="false" outlineLevel="0" collapsed="false">
      <c r="N403" s="84" t="n">
        <v>402</v>
      </c>
      <c r="O403" s="84" t="n">
        <f aca="false">Entrada_datos!C412-Entrada_datos!C411</f>
        <v>0</v>
      </c>
      <c r="P403" s="84" t="str">
        <f aca="false">IF(AND(O403&gt;0,O403&lt;20),O403,"")</f>
        <v/>
      </c>
    </row>
    <row r="404" customFormat="false" ht="12.75" hidden="false" customHeight="false" outlineLevel="0" collapsed="false">
      <c r="N404" s="84" t="n">
        <v>403</v>
      </c>
      <c r="O404" s="84" t="n">
        <f aca="false">Entrada_datos!C413-Entrada_datos!C412</f>
        <v>0</v>
      </c>
      <c r="P404" s="84" t="str">
        <f aca="false">IF(AND(O404&gt;0,O404&lt;20),O404,"")</f>
        <v/>
      </c>
    </row>
    <row r="405" customFormat="false" ht="12.75" hidden="false" customHeight="false" outlineLevel="0" collapsed="false">
      <c r="N405" s="84" t="n">
        <v>404</v>
      </c>
      <c r="O405" s="84" t="n">
        <f aca="false">Entrada_datos!C414-Entrada_datos!C413</f>
        <v>0</v>
      </c>
      <c r="P405" s="84" t="str">
        <f aca="false">IF(AND(O405&gt;0,O405&lt;20),O405,"")</f>
        <v/>
      </c>
    </row>
    <row r="406" customFormat="false" ht="12.75" hidden="false" customHeight="false" outlineLevel="0" collapsed="false">
      <c r="N406" s="84" t="n">
        <v>405</v>
      </c>
      <c r="O406" s="84" t="n">
        <f aca="false">Entrada_datos!C415-Entrada_datos!C414</f>
        <v>0</v>
      </c>
      <c r="P406" s="84" t="str">
        <f aca="false">IF(AND(O406&gt;0,O406&lt;20),O406,"")</f>
        <v/>
      </c>
    </row>
    <row r="407" customFormat="false" ht="12.75" hidden="false" customHeight="false" outlineLevel="0" collapsed="false">
      <c r="N407" s="84" t="n">
        <v>406</v>
      </c>
      <c r="O407" s="84" t="n">
        <f aca="false">Entrada_datos!C416-Entrada_datos!C415</f>
        <v>0</v>
      </c>
      <c r="P407" s="84" t="str">
        <f aca="false">IF(AND(O407&gt;0,O407&lt;20),O407,"")</f>
        <v/>
      </c>
    </row>
    <row r="408" customFormat="false" ht="12.75" hidden="false" customHeight="false" outlineLevel="0" collapsed="false">
      <c r="N408" s="84" t="n">
        <v>407</v>
      </c>
      <c r="O408" s="84" t="n">
        <f aca="false">Entrada_datos!C417-Entrada_datos!C416</f>
        <v>0</v>
      </c>
      <c r="P408" s="84" t="str">
        <f aca="false">IF(AND(O408&gt;0,O408&lt;20),O408,"")</f>
        <v/>
      </c>
    </row>
    <row r="409" customFormat="false" ht="12.75" hidden="false" customHeight="false" outlineLevel="0" collapsed="false">
      <c r="N409" s="84" t="n">
        <v>408</v>
      </c>
      <c r="O409" s="84" t="n">
        <f aca="false">Entrada_datos!C418-Entrada_datos!C417</f>
        <v>0</v>
      </c>
      <c r="P409" s="84" t="str">
        <f aca="false">IF(AND(O409&gt;0,O409&lt;20),O409,"")</f>
        <v/>
      </c>
    </row>
    <row r="410" customFormat="false" ht="12.75" hidden="false" customHeight="false" outlineLevel="0" collapsed="false">
      <c r="N410" s="84" t="n">
        <v>409</v>
      </c>
      <c r="O410" s="84" t="n">
        <f aca="false">Entrada_datos!C419-Entrada_datos!C418</f>
        <v>0</v>
      </c>
      <c r="P410" s="84" t="str">
        <f aca="false">IF(AND(O410&gt;0,O410&lt;20),O410,"")</f>
        <v/>
      </c>
    </row>
    <row r="411" customFormat="false" ht="12.75" hidden="false" customHeight="false" outlineLevel="0" collapsed="false">
      <c r="N411" s="84" t="n">
        <v>410</v>
      </c>
      <c r="O411" s="84" t="n">
        <f aca="false">Entrada_datos!C420-Entrada_datos!C419</f>
        <v>0</v>
      </c>
      <c r="P411" s="84" t="str">
        <f aca="false">IF(AND(O411&gt;0,O411&lt;20),O411,"")</f>
        <v/>
      </c>
    </row>
    <row r="412" customFormat="false" ht="12.75" hidden="false" customHeight="false" outlineLevel="0" collapsed="false">
      <c r="N412" s="84" t="n">
        <v>411</v>
      </c>
      <c r="O412" s="84" t="n">
        <f aca="false">Entrada_datos!C421-Entrada_datos!C420</f>
        <v>0</v>
      </c>
      <c r="P412" s="84" t="str">
        <f aca="false">IF(AND(O412&gt;0,O412&lt;20),O412,"")</f>
        <v/>
      </c>
    </row>
  </sheetData>
  <mergeCells count="4">
    <mergeCell ref="K3:L3"/>
    <mergeCell ref="K8:L8"/>
    <mergeCell ref="K13:L13"/>
    <mergeCell ref="K18:L18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810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2025-02-27T09:44:13Z</cp:lastPrinted>
  <dcterms:modified xsi:type="dcterms:W3CDTF">2025-05-28T13:44:11Z</dcterms:modified>
  <cp:revision>133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