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/>
  <bookViews>
    <workbookView xWindow="0" yWindow="0" windowWidth="15480" windowHeight="8190" tabRatio="480"/>
  </bookViews>
  <sheets>
    <sheet name="CIFRAS GENERALES" sheetId="1" r:id="rId1"/>
    <sheet name="ANUALES" sheetId="2" r:id="rId2"/>
    <sheet name="ESPECIES" sheetId="7" r:id="rId3"/>
  </sheets>
  <definedNames>
    <definedName name="_xlnm.Print_Area" localSheetId="0">'CIFRAS GENERALES'!$A$6:$L$69</definedName>
  </definedNames>
  <calcPr calcId="145621"/>
</workbook>
</file>

<file path=xl/calcChain.xml><?xml version="1.0" encoding="utf-8"?>
<calcChain xmlns="http://schemas.openxmlformats.org/spreadsheetml/2006/main">
  <c r="F108" i="2" l="1"/>
  <c r="F109" i="2"/>
  <c r="F102" i="2"/>
  <c r="F103" i="2"/>
  <c r="F104" i="2"/>
  <c r="F105" i="2"/>
  <c r="F74" i="2"/>
  <c r="F75" i="2"/>
  <c r="F76" i="2"/>
  <c r="F77" i="2"/>
  <c r="F78" i="2"/>
  <c r="F79" i="2"/>
  <c r="F80" i="2"/>
  <c r="F81" i="2"/>
  <c r="F82" i="2"/>
  <c r="F83" i="2"/>
  <c r="F84" i="2"/>
  <c r="K56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17" i="1"/>
  <c r="E48" i="1" l="1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85" i="2"/>
  <c r="F86" i="2"/>
  <c r="F87" i="2"/>
  <c r="F88" i="2"/>
  <c r="F89" i="2"/>
  <c r="F90" i="2"/>
  <c r="F91" i="2"/>
  <c r="F92" i="2"/>
  <c r="F93" i="2"/>
  <c r="F94" i="2"/>
  <c r="F95" i="2"/>
  <c r="F96" i="2"/>
  <c r="F97" i="2"/>
  <c r="F98" i="2"/>
  <c r="F99" i="2"/>
  <c r="F12" i="2"/>
  <c r="F100" i="2"/>
  <c r="F101" i="2"/>
  <c r="F106" i="2"/>
  <c r="F107" i="2"/>
  <c r="F110" i="2"/>
  <c r="F111" i="2"/>
  <c r="F112" i="2"/>
  <c r="F113" i="2"/>
  <c r="N68" i="1"/>
  <c r="N67" i="1"/>
  <c r="N66" i="1"/>
  <c r="N65" i="1"/>
  <c r="N64" i="1"/>
  <c r="N63" i="1"/>
  <c r="N62" i="1"/>
  <c r="N61" i="1"/>
  <c r="N60" i="1"/>
  <c r="N59" i="1"/>
  <c r="N58" i="1"/>
  <c r="N57" i="1"/>
  <c r="N56" i="1"/>
  <c r="K68" i="1"/>
  <c r="K67" i="1"/>
  <c r="K66" i="1"/>
  <c r="K65" i="1"/>
  <c r="K64" i="1"/>
  <c r="K63" i="1"/>
  <c r="K62" i="1"/>
  <c r="K61" i="1"/>
  <c r="K60" i="1"/>
  <c r="K59" i="1"/>
  <c r="K58" i="1"/>
  <c r="K57" i="1"/>
  <c r="H68" i="1"/>
  <c r="H67" i="1"/>
  <c r="H66" i="1"/>
  <c r="H65" i="1"/>
  <c r="H64" i="1"/>
  <c r="H63" i="1"/>
  <c r="H62" i="1"/>
  <c r="H61" i="1"/>
  <c r="H60" i="1"/>
  <c r="H59" i="1"/>
  <c r="H58" i="1"/>
  <c r="H57" i="1"/>
  <c r="H56" i="1"/>
  <c r="E57" i="1"/>
  <c r="E58" i="1"/>
  <c r="E59" i="1"/>
  <c r="E60" i="1"/>
  <c r="E61" i="1"/>
  <c r="E62" i="1"/>
  <c r="E63" i="1"/>
  <c r="E64" i="1"/>
  <c r="E65" i="1"/>
  <c r="E66" i="1"/>
  <c r="E67" i="1"/>
  <c r="E68" i="1"/>
  <c r="E56" i="1"/>
  <c r="D49" i="1"/>
  <c r="C49" i="1"/>
  <c r="E49" i="1"/>
</calcChain>
</file>

<file path=xl/sharedStrings.xml><?xml version="1.0" encoding="utf-8"?>
<sst xmlns="http://schemas.openxmlformats.org/spreadsheetml/2006/main" count="308" uniqueCount="242">
  <si>
    <t>AÑO</t>
  </si>
  <si>
    <t>TOTAL</t>
  </si>
  <si>
    <t>FAO</t>
  </si>
  <si>
    <t>AMB</t>
  </si>
  <si>
    <t>BON</t>
  </si>
  <si>
    <t>BRB</t>
  </si>
  <si>
    <t>CHOPA</t>
  </si>
  <si>
    <t>BRF</t>
  </si>
  <si>
    <t>COE</t>
  </si>
  <si>
    <t>CTC</t>
  </si>
  <si>
    <t>DEC</t>
  </si>
  <si>
    <t>FOR</t>
  </si>
  <si>
    <t>BROTOLA DE ROCA</t>
  </si>
  <si>
    <t>GPD</t>
  </si>
  <si>
    <t>MERO</t>
  </si>
  <si>
    <t>HKE</t>
  </si>
  <si>
    <t>HMY</t>
  </si>
  <si>
    <t>JOD</t>
  </si>
  <si>
    <t>LBE</t>
  </si>
  <si>
    <t>BOGAVANTE</t>
  </si>
  <si>
    <t>MAS</t>
  </si>
  <si>
    <t>OCC</t>
  </si>
  <si>
    <t>PAC</t>
  </si>
  <si>
    <t>RPG</t>
  </si>
  <si>
    <t>PARGO O BOCINEGRO</t>
  </si>
  <si>
    <t>RSE</t>
  </si>
  <si>
    <t>CABRACHO</t>
  </si>
  <si>
    <t>SBA</t>
  </si>
  <si>
    <t>SBG</t>
  </si>
  <si>
    <t>DORADA</t>
  </si>
  <si>
    <t>SBZ</t>
  </si>
  <si>
    <t>SARGO BREADO</t>
  </si>
  <si>
    <t>SCR</t>
  </si>
  <si>
    <t>SKA</t>
  </si>
  <si>
    <t>RAYAS</t>
  </si>
  <si>
    <t>SLO</t>
  </si>
  <si>
    <t>LANGOSTA</t>
  </si>
  <si>
    <t>SSB</t>
  </si>
  <si>
    <t>HERRERA</t>
  </si>
  <si>
    <t>SYC</t>
  </si>
  <si>
    <t>TRG</t>
  </si>
  <si>
    <t>PEZ BALLESTA</t>
  </si>
  <si>
    <t>YRS</t>
  </si>
  <si>
    <t>ESPETON</t>
  </si>
  <si>
    <t>CET</t>
  </si>
  <si>
    <t>ACEDIA</t>
  </si>
  <si>
    <t>MGR</t>
  </si>
  <si>
    <t>CORVINA</t>
  </si>
  <si>
    <t>POP</t>
  </si>
  <si>
    <t>REA</t>
  </si>
  <si>
    <t>HURTA O URTA</t>
  </si>
  <si>
    <t>SLM</t>
  </si>
  <si>
    <t>SALEMA</t>
  </si>
  <si>
    <t>BSS</t>
  </si>
  <si>
    <t>LTA</t>
  </si>
  <si>
    <t>BACORETA</t>
  </si>
  <si>
    <t>WRF</t>
  </si>
  <si>
    <t>CHERNA</t>
  </si>
  <si>
    <t>DEP</t>
  </si>
  <si>
    <t>SAMA DE PLUMA</t>
  </si>
  <si>
    <t>BLU</t>
  </si>
  <si>
    <t>GBR</t>
  </si>
  <si>
    <t>JAA</t>
  </si>
  <si>
    <t>MUR</t>
  </si>
  <si>
    <t>SALMONETE DE ROCA</t>
  </si>
  <si>
    <t>SWA</t>
  </si>
  <si>
    <t>SARGO</t>
  </si>
  <si>
    <t>SPU</t>
  </si>
  <si>
    <t>BAILA</t>
  </si>
  <si>
    <t>BLT</t>
  </si>
  <si>
    <t>MELVA</t>
  </si>
  <si>
    <t>SKJ</t>
  </si>
  <si>
    <t>MUT</t>
  </si>
  <si>
    <t>SALMONETE DE FANGO</t>
  </si>
  <si>
    <t>GRA</t>
  </si>
  <si>
    <t>BURRO LISTADO</t>
  </si>
  <si>
    <t>MMH</t>
  </si>
  <si>
    <t>MORENA</t>
  </si>
  <si>
    <t>CIL</t>
  </si>
  <si>
    <t>JDP</t>
  </si>
  <si>
    <t>CHUCHO</t>
  </si>
  <si>
    <t>BGR</t>
  </si>
  <si>
    <t>MIA</t>
  </si>
  <si>
    <t>SOLDADO</t>
  </si>
  <si>
    <t>DEN</t>
  </si>
  <si>
    <t>CHACARONA SUREÑA</t>
  </si>
  <si>
    <t>OAL</t>
  </si>
  <si>
    <t>LENGUADO SENEGALES</t>
  </si>
  <si>
    <t>SOL</t>
  </si>
  <si>
    <t>SOS</t>
  </si>
  <si>
    <t>LENGUADO DE ARENA</t>
  </si>
  <si>
    <t>BBS</t>
  </si>
  <si>
    <t>RASCACIO</t>
  </si>
  <si>
    <t>PEZ LIMON O SERVIOLA O LECHA</t>
  </si>
  <si>
    <t>BONITO O BONITO DEL SUR</t>
  </si>
  <si>
    <t>CHOCO O JIBIA O SEPIA</t>
  </si>
  <si>
    <t>JURELA O JUREL DORADO</t>
  </si>
  <si>
    <t>BRECA O PAGEL</t>
  </si>
  <si>
    <t>ALIGOTE O BESUGO BLANCO</t>
  </si>
  <si>
    <t>CENTOLLA O CENTOLLO</t>
  </si>
  <si>
    <t>LUBINA O ROBALO</t>
  </si>
  <si>
    <t>BURRO O BORRIQUETE</t>
  </si>
  <si>
    <t>RONCADOR O RONCO MESTIZO</t>
  </si>
  <si>
    <t>LENGUADO EUROPEO</t>
  </si>
  <si>
    <t>LISTADO O BONITO DE VIENTRE RAYADO</t>
  </si>
  <si>
    <t>ZAFIO</t>
  </si>
  <si>
    <t>POLLO</t>
  </si>
  <si>
    <t>JUREL NEGRO</t>
  </si>
  <si>
    <t>TAPACULO</t>
  </si>
  <si>
    <t>SAVIA</t>
  </si>
  <si>
    <t>PULPO DE ROCA O PULPO ROQUERO</t>
  </si>
  <si>
    <t>CHOVA</t>
  </si>
  <si>
    <t>CABALLA DEL SUR O TONINO</t>
  </si>
  <si>
    <t>GATA</t>
  </si>
  <si>
    <t>GALLOPEDRO</t>
  </si>
  <si>
    <t>PALOMETA</t>
  </si>
  <si>
    <t>MERLUZA O MERLUZA EUROPEA</t>
  </si>
  <si>
    <t>TOTAL MOLUSCOS</t>
  </si>
  <si>
    <t>TOTAL PECES</t>
  </si>
  <si>
    <t>Fuente: Sistema de Información andaluz de comercialización y producción pesquera. Consejería de Agricultura, Pesca y Desarrollo Rural.</t>
  </si>
  <si>
    <t>Año</t>
  </si>
  <si>
    <t>Toneladas</t>
  </si>
  <si>
    <t>Miles euros</t>
  </si>
  <si>
    <t>Evol 16_15</t>
  </si>
  <si>
    <t>Mes</t>
  </si>
  <si>
    <t>Peces</t>
  </si>
  <si>
    <t>Moluscos</t>
  </si>
  <si>
    <t>Crustáceos</t>
  </si>
  <si>
    <t>Año 2016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</si>
  <si>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</si>
  <si>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</si>
  <si>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</si>
  <si>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</si>
  <si>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</si>
  <si>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</si>
  <si>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</si>
  <si>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</si>
  <si>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</si>
  <si>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</si>
  <si>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</si>
  <si>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</si>
  <si>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€/kg</t>
  </si>
  <si>
    <t>Total</t>
  </si>
  <si>
    <t>Precio (€/kg)</t>
  </si>
  <si>
    <t xml:space="preserve">      Tabla 2. Distribución mensual por categorías. Año 2016</t>
  </si>
  <si>
    <t>Especie</t>
  </si>
  <si>
    <t>Kilogramos</t>
  </si>
  <si>
    <t>Euros</t>
  </si>
  <si>
    <t>TOTAL CRUSTÁCEOS</t>
  </si>
  <si>
    <t>ACUMULADO SOBRE EL TOTAL</t>
  </si>
  <si>
    <t>TOTAL COMERCIALIZADO</t>
  </si>
  <si>
    <t>AGUJETA</t>
  </si>
  <si>
    <t>GAR</t>
  </si>
  <si>
    <t>BODIONES O PORREDANAS</t>
  </si>
  <si>
    <t>YFX</t>
  </si>
  <si>
    <t>CAZON</t>
  </si>
  <si>
    <t>GAG</t>
  </si>
  <si>
    <t>CORVALLO O CORVINATA</t>
  </si>
  <si>
    <t>CBM</t>
  </si>
  <si>
    <t>FANECA O NIÑA</t>
  </si>
  <si>
    <t>BIB</t>
  </si>
  <si>
    <t>GRANADERO</t>
  </si>
  <si>
    <t>TUR</t>
  </si>
  <si>
    <t>MOJARRA</t>
  </si>
  <si>
    <t>CTB</t>
  </si>
  <si>
    <t>MUSOLA</t>
  </si>
  <si>
    <t>SMD</t>
  </si>
  <si>
    <t>PALOMETON</t>
  </si>
  <si>
    <t>LEE</t>
  </si>
  <si>
    <t>PECES VARIOS</t>
  </si>
  <si>
    <t>MZZ</t>
  </si>
  <si>
    <t>RAYA ESTRELLADA</t>
  </si>
  <si>
    <t>JRS</t>
  </si>
  <si>
    <t>SARGO PICUDO</t>
  </si>
  <si>
    <t>SHR</t>
  </si>
  <si>
    <t>TEMBLADERA</t>
  </si>
  <si>
    <t>TTR</t>
  </si>
  <si>
    <t>VERRUGATO FUSCO</t>
  </si>
  <si>
    <t>UMO</t>
  </si>
  <si>
    <t>VERRUGATO O VERRUGATO DE PIEDRA</t>
  </si>
  <si>
    <t>COB</t>
  </si>
  <si>
    <t>CALAMAR O CHIPIRON</t>
  </si>
  <si>
    <t>SQR</t>
  </si>
  <si>
    <t>GALERA</t>
  </si>
  <si>
    <t>MTS</t>
  </si>
  <si>
    <t>AGUILA MARINA</t>
  </si>
  <si>
    <t>MYL</t>
  </si>
  <si>
    <t>ARAÑA</t>
  </si>
  <si>
    <t>WEG</t>
  </si>
  <si>
    <t>BEJEL O RUBIO</t>
  </si>
  <si>
    <t>GUU</t>
  </si>
  <si>
    <t>BROTOLA DE FANGO</t>
  </si>
  <si>
    <t>GFB</t>
  </si>
  <si>
    <t>CORVINA PUNTEADA</t>
  </si>
  <si>
    <t>STG</t>
  </si>
  <si>
    <t>GALUPE O LISA</t>
  </si>
  <si>
    <t>MGA</t>
  </si>
  <si>
    <t>GARAPELLO</t>
  </si>
  <si>
    <t>PAR</t>
  </si>
  <si>
    <t>JUREL BLANCO</t>
  </si>
  <si>
    <t>HMM</t>
  </si>
  <si>
    <t>JUREL LIMON</t>
  </si>
  <si>
    <t>TRZ</t>
  </si>
  <si>
    <t>LENGUADO PORTUGUES</t>
  </si>
  <si>
    <t>YNU</t>
  </si>
  <si>
    <t>LISA</t>
  </si>
  <si>
    <t>MLR</t>
  </si>
  <si>
    <t>LLAMPUGA O LIRIO</t>
  </si>
  <si>
    <t>DOL</t>
  </si>
  <si>
    <t>MEDREGAL</t>
  </si>
  <si>
    <t>YTL</t>
  </si>
  <si>
    <t>MUGIL</t>
  </si>
  <si>
    <t>MUF</t>
  </si>
  <si>
    <t>PAMPANO O PALOMETA FIATOLA</t>
  </si>
  <si>
    <t>BLB</t>
  </si>
  <si>
    <t>PEJE OBISPO</t>
  </si>
  <si>
    <t>MPO</t>
  </si>
  <si>
    <t>PEZ RATA</t>
  </si>
  <si>
    <t>UUC</t>
  </si>
  <si>
    <t>RAPE NEGRO</t>
  </si>
  <si>
    <t>ANK</t>
  </si>
  <si>
    <t>RASPALLON</t>
  </si>
  <si>
    <t>ANN</t>
  </si>
  <si>
    <t>REMOL</t>
  </si>
  <si>
    <t>BLL</t>
  </si>
  <si>
    <t>VERRUGATO DE CANARIAS</t>
  </si>
  <si>
    <t>UCA</t>
  </si>
  <si>
    <t>CAÑAILLA</t>
  </si>
  <si>
    <t>BOY</t>
  </si>
  <si>
    <t>PULPO ALMIZCLADO</t>
  </si>
  <si>
    <t>EDT</t>
  </si>
  <si>
    <t>LANGOSTINO</t>
  </si>
  <si>
    <t>TGS</t>
  </si>
  <si>
    <t xml:space="preserve">PULPO DE ROCA </t>
  </si>
  <si>
    <t xml:space="preserve">      Tabla 1. Evolución de la producción comercializada en la lonja de Rota. Serie 1985-2016</t>
  </si>
  <si>
    <t>Gráfico 1. Evolución de la producción comercializada en la lonja de Rota. Serie 2000-2016</t>
  </si>
  <si>
    <t xml:space="preserve">      Tabla 4. Producción comercializada en la lonja de Rota según categoría y especie. Año 2016</t>
  </si>
  <si>
    <t xml:space="preserve">       Gráfico 3. Principales especies comercializadas en la lonja de Rota.  Año 2016</t>
  </si>
  <si>
    <t xml:space="preserve">      Tabla 5. Evolución de las principales especies comercializadas en la lonja de Rota. Serie 2016-2012</t>
  </si>
  <si>
    <t xml:space="preserve">IPP calculado con la cesta representativa de productos comercializados en esta lonja: </t>
  </si>
  <si>
    <t xml:space="preserve">      Tabla 3. Índice de precios percibidos en lonja (Base 2016)</t>
  </si>
  <si>
    <t>,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</si>
</sst>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%"/>
    <numFmt numFmtId="165" formatCode="#,##0.0"/>
    <numFmt numFmtId="166" formatCode="_-* #,##0.00\ _p_t_a_-;\-* #,##0.00\ _p_t_a_-;_-* \-??\ _p_t_a_-;_-@_-"/>
    <numFmt numFmtId="167" formatCode="_-* #,##0\ _p_t_a_-;\-* #,##0\ _p_t_a_-;_-* \-??\ _p_t_a_-;_-@_-"/>
  </numFmts>
  <fonts count="16" x14ac:knownFonts="1">
    <font>
      <sz val="10"/>
      <name val="Arial"/>
      <family val="2"/>
    </font>
    <font>
      <sz val="10"/>
      <name val="Arial"/>
      <family val="2"/>
    </font>
    <font>
      <sz val="12"/>
      <name val="Arial Narrow"/>
      <family val="2"/>
    </font>
    <font>
      <b/>
      <sz val="18"/>
      <color indexed="9"/>
      <name val="Arial Narrow"/>
      <family val="2"/>
    </font>
    <font>
      <sz val="18"/>
      <name val="Arial Narrow"/>
      <family val="2"/>
    </font>
    <font>
      <b/>
      <sz val="12"/>
      <color indexed="54"/>
      <name val="Arial Narrow"/>
      <family val="2"/>
    </font>
    <font>
      <b/>
      <sz val="12"/>
      <name val="Arial Narrow"/>
      <family val="2"/>
    </font>
    <font>
      <sz val="12"/>
      <color indexed="18"/>
      <name val="Arial Narrow"/>
      <family val="2"/>
    </font>
    <font>
      <b/>
      <sz val="12"/>
      <color indexed="10"/>
      <name val="Arial Narrow"/>
      <family val="2"/>
    </font>
    <font>
      <sz val="10"/>
      <name val="Arial Narrow"/>
      <family val="2"/>
    </font>
    <font>
      <b/>
      <sz val="10"/>
      <name val="Arial"/>
      <family val="2"/>
    </font>
    <font>
      <b/>
      <sz val="12"/>
      <color theme="0"/>
      <name val="Arial Narrow"/>
      <family val="2"/>
    </font>
    <font>
      <sz val="12"/>
      <color theme="3" tint="0.59999389629810485"/>
      <name val="Arial Narrow"/>
      <family val="2"/>
    </font>
    <font>
      <b/>
      <sz val="18"/>
      <color theme="3" tint="-0.249977111117893"/>
      <name val="Arial Narrow"/>
      <family val="2"/>
    </font>
    <font>
      <b/>
      <sz val="12"/>
      <color theme="3" tint="0.39997558519241921"/>
      <name val="Arial Narrow"/>
      <family val="2"/>
    </font>
    <font>
      <sz val="8"/>
      <color theme="3" tint="0.59999389629810485"/>
      <name val="Arial Narrow"/>
      <family val="2"/>
    </font>
  </fonts>
  <fills count="14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theme="0"/>
        <bgColor indexed="26"/>
      </patternFill>
    </fill>
    <fill>
      <patternFill patternType="solid">
        <fgColor theme="0"/>
        <bgColor indexed="31"/>
      </patternFill>
    </fill>
    <fill>
      <patternFill patternType="solid">
        <fgColor theme="3" tint="0.39997558519241921"/>
        <bgColor indexed="31"/>
      </patternFill>
    </fill>
    <fill>
      <patternFill patternType="solid">
        <fgColor theme="4" tint="0.79998168889431442"/>
        <bgColor indexed="31"/>
      </patternFill>
    </fill>
    <fill>
      <patternFill patternType="solid">
        <fgColor theme="3" tint="0.59999389629810485"/>
        <bgColor indexed="31"/>
      </patternFill>
    </fill>
    <fill>
      <patternFill patternType="solid">
        <fgColor theme="4" tint="0.79998168889431442"/>
        <bgColor indexed="26"/>
      </patternFill>
    </fill>
    <fill>
      <patternFill patternType="solid">
        <fgColor theme="3" tint="0.39997558519241921"/>
        <bgColor indexed="26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23"/>
      </patternFill>
    </fill>
    <fill>
      <patternFill patternType="solid">
        <fgColor rgb="FFF8F8F8"/>
        <bgColor indexed="26"/>
      </patternFill>
    </fill>
    <fill>
      <patternFill patternType="solid">
        <fgColor theme="4" tint="0.59999389629810485"/>
        <bgColor indexed="26"/>
      </patternFill>
    </fill>
  </fills>
  <borders count="13">
    <border>
      <left/>
      <right/>
      <top/>
      <bottom/>
      <diagonal/>
    </border>
    <border>
      <left style="thin">
        <color indexed="31"/>
      </left>
      <right style="thin">
        <color indexed="31"/>
      </right>
      <top/>
      <bottom/>
      <diagonal/>
    </border>
    <border>
      <left style="thin">
        <color indexed="31"/>
      </left>
      <right style="thin">
        <color indexed="31"/>
      </right>
      <top style="thin">
        <color indexed="31"/>
      </top>
      <bottom/>
      <diagonal/>
    </border>
    <border>
      <left style="thin">
        <color indexed="31"/>
      </left>
      <right style="thin">
        <color indexed="31"/>
      </right>
      <top style="thin">
        <color indexed="31"/>
      </top>
      <bottom style="thin">
        <color indexed="31"/>
      </bottom>
      <diagonal/>
    </border>
    <border>
      <left style="thin">
        <color indexed="31"/>
      </left>
      <right style="thin">
        <color indexed="31"/>
      </right>
      <top/>
      <bottom style="thin">
        <color indexed="31"/>
      </bottom>
      <diagonal/>
    </border>
    <border>
      <left/>
      <right style="thin">
        <color indexed="31"/>
      </right>
      <top/>
      <bottom/>
      <diagonal/>
    </border>
    <border>
      <left style="thin">
        <color indexed="31"/>
      </left>
      <right/>
      <top style="thin">
        <color indexed="31"/>
      </top>
      <bottom/>
      <diagonal/>
    </border>
    <border>
      <left style="thin">
        <color indexed="31"/>
      </left>
      <right/>
      <top/>
      <bottom/>
      <diagonal/>
    </border>
    <border>
      <left style="thin">
        <color indexed="31"/>
      </left>
      <right/>
      <top/>
      <bottom style="thin">
        <color indexed="31"/>
      </bottom>
      <diagonal/>
    </border>
    <border>
      <left style="thin">
        <color indexed="31"/>
      </left>
      <right/>
      <top style="thin">
        <color indexed="31"/>
      </top>
      <bottom style="thin">
        <color indexed="31"/>
      </bottom>
      <diagonal/>
    </border>
    <border>
      <left/>
      <right/>
      <top style="thin">
        <color indexed="31"/>
      </top>
      <bottom style="thin">
        <color indexed="31"/>
      </bottom>
      <diagonal/>
    </border>
    <border>
      <left/>
      <right style="thin">
        <color indexed="31"/>
      </right>
      <top style="thin">
        <color indexed="31"/>
      </top>
      <bottom style="thin">
        <color indexed="31"/>
      </bottom>
      <diagonal/>
    </border>
    <border>
      <left/>
      <right style="thin">
        <color indexed="31"/>
      </right>
      <top style="thin">
        <color indexed="31"/>
      </top>
      <bottom/>
      <diagonal/>
    </border>
  </borders>
  <cellStyleXfs count="3">
    <xf numFmtId="0" fontId="0" fillId="0" borderId="0"/>
    <xf numFmtId="166" fontId="1" fillId="0" borderId="0" applyFill="0" applyBorder="0" applyAlignment="0" applyProtection="0"/>
    <xf numFmtId="9" fontId="1" fillId="0" borderId="0" applyFill="0" applyBorder="0" applyAlignment="0" applyProtection="0"/>
  </cellStyleXfs>
  <cellXfs count="126">
    <xf numFmtId="0" fontId="0" fillId="0" borderId="0" xfId="0"/>
    <xf numFmtId="0" fontId="2" fillId="2" borderId="0" xfId="0" applyFont="1" applyFill="1"/>
    <xf numFmtId="4" fontId="2" fillId="2" borderId="0" xfId="0" applyNumberFormat="1" applyFont="1" applyFill="1"/>
    <xf numFmtId="4" fontId="2" fillId="2" borderId="0" xfId="0" applyNumberFormat="1" applyFont="1" applyFill="1" applyBorder="1"/>
    <xf numFmtId="0" fontId="5" fillId="2" borderId="0" xfId="0" applyFont="1" applyFill="1"/>
    <xf numFmtId="0" fontId="6" fillId="2" borderId="0" xfId="0" applyFont="1" applyFill="1" applyAlignment="1">
      <alignment horizontal="center"/>
    </xf>
    <xf numFmtId="0" fontId="2" fillId="2" borderId="1" xfId="0" applyNumberFormat="1" applyFont="1" applyFill="1" applyBorder="1" applyAlignment="1">
      <alignment horizontal="left"/>
    </xf>
    <xf numFmtId="4" fontId="2" fillId="2" borderId="1" xfId="0" applyNumberFormat="1" applyFont="1" applyFill="1" applyBorder="1"/>
    <xf numFmtId="4" fontId="2" fillId="2" borderId="2" xfId="0" applyNumberFormat="1" applyFont="1" applyFill="1" applyBorder="1"/>
    <xf numFmtId="0" fontId="6" fillId="2" borderId="0" xfId="0" applyFont="1" applyFill="1"/>
    <xf numFmtId="4" fontId="6" fillId="2" borderId="0" xfId="0" applyNumberFormat="1" applyFont="1" applyFill="1"/>
    <xf numFmtId="164" fontId="2" fillId="2" borderId="0" xfId="0" applyNumberFormat="1" applyFont="1" applyFill="1"/>
    <xf numFmtId="4" fontId="7" fillId="2" borderId="0" xfId="0" applyNumberFormat="1" applyFont="1" applyFill="1" applyBorder="1"/>
    <xf numFmtId="3" fontId="7" fillId="2" borderId="0" xfId="0" applyNumberFormat="1" applyFont="1" applyFill="1" applyBorder="1"/>
    <xf numFmtId="3" fontId="2" fillId="2" borderId="2" xfId="0" applyNumberFormat="1" applyFont="1" applyFill="1" applyBorder="1"/>
    <xf numFmtId="3" fontId="2" fillId="2" borderId="1" xfId="0" applyNumberFormat="1" applyFont="1" applyFill="1" applyBorder="1"/>
    <xf numFmtId="1" fontId="2" fillId="2" borderId="0" xfId="0" applyNumberFormat="1" applyFont="1" applyFill="1" applyBorder="1"/>
    <xf numFmtId="3" fontId="2" fillId="2" borderId="0" xfId="0" applyNumberFormat="1" applyFont="1" applyFill="1" applyBorder="1"/>
    <xf numFmtId="0" fontId="2" fillId="3" borderId="0" xfId="0" applyFont="1" applyFill="1"/>
    <xf numFmtId="4" fontId="2" fillId="3" borderId="0" xfId="0" applyNumberFormat="1" applyFont="1" applyFill="1"/>
    <xf numFmtId="4" fontId="4" fillId="3" borderId="0" xfId="0" applyNumberFormat="1" applyFont="1" applyFill="1"/>
    <xf numFmtId="0" fontId="4" fillId="3" borderId="0" xfId="0" applyFont="1" applyFill="1"/>
    <xf numFmtId="4" fontId="2" fillId="3" borderId="0" xfId="0" applyNumberFormat="1" applyFont="1" applyFill="1" applyBorder="1"/>
    <xf numFmtId="0" fontId="2" fillId="3" borderId="0" xfId="0" applyFont="1" applyFill="1" applyBorder="1"/>
    <xf numFmtId="164" fontId="2" fillId="3" borderId="0" xfId="0" applyNumberFormat="1" applyFont="1" applyFill="1" applyBorder="1"/>
    <xf numFmtId="0" fontId="6" fillId="3" borderId="0" xfId="0" applyFont="1" applyFill="1" applyBorder="1"/>
    <xf numFmtId="4" fontId="6" fillId="4" borderId="0" xfId="0" applyNumberFormat="1" applyFont="1" applyFill="1" applyBorder="1"/>
    <xf numFmtId="164" fontId="6" fillId="4" borderId="0" xfId="0" applyNumberFormat="1" applyFont="1" applyFill="1" applyBorder="1"/>
    <xf numFmtId="0" fontId="11" fillId="5" borderId="3" xfId="0" applyFont="1" applyFill="1" applyBorder="1" applyAlignment="1">
      <alignment horizontal="center" vertical="center"/>
    </xf>
    <xf numFmtId="4" fontId="11" fillId="5" borderId="2" xfId="0" applyNumberFormat="1" applyFont="1" applyFill="1" applyBorder="1" applyAlignment="1">
      <alignment horizontal="center"/>
    </xf>
    <xf numFmtId="0" fontId="11" fillId="5" borderId="2" xfId="0" applyFont="1" applyFill="1" applyBorder="1" applyAlignment="1">
      <alignment horizontal="center"/>
    </xf>
    <xf numFmtId="0" fontId="6" fillId="6" borderId="4" xfId="0" applyNumberFormat="1" applyFont="1" applyFill="1" applyBorder="1" applyAlignment="1">
      <alignment horizontal="left"/>
    </xf>
    <xf numFmtId="0" fontId="12" fillId="2" borderId="0" xfId="0" applyFont="1" applyFill="1"/>
    <xf numFmtId="164" fontId="6" fillId="6" borderId="4" xfId="0" applyNumberFormat="1" applyFont="1" applyFill="1" applyBorder="1" applyAlignment="1">
      <alignment horizontal="center"/>
    </xf>
    <xf numFmtId="164" fontId="2" fillId="3" borderId="0" xfId="0" applyNumberFormat="1" applyFont="1" applyFill="1"/>
    <xf numFmtId="4" fontId="11" fillId="7" borderId="2" xfId="0" applyNumberFormat="1" applyFont="1" applyFill="1" applyBorder="1" applyAlignment="1">
      <alignment horizontal="center"/>
    </xf>
    <xf numFmtId="0" fontId="11" fillId="7" borderId="2" xfId="0" applyFont="1" applyFill="1" applyBorder="1" applyAlignment="1">
      <alignment horizontal="center"/>
    </xf>
    <xf numFmtId="3" fontId="6" fillId="6" borderId="4" xfId="0" applyNumberFormat="1" applyFont="1" applyFill="1" applyBorder="1"/>
    <xf numFmtId="4" fontId="6" fillId="6" borderId="4" xfId="0" applyNumberFormat="1" applyFont="1" applyFill="1" applyBorder="1"/>
    <xf numFmtId="3" fontId="2" fillId="2" borderId="4" xfId="0" applyNumberFormat="1" applyFont="1" applyFill="1" applyBorder="1"/>
    <xf numFmtId="4" fontId="2" fillId="2" borderId="4" xfId="0" applyNumberFormat="1" applyFont="1" applyFill="1" applyBorder="1"/>
    <xf numFmtId="3" fontId="6" fillId="3" borderId="2" xfId="0" applyNumberFormat="1" applyFont="1" applyFill="1" applyBorder="1"/>
    <xf numFmtId="4" fontId="6" fillId="3" borderId="2" xfId="0" applyNumberFormat="1" applyFont="1" applyFill="1" applyBorder="1"/>
    <xf numFmtId="3" fontId="6" fillId="3" borderId="1" xfId="0" applyNumberFormat="1" applyFont="1" applyFill="1" applyBorder="1"/>
    <xf numFmtId="4" fontId="6" fillId="3" borderId="1" xfId="0" applyNumberFormat="1" applyFont="1" applyFill="1" applyBorder="1"/>
    <xf numFmtId="3" fontId="6" fillId="3" borderId="4" xfId="0" applyNumberFormat="1" applyFont="1" applyFill="1" applyBorder="1"/>
    <xf numFmtId="4" fontId="6" fillId="3" borderId="4" xfId="0" applyNumberFormat="1" applyFont="1" applyFill="1" applyBorder="1"/>
    <xf numFmtId="0" fontId="8" fillId="2" borderId="0" xfId="0" applyFont="1" applyFill="1"/>
    <xf numFmtId="4" fontId="8" fillId="2" borderId="0" xfId="0" applyNumberFormat="1" applyFont="1" applyFill="1"/>
    <xf numFmtId="165" fontId="7" fillId="2" borderId="0" xfId="0" applyNumberFormat="1" applyFont="1" applyFill="1"/>
    <xf numFmtId="165" fontId="2" fillId="2" borderId="1" xfId="0" applyNumberFormat="1" applyFont="1" applyFill="1" applyBorder="1" applyAlignment="1"/>
    <xf numFmtId="3" fontId="2" fillId="2" borderId="1" xfId="0" applyNumberFormat="1" applyFont="1" applyFill="1" applyBorder="1" applyAlignment="1"/>
    <xf numFmtId="4" fontId="2" fillId="2" borderId="1" xfId="0" applyNumberFormat="1" applyFont="1" applyFill="1" applyBorder="1" applyAlignment="1"/>
    <xf numFmtId="4" fontId="7" fillId="2" borderId="0" xfId="0" applyNumberFormat="1" applyFont="1" applyFill="1"/>
    <xf numFmtId="165" fontId="6" fillId="8" borderId="3" xfId="0" applyNumberFormat="1" applyFont="1" applyFill="1" applyBorder="1" applyAlignment="1"/>
    <xf numFmtId="3" fontId="11" fillId="9" borderId="1" xfId="0" applyNumberFormat="1" applyFont="1" applyFill="1" applyBorder="1" applyAlignment="1"/>
    <xf numFmtId="4" fontId="11" fillId="9" borderId="1" xfId="0" applyNumberFormat="1" applyFont="1" applyFill="1" applyBorder="1" applyAlignment="1"/>
    <xf numFmtId="3" fontId="6" fillId="8" borderId="3" xfId="0" applyNumberFormat="1" applyFont="1" applyFill="1" applyBorder="1" applyAlignment="1"/>
    <xf numFmtId="4" fontId="6" fillId="8" borderId="3" xfId="0" applyNumberFormat="1" applyFont="1" applyFill="1" applyBorder="1" applyAlignment="1"/>
    <xf numFmtId="3" fontId="2" fillId="2" borderId="0" xfId="0" applyNumberFormat="1" applyFont="1" applyFill="1" applyAlignment="1">
      <alignment horizontal="center"/>
    </xf>
    <xf numFmtId="0" fontId="2" fillId="2" borderId="0" xfId="0" applyFont="1" applyFill="1" applyAlignment="1">
      <alignment horizontal="center"/>
    </xf>
    <xf numFmtId="0" fontId="2" fillId="3" borderId="0" xfId="0" applyFont="1" applyFill="1" applyAlignment="1">
      <alignment horizontal="center"/>
    </xf>
    <xf numFmtId="165" fontId="2" fillId="2" borderId="1" xfId="0" applyNumberFormat="1" applyFont="1" applyFill="1" applyBorder="1" applyAlignment="1">
      <alignment horizontal="center"/>
    </xf>
    <xf numFmtId="165" fontId="6" fillId="8" borderId="3" xfId="0" applyNumberFormat="1" applyFont="1" applyFill="1" applyBorder="1" applyAlignment="1">
      <alignment horizontal="center"/>
    </xf>
    <xf numFmtId="165" fontId="2" fillId="8" borderId="3" xfId="0" applyNumberFormat="1" applyFont="1" applyFill="1" applyBorder="1" applyAlignment="1">
      <alignment horizontal="center"/>
    </xf>
    <xf numFmtId="165" fontId="11" fillId="9" borderId="1" xfId="0" applyNumberFormat="1" applyFont="1" applyFill="1" applyBorder="1" applyAlignment="1">
      <alignment horizontal="center"/>
    </xf>
    <xf numFmtId="0" fontId="11" fillId="9" borderId="5" xfId="0" applyFont="1" applyFill="1" applyBorder="1" applyAlignment="1">
      <alignment horizontal="left"/>
    </xf>
    <xf numFmtId="0" fontId="2" fillId="2" borderId="6" xfId="0" applyFont="1" applyFill="1" applyBorder="1"/>
    <xf numFmtId="3" fontId="2" fillId="2" borderId="7" xfId="0" applyNumberFormat="1" applyFont="1" applyFill="1" applyBorder="1"/>
    <xf numFmtId="0" fontId="2" fillId="2" borderId="7" xfId="0" applyFont="1" applyFill="1" applyBorder="1"/>
    <xf numFmtId="0" fontId="2" fillId="2" borderId="8" xfId="0" applyFont="1" applyFill="1" applyBorder="1"/>
    <xf numFmtId="3" fontId="2" fillId="2" borderId="8" xfId="0" applyNumberFormat="1" applyFont="1" applyFill="1" applyBorder="1"/>
    <xf numFmtId="0" fontId="0" fillId="10" borderId="0" xfId="0" applyFill="1"/>
    <xf numFmtId="0" fontId="9" fillId="10" borderId="0" xfId="0" applyFont="1" applyFill="1"/>
    <xf numFmtId="0" fontId="0" fillId="10" borderId="0" xfId="0" applyFill="1" applyBorder="1"/>
    <xf numFmtId="164" fontId="10" fillId="8" borderId="8" xfId="2" applyNumberFormat="1" applyFont="1" applyFill="1" applyBorder="1" applyAlignment="1">
      <alignment horizontal="center"/>
    </xf>
    <xf numFmtId="0" fontId="3" fillId="11" borderId="0" xfId="0" applyFont="1" applyFill="1" applyBorder="1" applyAlignment="1">
      <alignment horizontal="left"/>
    </xf>
    <xf numFmtId="0" fontId="13" fillId="11" borderId="0" xfId="0" applyFont="1" applyFill="1" applyBorder="1" applyAlignment="1">
      <alignment horizontal="left"/>
    </xf>
    <xf numFmtId="0" fontId="2" fillId="12" borderId="0" xfId="0" applyFont="1" applyFill="1"/>
    <xf numFmtId="4" fontId="2" fillId="12" borderId="0" xfId="0" applyNumberFormat="1" applyFont="1" applyFill="1"/>
    <xf numFmtId="4" fontId="2" fillId="2" borderId="1" xfId="0" applyNumberFormat="1" applyFont="1" applyFill="1" applyBorder="1" applyAlignment="1">
      <alignment horizontal="center"/>
    </xf>
    <xf numFmtId="0" fontId="14" fillId="13" borderId="0" xfId="0" applyFont="1" applyFill="1"/>
    <xf numFmtId="4" fontId="2" fillId="13" borderId="0" xfId="0" applyNumberFormat="1" applyFont="1" applyFill="1"/>
    <xf numFmtId="0" fontId="2" fillId="13" borderId="0" xfId="0" applyFont="1" applyFill="1"/>
    <xf numFmtId="0" fontId="2" fillId="9" borderId="0" xfId="0" applyFont="1" applyFill="1"/>
    <xf numFmtId="4" fontId="2" fillId="9" borderId="0" xfId="0" applyNumberFormat="1" applyFont="1" applyFill="1"/>
    <xf numFmtId="0" fontId="14" fillId="3" borderId="0" xfId="0" applyFont="1" applyFill="1"/>
    <xf numFmtId="0" fontId="6" fillId="8" borderId="4" xfId="0" applyNumberFormat="1" applyFont="1" applyFill="1" applyBorder="1" applyAlignment="1">
      <alignment horizontal="left"/>
    </xf>
    <xf numFmtId="3" fontId="6" fillId="4" borderId="0" xfId="0" applyNumberFormat="1" applyFont="1" applyFill="1" applyBorder="1"/>
    <xf numFmtId="167" fontId="1" fillId="4" borderId="0" xfId="1" applyNumberFormat="1" applyFill="1" applyBorder="1" applyAlignment="1">
      <alignment horizontal="left"/>
    </xf>
    <xf numFmtId="167" fontId="1" fillId="4" borderId="0" xfId="1" applyNumberFormat="1" applyFill="1" applyBorder="1" applyAlignment="1">
      <alignment horizontal="center"/>
    </xf>
    <xf numFmtId="166" fontId="1" fillId="2" borderId="2" xfId="1" applyFill="1" applyBorder="1"/>
    <xf numFmtId="166" fontId="1" fillId="2" borderId="1" xfId="1" applyFill="1" applyBorder="1"/>
    <xf numFmtId="166" fontId="1" fillId="2" borderId="4" xfId="1" applyFill="1" applyBorder="1"/>
    <xf numFmtId="166" fontId="1" fillId="2" borderId="1" xfId="1" applyNumberFormat="1" applyFill="1" applyBorder="1"/>
    <xf numFmtId="166" fontId="1" fillId="2" borderId="4" xfId="1" applyNumberFormat="1" applyFill="1" applyBorder="1"/>
    <xf numFmtId="166" fontId="10" fillId="6" borderId="4" xfId="1" applyFont="1" applyFill="1" applyBorder="1"/>
    <xf numFmtId="166" fontId="10" fillId="6" borderId="4" xfId="1" applyNumberFormat="1" applyFont="1" applyFill="1" applyBorder="1"/>
    <xf numFmtId="4" fontId="1" fillId="2" borderId="1" xfId="1" applyNumberFormat="1" applyFill="1" applyBorder="1"/>
    <xf numFmtId="4" fontId="1" fillId="2" borderId="4" xfId="1" applyNumberFormat="1" applyFill="1" applyBorder="1"/>
    <xf numFmtId="4" fontId="10" fillId="6" borderId="4" xfId="1" applyNumberFormat="1" applyFont="1" applyFill="1" applyBorder="1"/>
    <xf numFmtId="166" fontId="1" fillId="2" borderId="2" xfId="1" applyNumberFormat="1" applyFill="1" applyBorder="1"/>
    <xf numFmtId="167" fontId="11" fillId="9" borderId="1" xfId="1" applyNumberFormat="1" applyFont="1" applyFill="1" applyBorder="1" applyAlignment="1"/>
    <xf numFmtId="4" fontId="6" fillId="8" borderId="4" xfId="0" applyNumberFormat="1" applyFont="1" applyFill="1" applyBorder="1" applyAlignment="1">
      <alignment horizontal="center"/>
    </xf>
    <xf numFmtId="0" fontId="15" fillId="2" borderId="0" xfId="0" applyFont="1" applyFill="1"/>
    <xf numFmtId="166" fontId="11" fillId="9" borderId="1" xfId="1" applyNumberFormat="1" applyFont="1" applyFill="1" applyBorder="1" applyAlignment="1"/>
    <xf numFmtId="4" fontId="2" fillId="2" borderId="7" xfId="0" applyNumberFormat="1" applyFont="1" applyFill="1" applyBorder="1"/>
    <xf numFmtId="4" fontId="2" fillId="2" borderId="8" xfId="0" applyNumberFormat="1" applyFont="1" applyFill="1" applyBorder="1"/>
    <xf numFmtId="3" fontId="11" fillId="5" borderId="9" xfId="0" applyNumberFormat="1" applyFont="1" applyFill="1" applyBorder="1" applyAlignment="1">
      <alignment horizontal="center"/>
    </xf>
    <xf numFmtId="3" fontId="11" fillId="5" borderId="10" xfId="0" applyNumberFormat="1" applyFont="1" applyFill="1" applyBorder="1" applyAlignment="1">
      <alignment horizontal="center"/>
    </xf>
    <xf numFmtId="3" fontId="11" fillId="5" borderId="11" xfId="0" applyNumberFormat="1" applyFont="1" applyFill="1" applyBorder="1" applyAlignment="1">
      <alignment horizontal="center"/>
    </xf>
    <xf numFmtId="0" fontId="3" fillId="11" borderId="0" xfId="0" applyFont="1" applyFill="1" applyBorder="1" applyAlignment="1">
      <alignment horizontal="left"/>
    </xf>
    <xf numFmtId="0" fontId="13" fillId="11" borderId="0" xfId="0" applyFont="1" applyFill="1" applyBorder="1" applyAlignment="1">
      <alignment horizontal="left"/>
    </xf>
    <xf numFmtId="0" fontId="11" fillId="5" borderId="2" xfId="0" applyFont="1" applyFill="1" applyBorder="1" applyAlignment="1">
      <alignment horizontal="center" vertical="center"/>
    </xf>
    <xf numFmtId="0" fontId="11" fillId="5" borderId="4" xfId="0" applyFont="1" applyFill="1" applyBorder="1" applyAlignment="1">
      <alignment horizontal="center" vertical="center"/>
    </xf>
    <xf numFmtId="0" fontId="11" fillId="5" borderId="9" xfId="0" applyNumberFormat="1" applyFont="1" applyFill="1" applyBorder="1" applyAlignment="1">
      <alignment horizontal="center"/>
    </xf>
    <xf numFmtId="0" fontId="11" fillId="5" borderId="11" xfId="0" applyNumberFormat="1" applyFont="1" applyFill="1" applyBorder="1" applyAlignment="1">
      <alignment horizontal="center"/>
    </xf>
    <xf numFmtId="0" fontId="11" fillId="5" borderId="0" xfId="0" applyFont="1" applyFill="1" applyBorder="1" applyAlignment="1">
      <alignment horizontal="center" vertical="center"/>
    </xf>
    <xf numFmtId="4" fontId="11" fillId="5" borderId="2" xfId="0" applyNumberFormat="1" applyFont="1" applyFill="1" applyBorder="1" applyAlignment="1">
      <alignment horizontal="center" vertical="center"/>
    </xf>
    <xf numFmtId="4" fontId="11" fillId="5" borderId="4" xfId="0" applyNumberFormat="1" applyFont="1" applyFill="1" applyBorder="1" applyAlignment="1">
      <alignment horizontal="center" vertical="center"/>
    </xf>
    <xf numFmtId="0" fontId="6" fillId="8" borderId="9" xfId="0" applyFont="1" applyFill="1" applyBorder="1" applyAlignment="1">
      <alignment horizontal="left"/>
    </xf>
    <xf numFmtId="0" fontId="6" fillId="8" borderId="11" xfId="0" applyFont="1" applyFill="1" applyBorder="1" applyAlignment="1">
      <alignment horizontal="left"/>
    </xf>
    <xf numFmtId="3" fontId="11" fillId="9" borderId="6" xfId="0" applyNumberFormat="1" applyFont="1" applyFill="1" applyBorder="1" applyAlignment="1">
      <alignment horizontal="left"/>
    </xf>
    <xf numFmtId="3" fontId="11" fillId="9" borderId="12" xfId="0" applyNumberFormat="1" applyFont="1" applyFill="1" applyBorder="1" applyAlignment="1">
      <alignment horizontal="left"/>
    </xf>
    <xf numFmtId="0" fontId="11" fillId="7" borderId="9" xfId="0" applyNumberFormat="1" applyFont="1" applyFill="1" applyBorder="1" applyAlignment="1">
      <alignment horizontal="center"/>
    </xf>
    <xf numFmtId="0" fontId="11" fillId="7" borderId="11" xfId="0" applyNumberFormat="1" applyFont="1" applyFill="1" applyBorder="1" applyAlignment="1">
      <alignment horizontal="center"/>
    </xf>
  </cellXfs>
  <cellStyles count="3">
    <cellStyle name="Millares" xfId="1" builtinId="3"/>
    <cellStyle name="Normal" xfId="0" builtinId="0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65644171779141"/>
          <c:y val="4.6296400952150589E-2"/>
          <c:w val="0.74601226993865033"/>
          <c:h val="0.75694615556766209"/>
        </c:manualLayout>
      </c:layout>
      <c:lineChart>
        <c:grouping val="standard"/>
        <c:varyColors val="0"/>
        <c:ser>
          <c:idx val="0"/>
          <c:order val="0"/>
          <c:tx>
            <c:strRef>
              <c:f>'CIFRAS GENERALES'!$C$16</c:f>
              <c:strCache>
                <c:ptCount val="1"/>
                <c:pt idx="0">
                  <c:v>Toneladas</c:v>
                </c:pt>
              </c:strCache>
            </c:strRef>
          </c:tx>
          <c:marker>
            <c:symbol val="none"/>
          </c:marker>
          <c:cat>
            <c:numRef>
              <c:f>'CIFRAS GENERALES'!$B$32:$B$48</c:f>
              <c:numCache>
                <c:formatCode>General</c:formatCode>
                <c:ptCount val="17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</c:numCache>
            </c:numRef>
          </c:cat>
          <c:val>
            <c:numRef>
              <c:f>'CIFRAS GENERALES'!$C$32:$C$48</c:f>
              <c:numCache>
                <c:formatCode>#,##0</c:formatCode>
                <c:ptCount val="17"/>
                <c:pt idx="0">
                  <c:v>114.10090000000011</c:v>
                </c:pt>
                <c:pt idx="1">
                  <c:v>89.321910000000059</c:v>
                </c:pt>
                <c:pt idx="2">
                  <c:v>134.19274999999999</c:v>
                </c:pt>
                <c:pt idx="3">
                  <c:v>135.45932999999999</c:v>
                </c:pt>
                <c:pt idx="4">
                  <c:v>107.7328</c:v>
                </c:pt>
                <c:pt idx="5">
                  <c:v>141.02209999999999</c:v>
                </c:pt>
                <c:pt idx="6">
                  <c:v>171.35581999999999</c:v>
                </c:pt>
                <c:pt idx="7">
                  <c:v>126.3343</c:v>
                </c:pt>
                <c:pt idx="8">
                  <c:v>210.47989999999999</c:v>
                </c:pt>
                <c:pt idx="9">
                  <c:v>182.90942999999999</c:v>
                </c:pt>
                <c:pt idx="10">
                  <c:v>238.77518000000001</c:v>
                </c:pt>
                <c:pt idx="11">
                  <c:v>195.88506000000001</c:v>
                </c:pt>
                <c:pt idx="12">
                  <c:v>312.12765999999999</c:v>
                </c:pt>
                <c:pt idx="13">
                  <c:v>278.75097999999997</c:v>
                </c:pt>
                <c:pt idx="14">
                  <c:v>264.90909999999997</c:v>
                </c:pt>
                <c:pt idx="15">
                  <c:v>262.57383000000004</c:v>
                </c:pt>
                <c:pt idx="16">
                  <c:v>216.31890000000001</c:v>
                </c:pt>
              </c:numCache>
            </c:numRef>
          </c: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3810560"/>
        <c:axId val="220632192"/>
      </c:lineChart>
      <c:lineChart>
        <c:grouping val="standard"/>
        <c:varyColors val="0"/>
        <c:ser>
          <c:idx val="0"/>
          <c:order val="1"/>
          <c:tx>
            <c:strRef>
              <c:f>'CIFRAS GENERALES'!$D$16</c:f>
              <c:strCache>
                <c:ptCount val="1"/>
                <c:pt idx="0">
                  <c:v>Miles euros</c:v>
                </c:pt>
              </c:strCache>
            </c:strRef>
          </c:tx>
          <c:spPr>
            <a:ln>
              <a:solidFill>
                <a:schemeClr val="accent3">
                  <a:lumMod val="60000"/>
                  <a:lumOff val="40000"/>
                </a:schemeClr>
              </a:solidFill>
            </a:ln>
          </c:spPr>
          <c:marker>
            <c:symbol val="none"/>
          </c:marker>
          <c:cat>
            <c:numRef>
              <c:f>'CIFRAS GENERALES'!$B$32:$B$48</c:f>
              <c:numCache>
                <c:formatCode>General</c:formatCode>
                <c:ptCount val="17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</c:numCache>
            </c:numRef>
          </c:cat>
          <c:val>
            <c:numRef>
              <c:f>'CIFRAS GENERALES'!$D$32:$D$48</c:f>
              <c:numCache>
                <c:formatCode>#,##0.00</c:formatCode>
                <c:ptCount val="17"/>
                <c:pt idx="0">
                  <c:v>423.18745507434494</c:v>
                </c:pt>
                <c:pt idx="1">
                  <c:v>263.94446669999979</c:v>
                </c:pt>
                <c:pt idx="2">
                  <c:v>627.80927700000007</c:v>
                </c:pt>
                <c:pt idx="3">
                  <c:v>808.32236499999988</c:v>
                </c:pt>
                <c:pt idx="4">
                  <c:v>687.811645</c:v>
                </c:pt>
                <c:pt idx="5">
                  <c:v>753.08371999999997</c:v>
                </c:pt>
                <c:pt idx="6">
                  <c:v>955.89663900000005</c:v>
                </c:pt>
                <c:pt idx="7">
                  <c:v>780.59842500000047</c:v>
                </c:pt>
                <c:pt idx="8">
                  <c:v>1111.9233169999998</c:v>
                </c:pt>
                <c:pt idx="9">
                  <c:v>913.60535099999925</c:v>
                </c:pt>
                <c:pt idx="10">
                  <c:v>949.92977150000036</c:v>
                </c:pt>
                <c:pt idx="11">
                  <c:v>823.44867150000039</c:v>
                </c:pt>
                <c:pt idx="12">
                  <c:v>1556.6117444999995</c:v>
                </c:pt>
                <c:pt idx="13">
                  <c:v>1141.8677589999993</c:v>
                </c:pt>
                <c:pt idx="14">
                  <c:v>1283.7002244999999</c:v>
                </c:pt>
                <c:pt idx="15">
                  <c:v>1244.1432669999997</c:v>
                </c:pt>
                <c:pt idx="16">
                  <c:v>1183.8880749999998</c:v>
                </c:pt>
              </c:numCache>
            </c:numRef>
          </c: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0633728"/>
        <c:axId val="220635520"/>
      </c:lineChart>
      <c:catAx>
        <c:axId val="2138105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5400000" vert="horz"/>
          <a:lstStyle/>
          <a:p>
            <a:pPr>
              <a:defRPr>
                <a:solidFill>
                  <a:schemeClr val="bg1">
                    <a:lumMod val="85000"/>
                  </a:schemeClr>
                </a:solidFill>
              </a:defRPr>
            </a:pPr>
            <a:endParaRPr lang="es-ES"/>
          </a:p>
        </c:txPr>
        <c:crossAx val="220632192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220632192"/>
        <c:scaling>
          <c:orientation val="minMax"/>
        </c:scaling>
        <c:delete val="0"/>
        <c:axPos val="l"/>
        <c:numFmt formatCode="#,##0" sourceLinked="0"/>
        <c:majorTickMark val="out"/>
        <c:minorTickMark val="none"/>
        <c:tickLblPos val="nextTo"/>
        <c:txPr>
          <a:bodyPr rot="0" vert="horz"/>
          <a:lstStyle/>
          <a:p>
            <a:pPr>
              <a:defRPr b="1">
                <a:solidFill>
                  <a:schemeClr val="tx2">
                    <a:lumMod val="60000"/>
                    <a:lumOff val="40000"/>
                  </a:schemeClr>
                </a:solidFill>
              </a:defRPr>
            </a:pPr>
            <a:endParaRPr lang="es-ES"/>
          </a:p>
        </c:txPr>
        <c:crossAx val="213810560"/>
        <c:crossesAt val="1"/>
        <c:crossBetween val="midCat"/>
      </c:valAx>
      <c:catAx>
        <c:axId val="22063372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220635520"/>
        <c:crossesAt val="0"/>
        <c:auto val="1"/>
        <c:lblAlgn val="ctr"/>
        <c:lblOffset val="100"/>
        <c:noMultiLvlLbl val="0"/>
      </c:catAx>
      <c:valAx>
        <c:axId val="220635520"/>
        <c:scaling>
          <c:orientation val="minMax"/>
          <c:min val="0"/>
        </c:scaling>
        <c:delete val="0"/>
        <c:axPos val="r"/>
        <c:numFmt formatCode="#,##0" sourceLinked="0"/>
        <c:majorTickMark val="out"/>
        <c:minorTickMark val="none"/>
        <c:tickLblPos val="nextTo"/>
        <c:spPr>
          <a:solidFill>
            <a:sysClr val="window" lastClr="FFFFFF"/>
          </a:solidFill>
        </c:spPr>
        <c:txPr>
          <a:bodyPr rot="0" vert="horz"/>
          <a:lstStyle/>
          <a:p>
            <a:pPr>
              <a:defRPr b="1">
                <a:solidFill>
                  <a:schemeClr val="accent3">
                    <a:lumMod val="75000"/>
                  </a:schemeClr>
                </a:solidFill>
              </a:defRPr>
            </a:pPr>
            <a:endParaRPr lang="es-ES"/>
          </a:p>
        </c:txPr>
        <c:crossAx val="220633728"/>
        <c:crosses val="max"/>
        <c:crossBetween val="midCat"/>
      </c:valAx>
      <c:spPr>
        <a:effectLst>
          <a:outerShdw blurRad="50800" dist="50800" dir="5400000" algn="ctr" rotWithShape="0">
            <a:schemeClr val="bg1">
              <a:lumMod val="95000"/>
            </a:schemeClr>
          </a:outerShdw>
        </a:effectLst>
      </c:spPr>
    </c:plotArea>
    <c:legend>
      <c:legendPos val="b"/>
      <c:layout>
        <c:manualLayout>
          <c:xMode val="edge"/>
          <c:yMode val="edge"/>
          <c:x val="0.316564389389693"/>
          <c:y val="0.94213192015848157"/>
          <c:w val="0.38214446614820297"/>
          <c:h val="4.8611212426784567E-2"/>
        </c:manualLayout>
      </c:layout>
      <c:overlay val="0"/>
    </c:legend>
    <c:plotVisOnly val="1"/>
    <c:dispBlanksAs val="gap"/>
    <c:showDLblsOverMax val="0"/>
  </c:chart>
  <c:spPr>
    <a:ln>
      <a:solidFill>
        <a:schemeClr val="accent1">
          <a:lumMod val="20000"/>
          <a:lumOff val="80000"/>
        </a:schemeClr>
      </a:solidFill>
    </a:ln>
  </c:spPr>
  <c:txPr>
    <a:bodyPr/>
    <a:lstStyle/>
    <a:p>
      <a:pPr>
        <a:defRPr>
          <a:latin typeface="Arial Narrow" pitchFamily="34" charset="0"/>
        </a:defRPr>
      </a:pPr>
      <a:endParaRPr lang="es-ES"/>
    </a:p>
  </c:txPr>
  <c:printSettings>
    <c:headerFooter alignWithMargins="0"/>
    <c:pageMargins b="1" l="0.75" r="0.75" t="1" header="0.51180555555555551" footer="0.51180555555555551"/>
    <c:pageSetup paperSize="9" firstPageNumber="0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552450</xdr:colOff>
      <xdr:row>17</xdr:row>
      <xdr:rowOff>85725</xdr:rowOff>
    </xdr:from>
    <xdr:to>
      <xdr:col>14</xdr:col>
      <xdr:colOff>666750</xdr:colOff>
      <xdr:row>31</xdr:row>
      <xdr:rowOff>114300</xdr:rowOff>
    </xdr:to>
    <xdr:graphicFrame macro="">
      <xdr:nvGraphicFramePr>
        <xdr:cNvPr id="1614" name="Grá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105834</xdr:colOff>
      <xdr:row>6</xdr:row>
      <xdr:rowOff>13758</xdr:rowOff>
    </xdr:from>
    <xdr:to>
      <xdr:col>16</xdr:col>
      <xdr:colOff>444501</xdr:colOff>
      <xdr:row>10</xdr:row>
      <xdr:rowOff>169334</xdr:rowOff>
    </xdr:to>
    <xdr:sp macro="" textlink="">
      <xdr:nvSpPr>
        <xdr:cNvPr id="3" name="2 CuadroTexto"/>
        <xdr:cNvSpPr txBox="1"/>
      </xdr:nvSpPr>
      <xdr:spPr bwMode="auto">
        <a:xfrm>
          <a:off x="105834" y="1114425"/>
          <a:ext cx="12551834" cy="875242"/>
        </a:xfrm>
        <a:prstGeom prst="rect">
          <a:avLst/>
        </a:prstGeom>
        <a:solidFill>
          <a:schemeClr val="lt1"/>
        </a:solidFill>
        <a:ln w="9525" cmpd="sng">
          <a:noFill/>
        </a:ln>
        <a:effectLst>
          <a:outerShdw blurRad="107950" dist="12700" dir="5400000" algn="ctr">
            <a:srgbClr val="000000"/>
          </a:outerShdw>
        </a:effectLst>
        <a:scene3d>
          <a:camera prst="orthographicFront">
            <a:rot lat="0" lon="0" rev="0"/>
          </a:camera>
          <a:lightRig rig="soft" dir="t">
            <a:rot lat="0" lon="0" rev="0"/>
          </a:lightRig>
        </a:scene3d>
        <a:sp3d contourW="44450" prstMaterial="matte">
          <a:bevelT w="63500" h="63500" prst="artDeco"/>
          <a:contourClr>
            <a:srgbClr val="FFFFFF"/>
          </a:contourClr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" sz="1000">
              <a:solidFill>
                <a:schemeClr val="bg1">
                  <a:lumMod val="65000"/>
                </a:schemeClr>
              </a:solidFill>
              <a:latin typeface="Arial Narrow" pitchFamily="34" charset="0"/>
            </a:rPr>
            <a:t>El  Real  Decreto 418/2015, de 29 de mayor, entiende por</a:t>
          </a:r>
          <a:r>
            <a:rPr lang="es-ES" sz="1000" baseline="0">
              <a:solidFill>
                <a:schemeClr val="bg1">
                  <a:lumMod val="65000"/>
                </a:schemeClr>
              </a:solidFill>
              <a:latin typeface="Arial Narrow" pitchFamily="34" charset="0"/>
            </a:rPr>
            <a:t> primera venta de productos pesqueros la que se realice por primera vez dentro del territorio comunitario y en la cual se acredite documentalmente el precio  del producto pesquero, con ocasión de su desembarque, o cualquier otra modalidad de entrada en el territorio nacional. </a:t>
          </a:r>
        </a:p>
        <a:p>
          <a:endParaRPr lang="es-ES" sz="1000" baseline="0">
            <a:solidFill>
              <a:schemeClr val="bg1">
                <a:lumMod val="65000"/>
              </a:schemeClr>
            </a:solidFill>
            <a:latin typeface="Arial Narrow" pitchFamily="34" charset="0"/>
          </a:endParaRPr>
        </a:p>
        <a:p>
          <a:r>
            <a:rPr lang="es-ES" sz="1000" baseline="0">
              <a:solidFill>
                <a:schemeClr val="bg1">
                  <a:lumMod val="65000"/>
                </a:schemeClr>
              </a:solidFill>
              <a:latin typeface="Arial Narrow" pitchFamily="34" charset="0"/>
            </a:rPr>
            <a:t>Los datos recogidos en este apartado estadístico están referidos a los productos de la pesca extractiva maritima vivos, frescos y refrigerados, cuya primera venta se realiza en las lonjas de los puertos andaluces. Los datos proceden de las notas de venta que las lonjas o establecimientos autorizados cumplimentan y transmiten regularmente de forma electrónica (Art. 7. Real Decreto 418/2015)</a:t>
          </a:r>
          <a:endParaRPr lang="es-ES" sz="1000">
            <a:solidFill>
              <a:schemeClr val="bg1">
                <a:lumMod val="65000"/>
              </a:schemeClr>
            </a:solidFill>
            <a:latin typeface="Arial Narrow" pitchFamily="34" charset="0"/>
          </a:endParaRPr>
        </a:p>
      </xdr:txBody>
    </xdr:sp>
    <xdr:clientData/>
  </xdr:twoCellAnchor>
  <xdr:twoCellAnchor>
    <xdr:from>
      <xdr:col>0</xdr:col>
      <xdr:colOff>114300</xdr:colOff>
      <xdr:row>12</xdr:row>
      <xdr:rowOff>85725</xdr:rowOff>
    </xdr:from>
    <xdr:to>
      <xdr:col>1</xdr:col>
      <xdr:colOff>92786</xdr:colOff>
      <xdr:row>14</xdr:row>
      <xdr:rowOff>0</xdr:rowOff>
    </xdr:to>
    <xdr:sp macro="" textlink="">
      <xdr:nvSpPr>
        <xdr:cNvPr id="5" name="4 Elipse"/>
        <xdr:cNvSpPr/>
      </xdr:nvSpPr>
      <xdr:spPr bwMode="auto">
        <a:xfrm>
          <a:off x="114300" y="2695575"/>
          <a:ext cx="207086" cy="209550"/>
        </a:xfrm>
        <a:prstGeom prst="ellipse">
          <a:avLst/>
        </a:prstGeom>
        <a:solidFill>
          <a:schemeClr val="tx2">
            <a:lumMod val="40000"/>
            <a:lumOff val="60000"/>
          </a:schemeClr>
        </a:solidFill>
        <a:ln>
          <a:headEnd type="none" w="med" len="med"/>
          <a:tailEnd type="none" w="med" len="med"/>
        </a:ln>
        <a:extLst/>
      </xdr:spPr>
      <xdr:style>
        <a:lnRef idx="3">
          <a:schemeClr val="lt1"/>
        </a:lnRef>
        <a:fillRef idx="1">
          <a:schemeClr val="accent5"/>
        </a:fillRef>
        <a:effectRef idx="1">
          <a:schemeClr val="accent5"/>
        </a:effectRef>
        <a:fontRef idx="minor">
          <a:schemeClr val="lt1"/>
        </a:fontRef>
      </xdr:style>
      <xdr:txBody>
        <a:bodyPr vertOverflow="clip" horzOverflow="clip" wrap="square" lIns="18288" tIns="0" rIns="0" bIns="0" rtlCol="0" anchor="t" upright="1"/>
        <a:lstStyle/>
        <a:p>
          <a:endParaRPr lang="es-ES"/>
        </a:p>
      </xdr:txBody>
    </xdr:sp>
    <xdr:clientData/>
  </xdr:twoCellAnchor>
  <xdr:twoCellAnchor>
    <xdr:from>
      <xdr:col>0</xdr:col>
      <xdr:colOff>168729</xdr:colOff>
      <xdr:row>50</xdr:row>
      <xdr:rowOff>85725</xdr:rowOff>
    </xdr:from>
    <xdr:to>
      <xdr:col>1</xdr:col>
      <xdr:colOff>132388</xdr:colOff>
      <xdr:row>52</xdr:row>
      <xdr:rowOff>0</xdr:rowOff>
    </xdr:to>
    <xdr:sp macro="" textlink="">
      <xdr:nvSpPr>
        <xdr:cNvPr id="14" name="13 Elipse"/>
        <xdr:cNvSpPr/>
      </xdr:nvSpPr>
      <xdr:spPr bwMode="auto">
        <a:xfrm>
          <a:off x="168729" y="13039725"/>
          <a:ext cx="194980" cy="213632"/>
        </a:xfrm>
        <a:prstGeom prst="ellipse">
          <a:avLst/>
        </a:prstGeom>
        <a:ln>
          <a:headEnd type="none" w="med" len="med"/>
          <a:tailEnd type="none" w="med" len="med"/>
        </a:ln>
        <a:extLst/>
      </xdr:spPr>
      <xdr:style>
        <a:lnRef idx="3">
          <a:schemeClr val="lt1"/>
        </a:lnRef>
        <a:fillRef idx="1">
          <a:schemeClr val="accent5"/>
        </a:fillRef>
        <a:effectRef idx="1">
          <a:schemeClr val="accent5"/>
        </a:effectRef>
        <a:fontRef idx="minor">
          <a:schemeClr val="lt1"/>
        </a:fontRef>
      </xdr:style>
      <xdr:txBody>
        <a:bodyPr vertOverflow="clip" horzOverflow="clip" wrap="square" lIns="18288" tIns="0" rIns="0" bIns="0" rtlCol="0" anchor="t" upright="1"/>
        <a:lstStyle/>
        <a:p>
          <a:endParaRPr lang="es-ES"/>
        </a:p>
      </xdr:txBody>
    </xdr:sp>
    <xdr:clientData/>
  </xdr:twoCellAnchor>
  <xdr:twoCellAnchor>
    <xdr:from>
      <xdr:col>0</xdr:col>
      <xdr:colOff>168729</xdr:colOff>
      <xdr:row>70</xdr:row>
      <xdr:rowOff>85725</xdr:rowOff>
    </xdr:from>
    <xdr:to>
      <xdr:col>1</xdr:col>
      <xdr:colOff>132388</xdr:colOff>
      <xdr:row>72</xdr:row>
      <xdr:rowOff>0</xdr:rowOff>
    </xdr:to>
    <xdr:sp macro="" textlink="">
      <xdr:nvSpPr>
        <xdr:cNvPr id="11" name="10 Elipse"/>
        <xdr:cNvSpPr/>
      </xdr:nvSpPr>
      <xdr:spPr bwMode="auto">
        <a:xfrm>
          <a:off x="168729" y="13115925"/>
          <a:ext cx="192259" cy="209550"/>
        </a:xfrm>
        <a:prstGeom prst="ellipse">
          <a:avLst/>
        </a:prstGeom>
        <a:ln>
          <a:headEnd type="none" w="med" len="med"/>
          <a:tailEnd type="none" w="med" len="med"/>
        </a:ln>
        <a:extLst/>
      </xdr:spPr>
      <xdr:style>
        <a:lnRef idx="3">
          <a:schemeClr val="lt1"/>
        </a:lnRef>
        <a:fillRef idx="1">
          <a:schemeClr val="accent5"/>
        </a:fillRef>
        <a:effectRef idx="1">
          <a:schemeClr val="accent5"/>
        </a:effectRef>
        <a:fontRef idx="minor">
          <a:schemeClr val="lt1"/>
        </a:fontRef>
      </xdr:style>
      <xdr:txBody>
        <a:bodyPr vertOverflow="clip" horzOverflow="clip" wrap="square" lIns="18288" tIns="0" rIns="0" bIns="0" rtlCol="0" anchor="t" upright="1"/>
        <a:lstStyle/>
        <a:p>
          <a:endParaRPr lang="es-ES"/>
        </a:p>
      </xdr:txBody>
    </xdr:sp>
    <xdr:clientData/>
  </xdr:twoCellAnchor>
  <xdr:twoCellAnchor editAs="oneCell">
    <xdr:from>
      <xdr:col>0</xdr:col>
      <xdr:colOff>38099</xdr:colOff>
      <xdr:row>0</xdr:row>
      <xdr:rowOff>57150</xdr:rowOff>
    </xdr:from>
    <xdr:to>
      <xdr:col>2</xdr:col>
      <xdr:colOff>859367</xdr:colOff>
      <xdr:row>3</xdr:row>
      <xdr:rowOff>21167</xdr:rowOff>
    </xdr:to>
    <xdr:pic>
      <xdr:nvPicPr>
        <xdr:cNvPr id="13" name="12 Imagen"/>
        <xdr:cNvPicPr/>
      </xdr:nvPicPr>
      <xdr:blipFill rotWithShape="1">
        <a:blip xmlns:r="http://schemas.openxmlformats.org/officeDocument/2006/relationships" r:embed="rId2"/>
        <a:srcRect l="10448" t="11025" r="48711" b="78305"/>
        <a:stretch/>
      </xdr:blipFill>
      <xdr:spPr bwMode="auto">
        <a:xfrm>
          <a:off x="38099" y="57150"/>
          <a:ext cx="2597151" cy="609600"/>
        </a:xfrm>
        <a:prstGeom prst="roundRect">
          <a:avLst>
            <a:gd name="adj" fmla="val 8594"/>
          </a:avLst>
        </a:prstGeom>
        <a:solidFill>
          <a:srgbClr val="FFFFFF">
            <a:shade val="85000"/>
          </a:srgbClr>
        </a:solidFill>
        <a:ln>
          <a:noFill/>
        </a:ln>
        <a:effectLst>
          <a:reflection blurRad="12700" stA="38000" endPos="28000" dist="5000" dir="5400000" sy="-100000" algn="bl" rotWithShape="0"/>
        </a:effectLst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>
    <xdr:from>
      <xdr:col>3</xdr:col>
      <xdr:colOff>180976</xdr:colOff>
      <xdr:row>1</xdr:row>
      <xdr:rowOff>68793</xdr:rowOff>
    </xdr:from>
    <xdr:to>
      <xdr:col>12</xdr:col>
      <xdr:colOff>406401</xdr:colOff>
      <xdr:row>2</xdr:row>
      <xdr:rowOff>153730</xdr:rowOff>
    </xdr:to>
    <xdr:sp macro="" textlink="">
      <xdr:nvSpPr>
        <xdr:cNvPr id="15" name="14 CuadroTexto"/>
        <xdr:cNvSpPr txBox="1"/>
      </xdr:nvSpPr>
      <xdr:spPr>
        <a:xfrm>
          <a:off x="3152776" y="316443"/>
          <a:ext cx="7264400" cy="28496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r"/>
          <a:r>
            <a:rPr lang="es-ES" sz="1600" b="1" i="1" u="sng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Estadísticas Pesqueras</a:t>
          </a:r>
          <a:r>
            <a:rPr lang="es-ES" sz="1600" b="1" i="1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:  </a:t>
          </a:r>
          <a:r>
            <a:rPr lang="es-ES" sz="1600" i="1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Producción comercializada en la lonja de</a:t>
          </a:r>
          <a:r>
            <a:rPr lang="es-ES" sz="1600" i="1" baseline="0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 Rota</a:t>
          </a:r>
          <a:r>
            <a:rPr lang="es-ES" sz="1600" i="1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.</a:t>
          </a:r>
          <a:r>
            <a:rPr lang="es-ES" sz="1600" i="1" baseline="0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 Año 2016</a:t>
          </a:r>
          <a:endParaRPr lang="es-ES" sz="1600" i="1">
            <a:solidFill>
              <a:schemeClr val="tx2">
                <a:lumMod val="60000"/>
                <a:lumOff val="40000"/>
              </a:schemeClr>
            </a:solidFill>
            <a:latin typeface="Arial Narrow" pitchFamily="34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219075</xdr:colOff>
      <xdr:row>6</xdr:row>
      <xdr:rowOff>104775</xdr:rowOff>
    </xdr:from>
    <xdr:to>
      <xdr:col>1</xdr:col>
      <xdr:colOff>180975</xdr:colOff>
      <xdr:row>8</xdr:row>
      <xdr:rowOff>9525</xdr:rowOff>
    </xdr:to>
    <xdr:sp macro="" textlink="">
      <xdr:nvSpPr>
        <xdr:cNvPr id="5" name="4 Elipse"/>
        <xdr:cNvSpPr/>
      </xdr:nvSpPr>
      <xdr:spPr bwMode="auto">
        <a:xfrm>
          <a:off x="219075" y="3209925"/>
          <a:ext cx="209550" cy="228600"/>
        </a:xfrm>
        <a:prstGeom prst="ellipse">
          <a:avLst/>
        </a:prstGeom>
        <a:ln>
          <a:headEnd type="none" w="med" len="med"/>
          <a:tailEnd type="none" w="med" len="med"/>
        </a:ln>
        <a:extLst/>
      </xdr:spPr>
      <xdr:style>
        <a:lnRef idx="3">
          <a:schemeClr val="lt1"/>
        </a:lnRef>
        <a:fillRef idx="1">
          <a:schemeClr val="accent5"/>
        </a:fillRef>
        <a:effectRef idx="1">
          <a:schemeClr val="accent5"/>
        </a:effectRef>
        <a:fontRef idx="minor">
          <a:schemeClr val="lt1"/>
        </a:fontRef>
      </xdr:style>
      <xdr:txBody>
        <a:bodyPr vertOverflow="clip" horzOverflow="clip" wrap="square" lIns="18288" tIns="0" rIns="0" bIns="0" rtlCol="0" anchor="t" upright="1"/>
        <a:lstStyle/>
        <a:p>
          <a:endParaRPr lang="es-ES"/>
        </a:p>
      </xdr:txBody>
    </xdr:sp>
    <xdr:clientData/>
  </xdr:twoCellAnchor>
  <xdr:twoCellAnchor editAs="oneCell">
    <xdr:from>
      <xdr:col>0</xdr:col>
      <xdr:colOff>38100</xdr:colOff>
      <xdr:row>0</xdr:row>
      <xdr:rowOff>57151</xdr:rowOff>
    </xdr:from>
    <xdr:to>
      <xdr:col>1</xdr:col>
      <xdr:colOff>2162176</xdr:colOff>
      <xdr:row>2</xdr:row>
      <xdr:rowOff>171450</xdr:rowOff>
    </xdr:to>
    <xdr:pic>
      <xdr:nvPicPr>
        <xdr:cNvPr id="4" name="3 Imagen"/>
        <xdr:cNvPicPr/>
      </xdr:nvPicPr>
      <xdr:blipFill rotWithShape="1">
        <a:blip xmlns:r="http://schemas.openxmlformats.org/officeDocument/2006/relationships" r:embed="rId1"/>
        <a:srcRect l="10448" t="11025" r="48711" b="78305"/>
        <a:stretch/>
      </xdr:blipFill>
      <xdr:spPr bwMode="auto">
        <a:xfrm>
          <a:off x="38100" y="57151"/>
          <a:ext cx="2371726" cy="561974"/>
        </a:xfrm>
        <a:prstGeom prst="roundRect">
          <a:avLst>
            <a:gd name="adj" fmla="val 8594"/>
          </a:avLst>
        </a:prstGeom>
        <a:solidFill>
          <a:srgbClr val="FFFFFF">
            <a:shade val="85000"/>
          </a:srgbClr>
        </a:solidFill>
        <a:ln>
          <a:noFill/>
        </a:ln>
        <a:effectLst>
          <a:reflection blurRad="12700" stA="38000" endPos="28000" dist="5000" dir="5400000" sy="-100000" algn="bl" rotWithShape="0"/>
        </a:effectLst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>
    <xdr:from>
      <xdr:col>3</xdr:col>
      <xdr:colOff>466726</xdr:colOff>
      <xdr:row>1</xdr:row>
      <xdr:rowOff>87843</xdr:rowOff>
    </xdr:from>
    <xdr:to>
      <xdr:col>16</xdr:col>
      <xdr:colOff>285751</xdr:colOff>
      <xdr:row>2</xdr:row>
      <xdr:rowOff>172780</xdr:rowOff>
    </xdr:to>
    <xdr:sp macro="" textlink="">
      <xdr:nvSpPr>
        <xdr:cNvPr id="6" name="5 CuadroTexto"/>
        <xdr:cNvSpPr txBox="1"/>
      </xdr:nvSpPr>
      <xdr:spPr>
        <a:xfrm>
          <a:off x="3600451" y="335493"/>
          <a:ext cx="7029450" cy="28496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r"/>
          <a:r>
            <a:rPr lang="es-ES" sz="1600" b="1" i="1" u="sng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Estadísticas Pesqueras</a:t>
          </a:r>
          <a:r>
            <a:rPr lang="es-ES" sz="1600" b="1" i="1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:  </a:t>
          </a:r>
          <a:r>
            <a:rPr lang="es-ES" sz="1600" i="1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Producción comercializada en la lonja de Rota.</a:t>
          </a:r>
          <a:r>
            <a:rPr lang="es-ES" sz="1600" i="1" baseline="0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 Año 2016</a:t>
          </a:r>
          <a:endParaRPr lang="es-ES" sz="1600" i="1">
            <a:solidFill>
              <a:schemeClr val="tx2">
                <a:lumMod val="60000"/>
                <a:lumOff val="40000"/>
              </a:schemeClr>
            </a:solidFill>
            <a:latin typeface="Arial Narrow" pitchFamily="34" charset="0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219075</xdr:colOff>
      <xdr:row>6</xdr:row>
      <xdr:rowOff>104775</xdr:rowOff>
    </xdr:from>
    <xdr:to>
      <xdr:col>1</xdr:col>
      <xdr:colOff>180975</xdr:colOff>
      <xdr:row>8</xdr:row>
      <xdr:rowOff>9525</xdr:rowOff>
    </xdr:to>
    <xdr:sp macro="" textlink="">
      <xdr:nvSpPr>
        <xdr:cNvPr id="3" name="2 Elipse"/>
        <xdr:cNvSpPr/>
      </xdr:nvSpPr>
      <xdr:spPr bwMode="auto">
        <a:xfrm>
          <a:off x="219075" y="3209925"/>
          <a:ext cx="209550" cy="228600"/>
        </a:xfrm>
        <a:prstGeom prst="ellipse">
          <a:avLst/>
        </a:prstGeom>
        <a:ln>
          <a:headEnd type="none" w="med" len="med"/>
          <a:tailEnd type="none" w="med" len="med"/>
        </a:ln>
        <a:extLst/>
      </xdr:spPr>
      <xdr:style>
        <a:lnRef idx="3">
          <a:schemeClr val="lt1"/>
        </a:lnRef>
        <a:fillRef idx="1">
          <a:schemeClr val="accent5"/>
        </a:fillRef>
        <a:effectRef idx="1">
          <a:schemeClr val="accent5"/>
        </a:effectRef>
        <a:fontRef idx="minor">
          <a:schemeClr val="lt1"/>
        </a:fontRef>
      </xdr:style>
      <xdr:txBody>
        <a:bodyPr vertOverflow="clip" horzOverflow="clip" wrap="square" lIns="18288" tIns="0" rIns="0" bIns="0" rtlCol="0" anchor="t" upright="1"/>
        <a:lstStyle/>
        <a:p>
          <a:endParaRPr lang="es-ES"/>
        </a:p>
      </xdr:txBody>
    </xdr:sp>
    <xdr:clientData/>
  </xdr:twoCellAnchor>
  <xdr:twoCellAnchor>
    <xdr:from>
      <xdr:col>0</xdr:col>
      <xdr:colOff>219075</xdr:colOff>
      <xdr:row>31</xdr:row>
      <xdr:rowOff>104775</xdr:rowOff>
    </xdr:from>
    <xdr:to>
      <xdr:col>1</xdr:col>
      <xdr:colOff>180975</xdr:colOff>
      <xdr:row>33</xdr:row>
      <xdr:rowOff>9525</xdr:rowOff>
    </xdr:to>
    <xdr:sp macro="" textlink="">
      <xdr:nvSpPr>
        <xdr:cNvPr id="7" name="6 Elipse"/>
        <xdr:cNvSpPr/>
      </xdr:nvSpPr>
      <xdr:spPr bwMode="auto">
        <a:xfrm>
          <a:off x="219075" y="3209925"/>
          <a:ext cx="228600" cy="228600"/>
        </a:xfrm>
        <a:prstGeom prst="ellipse">
          <a:avLst/>
        </a:prstGeom>
        <a:ln>
          <a:headEnd type="none" w="med" len="med"/>
          <a:tailEnd type="none" w="med" len="med"/>
        </a:ln>
        <a:extLst/>
      </xdr:spPr>
      <xdr:style>
        <a:lnRef idx="3">
          <a:schemeClr val="lt1"/>
        </a:lnRef>
        <a:fillRef idx="1">
          <a:schemeClr val="accent5"/>
        </a:fillRef>
        <a:effectRef idx="1">
          <a:schemeClr val="accent5"/>
        </a:effectRef>
        <a:fontRef idx="minor">
          <a:schemeClr val="lt1"/>
        </a:fontRef>
      </xdr:style>
      <xdr:txBody>
        <a:bodyPr vertOverflow="clip" horzOverflow="clip" wrap="square" lIns="18288" tIns="0" rIns="0" bIns="0" rtlCol="0" anchor="t" upright="1"/>
        <a:lstStyle/>
        <a:p>
          <a:endParaRPr lang="es-ES"/>
        </a:p>
      </xdr:txBody>
    </xdr:sp>
    <xdr:clientData/>
  </xdr:twoCellAnchor>
  <xdr:twoCellAnchor editAs="oneCell">
    <xdr:from>
      <xdr:col>0</xdr:col>
      <xdr:colOff>38100</xdr:colOff>
      <xdr:row>0</xdr:row>
      <xdr:rowOff>57151</xdr:rowOff>
    </xdr:from>
    <xdr:to>
      <xdr:col>1</xdr:col>
      <xdr:colOff>2162176</xdr:colOff>
      <xdr:row>2</xdr:row>
      <xdr:rowOff>171450</xdr:rowOff>
    </xdr:to>
    <xdr:pic>
      <xdr:nvPicPr>
        <xdr:cNvPr id="6" name="5 Imagen"/>
        <xdr:cNvPicPr/>
      </xdr:nvPicPr>
      <xdr:blipFill rotWithShape="1">
        <a:blip xmlns:r="http://schemas.openxmlformats.org/officeDocument/2006/relationships" r:embed="rId1"/>
        <a:srcRect l="10448" t="11025" r="48711" b="78305"/>
        <a:stretch/>
      </xdr:blipFill>
      <xdr:spPr bwMode="auto">
        <a:xfrm>
          <a:off x="38100" y="57151"/>
          <a:ext cx="2371726" cy="561974"/>
        </a:xfrm>
        <a:prstGeom prst="roundRect">
          <a:avLst>
            <a:gd name="adj" fmla="val 8594"/>
          </a:avLst>
        </a:prstGeom>
        <a:solidFill>
          <a:srgbClr val="FFFFFF">
            <a:shade val="85000"/>
          </a:srgbClr>
        </a:solidFill>
        <a:ln>
          <a:noFill/>
        </a:ln>
        <a:effectLst>
          <a:reflection blurRad="12700" stA="38000" endPos="28000" dist="5000" dir="5400000" sy="-100000" algn="bl" rotWithShape="0"/>
        </a:effectLst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>
    <xdr:from>
      <xdr:col>3</xdr:col>
      <xdr:colOff>371476</xdr:colOff>
      <xdr:row>1</xdr:row>
      <xdr:rowOff>49743</xdr:rowOff>
    </xdr:from>
    <xdr:to>
      <xdr:col>13</xdr:col>
      <xdr:colOff>104775</xdr:colOff>
      <xdr:row>2</xdr:row>
      <xdr:rowOff>134680</xdr:rowOff>
    </xdr:to>
    <xdr:sp macro="" textlink="">
      <xdr:nvSpPr>
        <xdr:cNvPr id="8" name="7 CuadroTexto"/>
        <xdr:cNvSpPr txBox="1"/>
      </xdr:nvSpPr>
      <xdr:spPr>
        <a:xfrm>
          <a:off x="3324226" y="297393"/>
          <a:ext cx="9934574" cy="28496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lang="es-ES" sz="1600" b="1" i="1" u="sng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Estadísticas Pesqueras</a:t>
          </a:r>
          <a:r>
            <a:rPr lang="es-ES" sz="1600" b="1" i="1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:  </a:t>
          </a:r>
          <a:r>
            <a:rPr lang="es-ES" sz="1600" i="1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Producción comercializada en la lonja de Rota.</a:t>
          </a:r>
          <a:r>
            <a:rPr lang="es-ES" sz="1600" i="1" baseline="0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 Año 2016</a:t>
          </a:r>
          <a:endParaRPr lang="es-ES" sz="1600" i="1">
            <a:solidFill>
              <a:schemeClr val="tx2">
                <a:lumMod val="60000"/>
                <a:lumOff val="40000"/>
              </a:schemeClr>
            </a:solidFill>
            <a:latin typeface="Arial Narrow" pitchFamily="34" charset="0"/>
          </a:endParaRPr>
        </a:p>
      </xdr:txBody>
    </xdr:sp>
    <xdr:clientData/>
  </xdr:twoCellAnchor>
  <xdr:twoCellAnchor editAs="oneCell">
    <xdr:from>
      <xdr:col>1</xdr:col>
      <xdr:colOff>0</xdr:colOff>
      <xdr:row>9</xdr:row>
      <xdr:rowOff>0</xdr:rowOff>
    </xdr:from>
    <xdr:to>
      <xdr:col>11</xdr:col>
      <xdr:colOff>228417</xdr:colOff>
      <xdr:row>29</xdr:row>
      <xdr:rowOff>102398</xdr:rowOff>
    </xdr:to>
    <xdr:pic>
      <xdr:nvPicPr>
        <xdr:cNvPr id="4" name="3 Imagen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66700" y="1495425"/>
          <a:ext cx="11077392" cy="334089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>
    <pageSetUpPr fitToPage="1"/>
  </sheetPr>
  <dimension ref="A1:Q94"/>
  <sheetViews>
    <sheetView tabSelected="1" zoomScaleNormal="100" workbookViewId="0">
      <selection activeCell="G78" sqref="G78"/>
    </sheetView>
  </sheetViews>
  <sheetFormatPr baseColWidth="10" defaultRowHeight="20.100000000000001" customHeight="1" x14ac:dyDescent="0.25"/>
  <cols>
    <col min="1" max="1" width="3.42578125" style="1" customWidth="1"/>
    <col min="2" max="2" width="23" style="1" customWidth="1"/>
    <col min="3" max="3" width="18.140625" style="2" bestFit="1" customWidth="1"/>
    <col min="4" max="4" width="16.5703125" style="1" bestFit="1" customWidth="1"/>
    <col min="5" max="5" width="13.42578125" style="2" customWidth="1"/>
    <col min="6" max="6" width="10.28515625" style="1" customWidth="1"/>
    <col min="7" max="7" width="15" style="1" customWidth="1"/>
    <col min="8" max="8" width="7.7109375" style="1" customWidth="1"/>
    <col min="9" max="9" width="10.42578125" style="1" customWidth="1"/>
    <col min="10" max="10" width="11.28515625" style="1" bestFit="1" customWidth="1"/>
    <col min="11" max="11" width="10.28515625" style="1" customWidth="1"/>
    <col min="12" max="12" width="10.5703125" style="1" customWidth="1"/>
    <col min="13" max="13" width="11.28515625" style="1" bestFit="1" customWidth="1"/>
    <col min="14" max="14" width="4.7109375" style="2" bestFit="1" customWidth="1"/>
    <col min="15" max="15" width="17.28515625" style="1" customWidth="1"/>
    <col min="16" max="16" width="11.5703125" style="1" customWidth="1"/>
    <col min="17" max="17" width="6.85546875" style="1" customWidth="1"/>
    <col min="18" max="23" width="11.5703125" style="1" customWidth="1"/>
    <col min="24" max="16384" width="11.42578125" style="1"/>
  </cols>
  <sheetData>
    <row r="1" spans="1:17" s="18" customFormat="1" ht="20.100000000000001" customHeight="1" x14ac:dyDescent="0.25">
      <c r="A1" s="78"/>
      <c r="B1" s="78"/>
      <c r="C1" s="79"/>
      <c r="D1" s="78"/>
      <c r="E1" s="79"/>
      <c r="F1" s="78"/>
      <c r="G1" s="78"/>
      <c r="H1" s="78"/>
      <c r="I1" s="78"/>
      <c r="J1" s="78"/>
      <c r="K1" s="78"/>
      <c r="L1" s="78"/>
      <c r="M1" s="78"/>
      <c r="N1" s="78"/>
      <c r="O1" s="78"/>
      <c r="P1" s="78"/>
      <c r="Q1" s="78"/>
    </row>
    <row r="2" spans="1:17" s="18" customFormat="1" ht="15.75" x14ac:dyDescent="0.25">
      <c r="A2" s="78"/>
      <c r="B2" s="78"/>
      <c r="C2" s="79"/>
      <c r="D2" s="78"/>
      <c r="E2" s="79"/>
      <c r="F2" s="78"/>
      <c r="G2" s="78"/>
      <c r="H2" s="78"/>
      <c r="I2" s="78"/>
      <c r="J2" s="78"/>
      <c r="K2" s="78"/>
      <c r="L2" s="78"/>
      <c r="M2" s="78"/>
      <c r="N2" s="78"/>
      <c r="O2" s="78"/>
      <c r="P2" s="78"/>
      <c r="Q2" s="78"/>
    </row>
    <row r="3" spans="1:17" s="18" customFormat="1" ht="15.75" x14ac:dyDescent="0.25">
      <c r="A3" s="78"/>
      <c r="B3" s="78"/>
      <c r="C3" s="79"/>
      <c r="D3" s="78"/>
      <c r="E3" s="79"/>
      <c r="F3" s="78"/>
      <c r="G3" s="78"/>
      <c r="H3" s="78"/>
      <c r="I3" s="78"/>
      <c r="J3" s="78"/>
      <c r="K3" s="78"/>
      <c r="L3" s="78"/>
      <c r="M3" s="78"/>
      <c r="N3" s="78"/>
      <c r="O3" s="78"/>
      <c r="P3" s="78"/>
      <c r="Q3" s="78"/>
    </row>
    <row r="4" spans="1:17" s="18" customFormat="1" ht="15.75" x14ac:dyDescent="0.25">
      <c r="A4" s="78"/>
      <c r="B4" s="78"/>
      <c r="C4" s="79"/>
      <c r="D4" s="78"/>
      <c r="E4" s="79"/>
      <c r="F4" s="78"/>
      <c r="G4" s="78"/>
      <c r="H4" s="78"/>
      <c r="I4" s="78"/>
      <c r="J4" s="78"/>
      <c r="K4" s="78"/>
      <c r="L4" s="78"/>
      <c r="M4" s="78"/>
      <c r="N4" s="78"/>
      <c r="O4" s="78"/>
      <c r="P4" s="78"/>
      <c r="Q4" s="78"/>
    </row>
    <row r="5" spans="1:17" s="18" customFormat="1" ht="5.25" customHeight="1" x14ac:dyDescent="0.25">
      <c r="A5" s="84"/>
      <c r="B5" s="84"/>
      <c r="C5" s="85"/>
      <c r="D5" s="84"/>
      <c r="E5" s="85"/>
      <c r="F5" s="84"/>
      <c r="G5" s="84"/>
      <c r="H5" s="84"/>
      <c r="I5" s="84"/>
      <c r="J5" s="84"/>
      <c r="K5" s="84"/>
      <c r="L5" s="84"/>
      <c r="M5" s="84"/>
      <c r="N5" s="84"/>
      <c r="O5" s="84"/>
      <c r="P5" s="84"/>
      <c r="Q5" s="84"/>
    </row>
    <row r="6" spans="1:17" s="21" customFormat="1" ht="14.25" customHeight="1" x14ac:dyDescent="0.35">
      <c r="A6" s="112"/>
      <c r="B6" s="112"/>
      <c r="C6" s="112"/>
      <c r="D6" s="112"/>
      <c r="E6" s="112"/>
      <c r="F6" s="112"/>
      <c r="G6" s="112"/>
      <c r="H6" s="112"/>
      <c r="I6" s="112"/>
      <c r="J6" s="112"/>
      <c r="K6" s="112"/>
      <c r="L6" s="111"/>
      <c r="M6" s="111"/>
      <c r="N6" s="20"/>
    </row>
    <row r="7" spans="1:17" s="21" customFormat="1" ht="14.25" customHeight="1" x14ac:dyDescent="0.35">
      <c r="A7" s="77"/>
      <c r="B7" s="77"/>
      <c r="C7" s="77"/>
      <c r="D7" s="77"/>
      <c r="E7" s="77"/>
      <c r="F7" s="77"/>
      <c r="G7" s="77"/>
      <c r="H7" s="77"/>
      <c r="I7" s="77"/>
      <c r="J7" s="77"/>
      <c r="K7" s="77"/>
      <c r="L7" s="76"/>
      <c r="M7" s="76"/>
      <c r="N7" s="20"/>
    </row>
    <row r="8" spans="1:17" s="21" customFormat="1" ht="14.25" customHeight="1" x14ac:dyDescent="0.35">
      <c r="A8" s="77"/>
      <c r="B8" s="77"/>
      <c r="C8" s="77"/>
      <c r="D8" s="77"/>
      <c r="E8" s="77"/>
      <c r="F8" s="77"/>
      <c r="G8" s="77"/>
      <c r="H8" s="77"/>
      <c r="I8" s="77"/>
      <c r="J8" s="77"/>
      <c r="K8" s="77"/>
      <c r="L8" s="76"/>
      <c r="M8" s="76"/>
      <c r="N8" s="20"/>
    </row>
    <row r="9" spans="1:17" s="21" customFormat="1" ht="14.25" customHeight="1" x14ac:dyDescent="0.35">
      <c r="A9" s="77"/>
      <c r="B9" s="77"/>
      <c r="C9" s="77"/>
      <c r="D9" s="77"/>
      <c r="E9" s="77"/>
      <c r="F9" s="77"/>
      <c r="G9" s="77"/>
      <c r="H9" s="77"/>
      <c r="I9" s="77"/>
      <c r="J9" s="77"/>
      <c r="K9" s="77"/>
      <c r="L9" s="76"/>
      <c r="M9" s="76"/>
      <c r="N9" s="20"/>
    </row>
    <row r="10" spans="1:17" s="21" customFormat="1" ht="14.25" customHeight="1" x14ac:dyDescent="0.35">
      <c r="A10" s="77"/>
      <c r="B10" s="77"/>
      <c r="C10" s="77"/>
      <c r="D10" s="77"/>
      <c r="E10" s="77"/>
      <c r="F10" s="77"/>
      <c r="G10" s="77"/>
      <c r="H10" s="77"/>
      <c r="I10" s="77"/>
      <c r="J10" s="77"/>
      <c r="K10" s="77"/>
      <c r="L10" s="76"/>
      <c r="M10" s="76"/>
      <c r="N10" s="20"/>
    </row>
    <row r="11" spans="1:17" s="21" customFormat="1" ht="14.25" customHeight="1" x14ac:dyDescent="0.35">
      <c r="A11" s="77"/>
      <c r="B11" s="77"/>
      <c r="C11" s="77"/>
      <c r="D11" s="77"/>
      <c r="E11" s="77"/>
      <c r="F11" s="77"/>
      <c r="G11" s="77"/>
      <c r="H11" s="77"/>
      <c r="I11" s="77"/>
      <c r="J11" s="77"/>
      <c r="K11" s="77"/>
      <c r="L11" s="76"/>
      <c r="M11" s="76"/>
      <c r="N11" s="20"/>
    </row>
    <row r="12" spans="1:17" s="21" customFormat="1" ht="14.25" customHeight="1" x14ac:dyDescent="0.35">
      <c r="A12" s="77"/>
      <c r="B12" s="77"/>
      <c r="C12" s="77"/>
      <c r="D12" s="77"/>
      <c r="E12" s="77"/>
      <c r="F12" s="77"/>
      <c r="G12" s="77"/>
      <c r="H12" s="77"/>
      <c r="I12" s="77"/>
      <c r="J12" s="77"/>
      <c r="K12" s="77"/>
      <c r="L12" s="76"/>
      <c r="M12" s="76"/>
      <c r="N12" s="20"/>
    </row>
    <row r="13" spans="1:17" ht="20.100000000000001" customHeight="1" x14ac:dyDescent="0.25">
      <c r="B13" s="9" t="s">
        <v>234</v>
      </c>
    </row>
    <row r="14" spans="1:17" ht="3.75" customHeight="1" x14ac:dyDescent="0.25">
      <c r="B14" s="81"/>
      <c r="C14" s="82"/>
      <c r="D14" s="83"/>
      <c r="E14" s="82"/>
      <c r="F14" s="83"/>
      <c r="G14" s="83"/>
      <c r="H14" s="83"/>
      <c r="I14" s="83"/>
      <c r="J14" s="83"/>
      <c r="K14" s="83"/>
      <c r="L14" s="83"/>
      <c r="M14" s="83"/>
      <c r="N14" s="83"/>
      <c r="O14" s="83"/>
      <c r="P14" s="83"/>
      <c r="Q14" s="83"/>
    </row>
    <row r="15" spans="1:17" ht="19.5" customHeight="1" x14ac:dyDescent="0.25">
      <c r="B15" s="9"/>
    </row>
    <row r="16" spans="1:17" s="5" customFormat="1" ht="15.75" x14ac:dyDescent="0.25">
      <c r="B16" s="28" t="s">
        <v>120</v>
      </c>
      <c r="C16" s="29" t="s">
        <v>121</v>
      </c>
      <c r="D16" s="30" t="s">
        <v>122</v>
      </c>
      <c r="E16" s="29" t="s">
        <v>143</v>
      </c>
      <c r="G16" s="4"/>
    </row>
    <row r="17" spans="2:7" ht="20.100000000000001" customHeight="1" x14ac:dyDescent="0.25">
      <c r="B17" s="6">
        <v>1985</v>
      </c>
      <c r="C17" s="15">
        <v>149.6</v>
      </c>
      <c r="D17" s="7">
        <v>305.90494392557071</v>
      </c>
      <c r="E17" s="80">
        <f>D17/C17</f>
        <v>2.044819143887505</v>
      </c>
      <c r="G17" s="9" t="s">
        <v>235</v>
      </c>
    </row>
    <row r="18" spans="2:7" ht="20.100000000000001" customHeight="1" x14ac:dyDescent="0.25">
      <c r="B18" s="6">
        <v>1986</v>
      </c>
      <c r="C18" s="15">
        <v>148.19999999999999</v>
      </c>
      <c r="D18" s="7">
        <v>403.27912204151795</v>
      </c>
      <c r="E18" s="80">
        <f t="shared" ref="E18:E48" si="0">D18/C18</f>
        <v>2.7211816601991767</v>
      </c>
    </row>
    <row r="19" spans="2:7" ht="20.100000000000001" customHeight="1" x14ac:dyDescent="0.25">
      <c r="B19" s="6">
        <v>1987</v>
      </c>
      <c r="C19" s="15">
        <v>134.863</v>
      </c>
      <c r="D19" s="7">
        <v>402.24990083300276</v>
      </c>
      <c r="E19" s="80">
        <f t="shared" si="0"/>
        <v>2.982655738289989</v>
      </c>
    </row>
    <row r="20" spans="2:7" ht="20.100000000000001" customHeight="1" x14ac:dyDescent="0.25">
      <c r="B20" s="6">
        <v>1988</v>
      </c>
      <c r="C20" s="15">
        <v>122.11</v>
      </c>
      <c r="D20" s="7">
        <v>424.65402738211151</v>
      </c>
      <c r="E20" s="80">
        <f t="shared" si="0"/>
        <v>3.4776351435763782</v>
      </c>
    </row>
    <row r="21" spans="2:7" ht="20.100000000000001" customHeight="1" x14ac:dyDescent="0.25">
      <c r="B21" s="6">
        <v>1989</v>
      </c>
      <c r="C21" s="15">
        <v>131.297</v>
      </c>
      <c r="D21" s="7">
        <v>378.94477299772819</v>
      </c>
      <c r="E21" s="80">
        <f t="shared" si="0"/>
        <v>2.8861647486060473</v>
      </c>
    </row>
    <row r="22" spans="2:7" ht="20.100000000000001" customHeight="1" x14ac:dyDescent="0.25">
      <c r="B22" s="6">
        <v>1990</v>
      </c>
      <c r="C22" s="15">
        <v>142.03299999999999</v>
      </c>
      <c r="D22" s="7">
        <v>455.13670020314208</v>
      </c>
      <c r="E22" s="80">
        <f t="shared" si="0"/>
        <v>3.2044433350217352</v>
      </c>
    </row>
    <row r="23" spans="2:7" ht="20.100000000000001" customHeight="1" x14ac:dyDescent="0.25">
      <c r="B23" s="6">
        <v>1991</v>
      </c>
      <c r="C23" s="15">
        <v>126.40300000000001</v>
      </c>
      <c r="D23" s="7">
        <v>415.05054511797874</v>
      </c>
      <c r="E23" s="80">
        <f t="shared" si="0"/>
        <v>3.2835497980109549</v>
      </c>
    </row>
    <row r="24" spans="2:7" ht="20.100000000000001" customHeight="1" x14ac:dyDescent="0.25">
      <c r="B24" s="6">
        <v>1992</v>
      </c>
      <c r="C24" s="15">
        <v>109.34</v>
      </c>
      <c r="D24" s="7">
        <v>363.40046638539303</v>
      </c>
      <c r="E24" s="80">
        <f t="shared" si="0"/>
        <v>3.3235820960800533</v>
      </c>
    </row>
    <row r="25" spans="2:7" ht="20.100000000000001" customHeight="1" x14ac:dyDescent="0.25">
      <c r="B25" s="6">
        <v>1993</v>
      </c>
      <c r="C25" s="15">
        <v>42.244999999999997</v>
      </c>
      <c r="D25" s="7">
        <v>145.44042167009243</v>
      </c>
      <c r="E25" s="80">
        <f t="shared" si="0"/>
        <v>3.4427842743541825</v>
      </c>
    </row>
    <row r="26" spans="2:7" ht="20.100000000000001" customHeight="1" x14ac:dyDescent="0.25">
      <c r="B26" s="6">
        <v>1994</v>
      </c>
      <c r="C26" s="15">
        <v>41.69</v>
      </c>
      <c r="D26" s="7">
        <v>148.77153125863956</v>
      </c>
      <c r="E26" s="80">
        <f t="shared" si="0"/>
        <v>3.5685183799145972</v>
      </c>
    </row>
    <row r="27" spans="2:7" ht="20.100000000000001" customHeight="1" x14ac:dyDescent="0.25">
      <c r="B27" s="6">
        <v>1995</v>
      </c>
      <c r="C27" s="15">
        <v>46.73</v>
      </c>
      <c r="D27" s="7">
        <v>166.7432957099756</v>
      </c>
      <c r="E27" s="80">
        <f t="shared" si="0"/>
        <v>3.5682280271768803</v>
      </c>
    </row>
    <row r="28" spans="2:7" ht="20.100000000000001" customHeight="1" x14ac:dyDescent="0.25">
      <c r="B28" s="6">
        <v>1996</v>
      </c>
      <c r="C28" s="15">
        <v>45.67</v>
      </c>
      <c r="D28" s="7">
        <v>185.87801858329428</v>
      </c>
      <c r="E28" s="80">
        <f t="shared" si="0"/>
        <v>4.0700244927369011</v>
      </c>
    </row>
    <row r="29" spans="2:7" ht="20.100000000000001" customHeight="1" x14ac:dyDescent="0.25">
      <c r="B29" s="6">
        <v>1997</v>
      </c>
      <c r="C29" s="15">
        <v>141.5085</v>
      </c>
      <c r="D29" s="7">
        <v>569.86330280191851</v>
      </c>
      <c r="E29" s="80">
        <f t="shared" si="0"/>
        <v>4.027060585066752</v>
      </c>
    </row>
    <row r="30" spans="2:7" ht="20.100000000000001" customHeight="1" x14ac:dyDescent="0.25">
      <c r="B30" s="6">
        <v>1998</v>
      </c>
      <c r="C30" s="15">
        <v>185.03610000000015</v>
      </c>
      <c r="D30" s="7">
        <v>773.67651725505755</v>
      </c>
      <c r="E30" s="80">
        <f t="shared" si="0"/>
        <v>4.1812193256075814</v>
      </c>
    </row>
    <row r="31" spans="2:7" ht="20.100000000000001" customHeight="1" x14ac:dyDescent="0.25">
      <c r="B31" s="6">
        <v>1999</v>
      </c>
      <c r="C31" s="15">
        <v>199.53470000000002</v>
      </c>
      <c r="D31" s="7">
        <v>877.27794465880538</v>
      </c>
      <c r="E31" s="80">
        <f t="shared" si="0"/>
        <v>4.3966184561322184</v>
      </c>
    </row>
    <row r="32" spans="2:7" ht="20.100000000000001" customHeight="1" x14ac:dyDescent="0.25">
      <c r="B32" s="6">
        <v>2000</v>
      </c>
      <c r="C32" s="15">
        <v>114.10090000000011</v>
      </c>
      <c r="D32" s="7">
        <v>423.18745507434494</v>
      </c>
      <c r="E32" s="80">
        <f t="shared" si="0"/>
        <v>3.7088879673547233</v>
      </c>
    </row>
    <row r="33" spans="2:14" ht="20.100000000000001" customHeight="1" x14ac:dyDescent="0.25">
      <c r="B33" s="6">
        <v>2001</v>
      </c>
      <c r="C33" s="15">
        <v>89.321910000000059</v>
      </c>
      <c r="D33" s="7">
        <v>263.94446669999979</v>
      </c>
      <c r="E33" s="80">
        <f t="shared" si="0"/>
        <v>2.9549801017465884</v>
      </c>
    </row>
    <row r="34" spans="2:14" ht="20.100000000000001" customHeight="1" x14ac:dyDescent="0.25">
      <c r="B34" s="6">
        <v>2002</v>
      </c>
      <c r="C34" s="15">
        <v>134.19274999999999</v>
      </c>
      <c r="D34" s="7">
        <v>627.80927700000007</v>
      </c>
      <c r="E34" s="80">
        <f t="shared" si="0"/>
        <v>4.6784142734983831</v>
      </c>
    </row>
    <row r="35" spans="2:14" ht="20.100000000000001" customHeight="1" x14ac:dyDescent="0.25">
      <c r="B35" s="6">
        <v>2003</v>
      </c>
      <c r="C35" s="15">
        <v>135.45932999999999</v>
      </c>
      <c r="D35" s="7">
        <v>808.32236499999988</v>
      </c>
      <c r="E35" s="80">
        <f t="shared" si="0"/>
        <v>5.9672697701959692</v>
      </c>
      <c r="G35" s="22"/>
      <c r="H35" s="22"/>
      <c r="I35" s="22"/>
      <c r="J35" s="23"/>
      <c r="K35" s="24"/>
      <c r="L35" s="24"/>
    </row>
    <row r="36" spans="2:14" ht="20.100000000000001" customHeight="1" x14ac:dyDescent="0.25">
      <c r="B36" s="6">
        <v>2004</v>
      </c>
      <c r="C36" s="15">
        <v>107.7328</v>
      </c>
      <c r="D36" s="7">
        <v>687.811645</v>
      </c>
      <c r="E36" s="80">
        <f t="shared" si="0"/>
        <v>6.3844218752320554</v>
      </c>
      <c r="G36" s="22"/>
      <c r="H36" s="22"/>
      <c r="I36" s="22"/>
      <c r="J36" s="23"/>
      <c r="K36" s="24"/>
      <c r="L36" s="24"/>
      <c r="M36" s="2"/>
    </row>
    <row r="37" spans="2:14" ht="20.100000000000001" customHeight="1" x14ac:dyDescent="0.25">
      <c r="B37" s="6">
        <v>2005</v>
      </c>
      <c r="C37" s="15">
        <v>141.02209999999999</v>
      </c>
      <c r="D37" s="7">
        <v>753.08371999999997</v>
      </c>
      <c r="E37" s="80">
        <f t="shared" si="0"/>
        <v>5.3401822834860635</v>
      </c>
      <c r="G37" s="22"/>
      <c r="H37" s="22"/>
      <c r="I37" s="22"/>
      <c r="J37" s="23"/>
      <c r="K37" s="24"/>
      <c r="L37" s="24"/>
      <c r="M37" s="2"/>
    </row>
    <row r="38" spans="2:14" ht="20.100000000000001" customHeight="1" x14ac:dyDescent="0.25">
      <c r="B38" s="6">
        <v>2006</v>
      </c>
      <c r="C38" s="15">
        <v>171.35581999999999</v>
      </c>
      <c r="D38" s="7">
        <v>955.89663900000005</v>
      </c>
      <c r="E38" s="80">
        <f t="shared" si="0"/>
        <v>5.5784311206937707</v>
      </c>
      <c r="G38" s="22"/>
      <c r="H38" s="22"/>
      <c r="I38" s="22"/>
      <c r="J38" s="23"/>
      <c r="K38" s="24"/>
      <c r="L38" s="24"/>
      <c r="M38" s="2"/>
    </row>
    <row r="39" spans="2:14" ht="20.100000000000001" customHeight="1" x14ac:dyDescent="0.25">
      <c r="B39" s="6">
        <v>2007</v>
      </c>
      <c r="C39" s="15">
        <v>126.3343</v>
      </c>
      <c r="D39" s="7">
        <v>780.59842500000047</v>
      </c>
      <c r="E39" s="80">
        <f t="shared" si="0"/>
        <v>6.1788320748996943</v>
      </c>
      <c r="G39" s="22"/>
      <c r="H39" s="22"/>
      <c r="I39" s="22"/>
      <c r="J39" s="23"/>
      <c r="K39" s="24"/>
      <c r="L39" s="24"/>
      <c r="M39" s="2"/>
    </row>
    <row r="40" spans="2:14" ht="20.100000000000001" customHeight="1" x14ac:dyDescent="0.25">
      <c r="B40" s="6">
        <v>2008</v>
      </c>
      <c r="C40" s="15">
        <v>210.47989999999999</v>
      </c>
      <c r="D40" s="7">
        <v>1111.9233169999998</v>
      </c>
      <c r="E40" s="80">
        <f t="shared" si="0"/>
        <v>5.2828004811860891</v>
      </c>
      <c r="G40" s="22"/>
      <c r="H40" s="22"/>
      <c r="I40" s="22"/>
      <c r="J40" s="23"/>
      <c r="K40" s="24"/>
      <c r="L40" s="24"/>
      <c r="M40" s="2"/>
    </row>
    <row r="41" spans="2:14" s="9" customFormat="1" ht="20.100000000000001" customHeight="1" x14ac:dyDescent="0.25">
      <c r="B41" s="6">
        <v>2009</v>
      </c>
      <c r="C41" s="15">
        <v>182.90942999999999</v>
      </c>
      <c r="D41" s="7">
        <v>913.60535099999925</v>
      </c>
      <c r="E41" s="80">
        <f t="shared" si="0"/>
        <v>4.9948510090485732</v>
      </c>
      <c r="G41" s="22"/>
      <c r="H41" s="22"/>
      <c r="I41" s="22"/>
      <c r="J41" s="25"/>
      <c r="K41" s="24"/>
      <c r="L41" s="24"/>
      <c r="M41" s="2"/>
      <c r="N41" s="10"/>
    </row>
    <row r="42" spans="2:14" ht="20.100000000000001" customHeight="1" x14ac:dyDescent="0.25">
      <c r="B42" s="6">
        <v>2010</v>
      </c>
      <c r="C42" s="15">
        <v>238.77518000000001</v>
      </c>
      <c r="D42" s="7">
        <v>949.92977150000036</v>
      </c>
      <c r="E42" s="80">
        <f t="shared" si="0"/>
        <v>3.9783438609490331</v>
      </c>
      <c r="G42" s="22"/>
      <c r="H42" s="22"/>
      <c r="I42" s="22"/>
      <c r="J42" s="23"/>
      <c r="K42" s="24"/>
      <c r="L42" s="24"/>
    </row>
    <row r="43" spans="2:14" ht="20.100000000000001" customHeight="1" x14ac:dyDescent="0.25">
      <c r="B43" s="6">
        <v>2011</v>
      </c>
      <c r="C43" s="15">
        <v>195.88506000000001</v>
      </c>
      <c r="D43" s="7">
        <v>823.44867150000039</v>
      </c>
      <c r="E43" s="80">
        <f t="shared" si="0"/>
        <v>4.2037339218212981</v>
      </c>
      <c r="G43" s="22"/>
      <c r="H43" s="22"/>
      <c r="I43" s="22"/>
      <c r="J43" s="23"/>
      <c r="K43" s="24"/>
      <c r="L43" s="24"/>
    </row>
    <row r="44" spans="2:14" ht="20.100000000000001" customHeight="1" x14ac:dyDescent="0.25">
      <c r="B44" s="6">
        <v>2012</v>
      </c>
      <c r="C44" s="15">
        <v>312.12765999999999</v>
      </c>
      <c r="D44" s="7">
        <v>1556.6117444999995</v>
      </c>
      <c r="E44" s="80">
        <f t="shared" si="0"/>
        <v>4.9870996517899107</v>
      </c>
      <c r="G44" s="22"/>
      <c r="H44" s="22"/>
      <c r="I44" s="22"/>
      <c r="J44" s="23"/>
      <c r="K44" s="24"/>
      <c r="L44" s="24"/>
    </row>
    <row r="45" spans="2:14" ht="20.100000000000001" customHeight="1" x14ac:dyDescent="0.25">
      <c r="B45" s="6">
        <v>2013</v>
      </c>
      <c r="C45" s="15">
        <v>278.75097999999997</v>
      </c>
      <c r="D45" s="7">
        <v>1141.8677589999993</v>
      </c>
      <c r="E45" s="80">
        <f t="shared" si="0"/>
        <v>4.0963721777767361</v>
      </c>
      <c r="G45" s="22"/>
      <c r="H45" s="22"/>
      <c r="I45" s="22"/>
      <c r="J45" s="23"/>
      <c r="K45" s="24"/>
      <c r="L45" s="24"/>
    </row>
    <row r="46" spans="2:14" ht="20.100000000000001" customHeight="1" x14ac:dyDescent="0.25">
      <c r="B46" s="6">
        <v>2014</v>
      </c>
      <c r="C46" s="15">
        <v>264.90909999999997</v>
      </c>
      <c r="D46" s="7">
        <v>1283.7002244999999</v>
      </c>
      <c r="E46" s="80">
        <f t="shared" si="0"/>
        <v>4.8458139961971867</v>
      </c>
      <c r="G46" s="22"/>
      <c r="H46" s="22"/>
      <c r="I46" s="22"/>
      <c r="J46" s="23"/>
      <c r="K46" s="24"/>
      <c r="L46" s="24"/>
    </row>
    <row r="47" spans="2:14" ht="20.100000000000001" customHeight="1" x14ac:dyDescent="0.25">
      <c r="B47" s="6">
        <v>2015</v>
      </c>
      <c r="C47" s="15">
        <v>262.57383000000004</v>
      </c>
      <c r="D47" s="7">
        <v>1244.1432669999997</v>
      </c>
      <c r="E47" s="80">
        <f t="shared" si="0"/>
        <v>4.7382607284206486</v>
      </c>
      <c r="G47" s="26"/>
      <c r="H47" s="26"/>
      <c r="I47" s="26"/>
      <c r="J47" s="23"/>
      <c r="K47" s="24"/>
      <c r="L47" s="24"/>
    </row>
    <row r="48" spans="2:14" ht="20.100000000000001" customHeight="1" x14ac:dyDescent="0.25">
      <c r="B48" s="6">
        <v>2016</v>
      </c>
      <c r="C48" s="15">
        <v>216.31890000000001</v>
      </c>
      <c r="D48" s="7">
        <v>1183.8880749999998</v>
      </c>
      <c r="E48" s="80">
        <f t="shared" si="0"/>
        <v>5.4728832062293202</v>
      </c>
      <c r="F48" s="88"/>
      <c r="G48" s="26"/>
      <c r="I48" s="26"/>
      <c r="J48" s="23"/>
      <c r="K48" s="24"/>
      <c r="L48" s="24"/>
    </row>
    <row r="49" spans="2:17" ht="20.100000000000001" customHeight="1" x14ac:dyDescent="0.25">
      <c r="B49" s="31" t="s">
        <v>123</v>
      </c>
      <c r="C49" s="33">
        <f>+(C48-C47)/C47</f>
        <v>-0.17615971096586444</v>
      </c>
      <c r="D49" s="33">
        <f>+(D48-D47)/D47</f>
        <v>-4.8431071885549869E-2</v>
      </c>
      <c r="E49" s="33">
        <f>+(E48-E47)/E47</f>
        <v>0.15504053489549849</v>
      </c>
      <c r="F49" s="11"/>
      <c r="G49" s="27"/>
      <c r="H49" s="27"/>
      <c r="I49" s="27"/>
      <c r="J49" s="23"/>
      <c r="K49" s="23"/>
      <c r="L49" s="23"/>
    </row>
    <row r="50" spans="2:17" s="18" customFormat="1" ht="20.100000000000001" customHeight="1" x14ac:dyDescent="0.25">
      <c r="B50" s="89"/>
      <c r="C50" s="90"/>
      <c r="D50" s="90"/>
      <c r="E50" s="90"/>
      <c r="F50" s="34"/>
      <c r="G50" s="27"/>
      <c r="H50" s="27"/>
      <c r="I50" s="27"/>
      <c r="J50" s="23"/>
      <c r="K50" s="23"/>
      <c r="L50" s="23"/>
      <c r="N50" s="19"/>
    </row>
    <row r="51" spans="2:17" ht="20.100000000000001" customHeight="1" x14ac:dyDescent="0.25">
      <c r="B51" s="9" t="s">
        <v>144</v>
      </c>
    </row>
    <row r="52" spans="2:17" ht="3.75" customHeight="1" x14ac:dyDescent="0.25">
      <c r="B52" s="81"/>
      <c r="C52" s="81"/>
      <c r="D52" s="81"/>
      <c r="E52" s="81"/>
      <c r="F52" s="81"/>
      <c r="G52" s="81"/>
      <c r="H52" s="81"/>
      <c r="I52" s="81"/>
      <c r="J52" s="81"/>
      <c r="K52" s="81"/>
      <c r="L52" s="81"/>
      <c r="M52" s="81"/>
      <c r="N52" s="81"/>
      <c r="O52" s="81"/>
      <c r="P52" s="81"/>
      <c r="Q52" s="81"/>
    </row>
    <row r="53" spans="2:17" ht="20.100000000000001" customHeight="1" x14ac:dyDescent="0.25">
      <c r="B53" s="4"/>
      <c r="C53" s="12"/>
      <c r="D53" s="13"/>
      <c r="E53" s="12"/>
    </row>
    <row r="54" spans="2:17" ht="15.75" x14ac:dyDescent="0.25">
      <c r="B54" s="113" t="s">
        <v>124</v>
      </c>
      <c r="C54" s="108" t="s">
        <v>125</v>
      </c>
      <c r="D54" s="109"/>
      <c r="E54" s="110"/>
      <c r="F54" s="108" t="s">
        <v>126</v>
      </c>
      <c r="G54" s="109"/>
      <c r="H54" s="110"/>
      <c r="I54" s="108" t="s">
        <v>127</v>
      </c>
      <c r="J54" s="109"/>
      <c r="K54" s="110"/>
      <c r="L54" s="108" t="s">
        <v>142</v>
      </c>
      <c r="M54" s="109"/>
      <c r="N54" s="110"/>
    </row>
    <row r="55" spans="2:17" ht="15.75" x14ac:dyDescent="0.25">
      <c r="B55" s="114"/>
      <c r="C55" s="35" t="s">
        <v>121</v>
      </c>
      <c r="D55" s="36" t="s">
        <v>122</v>
      </c>
      <c r="E55" s="35" t="s">
        <v>141</v>
      </c>
      <c r="F55" s="35" t="s">
        <v>121</v>
      </c>
      <c r="G55" s="36" t="s">
        <v>122</v>
      </c>
      <c r="H55" s="35" t="s">
        <v>141</v>
      </c>
      <c r="I55" s="35" t="s">
        <v>121</v>
      </c>
      <c r="J55" s="36" t="s">
        <v>122</v>
      </c>
      <c r="K55" s="35" t="s">
        <v>141</v>
      </c>
      <c r="L55" s="35" t="s">
        <v>121</v>
      </c>
      <c r="M55" s="36" t="s">
        <v>122</v>
      </c>
      <c r="N55" s="35" t="s">
        <v>141</v>
      </c>
    </row>
    <row r="56" spans="2:17" ht="20.100000000000001" customHeight="1" x14ac:dyDescent="0.25">
      <c r="B56" s="14" t="s">
        <v>129</v>
      </c>
      <c r="C56" s="15">
        <v>13.823600000000004</v>
      </c>
      <c r="D56" s="7">
        <v>85.193194999999989</v>
      </c>
      <c r="E56" s="8">
        <f>D56/C56</f>
        <v>6.162880508695272</v>
      </c>
      <c r="F56" s="101">
        <v>0.74579999999999991</v>
      </c>
      <c r="G56" s="91">
        <v>3.9637079999999996</v>
      </c>
      <c r="H56" s="8">
        <f>G56/F56</f>
        <v>5.3147063555913112</v>
      </c>
      <c r="I56" s="8">
        <v>1.52E-2</v>
      </c>
      <c r="J56" s="94">
        <v>0.33599599999999996</v>
      </c>
      <c r="K56" s="94">
        <f t="shared" ref="K56:K68" si="1">J56/I56</f>
        <v>22.104999999999997</v>
      </c>
      <c r="L56" s="41">
        <v>14.584600000000004</v>
      </c>
      <c r="M56" s="42">
        <v>89.492898999999994</v>
      </c>
      <c r="N56" s="42">
        <f>M56/L56</f>
        <v>6.1361229653195819</v>
      </c>
    </row>
    <row r="57" spans="2:17" ht="20.100000000000001" customHeight="1" x14ac:dyDescent="0.25">
      <c r="B57" s="15" t="s">
        <v>130</v>
      </c>
      <c r="C57" s="15">
        <v>10.506600000000001</v>
      </c>
      <c r="D57" s="7">
        <v>58.993089000000012</v>
      </c>
      <c r="E57" s="7">
        <f t="shared" ref="E57:E68" si="2">D57/C57</f>
        <v>5.614860087944721</v>
      </c>
      <c r="F57" s="94">
        <v>1.3706999999999998</v>
      </c>
      <c r="G57" s="92">
        <v>6.92713</v>
      </c>
      <c r="H57" s="7">
        <f t="shared" ref="H57:H68" si="3">G57/F57</f>
        <v>5.053717078864814</v>
      </c>
      <c r="I57" s="98">
        <v>7.0599999999999996E-2</v>
      </c>
      <c r="J57" s="94">
        <v>0.80103000000000002</v>
      </c>
      <c r="K57" s="94">
        <f t="shared" si="1"/>
        <v>11.346033994334279</v>
      </c>
      <c r="L57" s="43">
        <v>11.947899999999999</v>
      </c>
      <c r="M57" s="44">
        <v>66.721249000000014</v>
      </c>
      <c r="N57" s="44">
        <f t="shared" ref="N57:N68" si="4">M57/L57</f>
        <v>5.5843494672704006</v>
      </c>
    </row>
    <row r="58" spans="2:17" ht="20.100000000000001" customHeight="1" x14ac:dyDescent="0.25">
      <c r="B58" s="39" t="s">
        <v>131</v>
      </c>
      <c r="C58" s="39">
        <v>16.146999999999998</v>
      </c>
      <c r="D58" s="40">
        <v>91.838485999999989</v>
      </c>
      <c r="E58" s="40">
        <f t="shared" si="2"/>
        <v>5.6876500897999627</v>
      </c>
      <c r="F58" s="95">
        <v>1.7166999999999999</v>
      </c>
      <c r="G58" s="93">
        <v>9.5279899999999991</v>
      </c>
      <c r="H58" s="40">
        <f t="shared" si="3"/>
        <v>5.5501776664530782</v>
      </c>
      <c r="I58" s="99">
        <v>5.7500000000000002E-2</v>
      </c>
      <c r="J58" s="95">
        <v>1.244904</v>
      </c>
      <c r="K58" s="95">
        <f t="shared" si="1"/>
        <v>21.650504347826086</v>
      </c>
      <c r="L58" s="45">
        <v>17.921199999999995</v>
      </c>
      <c r="M58" s="46">
        <v>102.61138</v>
      </c>
      <c r="N58" s="46">
        <f t="shared" si="4"/>
        <v>5.7256980559337558</v>
      </c>
    </row>
    <row r="59" spans="2:17" ht="20.100000000000001" customHeight="1" x14ac:dyDescent="0.25">
      <c r="B59" s="15" t="s">
        <v>132</v>
      </c>
      <c r="C59" s="15">
        <v>17.922900000000002</v>
      </c>
      <c r="D59" s="7">
        <v>106.01477</v>
      </c>
      <c r="E59" s="7">
        <f t="shared" si="2"/>
        <v>5.9150455562436877</v>
      </c>
      <c r="F59" s="94">
        <v>0.71750000000000003</v>
      </c>
      <c r="G59" s="92">
        <v>4.4304449999999997</v>
      </c>
      <c r="H59" s="7">
        <f t="shared" si="3"/>
        <v>6.174836236933797</v>
      </c>
      <c r="I59" s="98">
        <v>0.14119999999999999</v>
      </c>
      <c r="J59" s="94">
        <v>3.5686589999999998</v>
      </c>
      <c r="K59" s="94">
        <f t="shared" si="1"/>
        <v>25.273788951841361</v>
      </c>
      <c r="L59" s="43">
        <v>18.781600000000001</v>
      </c>
      <c r="M59" s="44">
        <v>114.013874</v>
      </c>
      <c r="N59" s="44">
        <f t="shared" si="4"/>
        <v>6.0705091153043398</v>
      </c>
    </row>
    <row r="60" spans="2:17" ht="20.100000000000001" customHeight="1" x14ac:dyDescent="0.25">
      <c r="B60" s="15" t="s">
        <v>133</v>
      </c>
      <c r="C60" s="15">
        <v>27.566350000000011</v>
      </c>
      <c r="D60" s="7">
        <v>147.65411600000007</v>
      </c>
      <c r="E60" s="7">
        <f t="shared" si="2"/>
        <v>5.3563172491098756</v>
      </c>
      <c r="F60" s="94">
        <v>2.3125999999999998</v>
      </c>
      <c r="G60" s="92">
        <v>12.884210000000001</v>
      </c>
      <c r="H60" s="7">
        <f t="shared" si="3"/>
        <v>5.5713093487849186</v>
      </c>
      <c r="I60" s="98">
        <v>0.1085</v>
      </c>
      <c r="J60" s="94">
        <v>2.3674870000000001</v>
      </c>
      <c r="K60" s="94">
        <f t="shared" si="1"/>
        <v>21.820156682027651</v>
      </c>
      <c r="L60" s="43">
        <v>29.98745000000001</v>
      </c>
      <c r="M60" s="44">
        <v>162.90581300000005</v>
      </c>
      <c r="N60" s="44">
        <f t="shared" si="4"/>
        <v>5.4324663484224232</v>
      </c>
    </row>
    <row r="61" spans="2:17" ht="20.100000000000001" customHeight="1" x14ac:dyDescent="0.25">
      <c r="B61" s="39" t="s">
        <v>134</v>
      </c>
      <c r="C61" s="39">
        <v>23.366</v>
      </c>
      <c r="D61" s="40">
        <v>119.57908299999998</v>
      </c>
      <c r="E61" s="40">
        <f t="shared" si="2"/>
        <v>5.1176531284772739</v>
      </c>
      <c r="F61" s="95">
        <v>1.9100000000000002E-2</v>
      </c>
      <c r="G61" s="93">
        <v>0.17258899999999999</v>
      </c>
      <c r="H61" s="40">
        <f t="shared" si="3"/>
        <v>9.0360732984293186</v>
      </c>
      <c r="I61" s="99">
        <v>6.8199999999999997E-2</v>
      </c>
      <c r="J61" s="95">
        <v>1.619313</v>
      </c>
      <c r="K61" s="95">
        <f t="shared" si="1"/>
        <v>23.743592375366571</v>
      </c>
      <c r="L61" s="45">
        <v>23.453299999999999</v>
      </c>
      <c r="M61" s="46">
        <v>121.37098499999999</v>
      </c>
      <c r="N61" s="46">
        <f t="shared" si="4"/>
        <v>5.1750067154728754</v>
      </c>
    </row>
    <row r="62" spans="2:17" ht="20.100000000000001" customHeight="1" x14ac:dyDescent="0.25">
      <c r="B62" s="14" t="s">
        <v>135</v>
      </c>
      <c r="C62" s="15">
        <v>12.605499999999999</v>
      </c>
      <c r="D62" s="7">
        <v>72.039901</v>
      </c>
      <c r="E62" s="7">
        <f t="shared" si="2"/>
        <v>5.714957835865297</v>
      </c>
      <c r="F62" s="94">
        <v>7.4169000000000009</v>
      </c>
      <c r="G62" s="92">
        <v>44.909686000000001</v>
      </c>
      <c r="H62" s="7">
        <f t="shared" si="3"/>
        <v>6.0550480659035442</v>
      </c>
      <c r="I62" s="98">
        <v>2.06E-2</v>
      </c>
      <c r="J62" s="94">
        <v>0.47358799999999995</v>
      </c>
      <c r="K62" s="94">
        <f t="shared" si="1"/>
        <v>22.989708737864074</v>
      </c>
      <c r="L62" s="43">
        <v>20.042999999999999</v>
      </c>
      <c r="M62" s="44">
        <v>117.423175</v>
      </c>
      <c r="N62" s="44">
        <f t="shared" si="4"/>
        <v>5.858562839894228</v>
      </c>
    </row>
    <row r="63" spans="2:17" ht="20.100000000000001" customHeight="1" x14ac:dyDescent="0.25">
      <c r="B63" s="15" t="s">
        <v>136</v>
      </c>
      <c r="C63" s="15">
        <v>10.43571</v>
      </c>
      <c r="D63" s="7">
        <v>61.798989500000012</v>
      </c>
      <c r="E63" s="7">
        <f t="shared" si="2"/>
        <v>5.9218768536113027</v>
      </c>
      <c r="F63" s="94">
        <v>7.0808900000000001</v>
      </c>
      <c r="G63" s="92">
        <v>42.279111499999999</v>
      </c>
      <c r="H63" s="7">
        <f t="shared" si="3"/>
        <v>5.9708753419414791</v>
      </c>
      <c r="I63" s="98">
        <v>3.465E-2</v>
      </c>
      <c r="J63" s="94">
        <v>0.72149049999999992</v>
      </c>
      <c r="K63" s="94">
        <f t="shared" si="1"/>
        <v>20.822236652236651</v>
      </c>
      <c r="L63" s="43">
        <v>17.551250000000003</v>
      </c>
      <c r="M63" s="44">
        <v>104.79959150000001</v>
      </c>
      <c r="N63" s="44">
        <f t="shared" si="4"/>
        <v>5.9710614058827716</v>
      </c>
    </row>
    <row r="64" spans="2:17" ht="20.100000000000001" customHeight="1" x14ac:dyDescent="0.25">
      <c r="B64" s="39" t="s">
        <v>137</v>
      </c>
      <c r="C64" s="39">
        <v>10.3035</v>
      </c>
      <c r="D64" s="40">
        <v>50.630311500000012</v>
      </c>
      <c r="E64" s="40">
        <f t="shared" si="2"/>
        <v>4.9138944533410989</v>
      </c>
      <c r="F64" s="95">
        <v>1.5720000000000001</v>
      </c>
      <c r="G64" s="93">
        <v>10.384197500000001</v>
      </c>
      <c r="H64" s="40">
        <f t="shared" si="3"/>
        <v>6.6057236005089059</v>
      </c>
      <c r="I64" s="99">
        <v>2.8199999999999999E-2</v>
      </c>
      <c r="J64" s="95">
        <v>0.68489650000000002</v>
      </c>
      <c r="K64" s="95">
        <f t="shared" si="1"/>
        <v>24.287109929078014</v>
      </c>
      <c r="L64" s="45">
        <v>11.903700000000001</v>
      </c>
      <c r="M64" s="46">
        <v>61.699405500000019</v>
      </c>
      <c r="N64" s="46">
        <f t="shared" si="4"/>
        <v>5.1832124045464871</v>
      </c>
    </row>
    <row r="65" spans="2:17" ht="20.100000000000001" customHeight="1" x14ac:dyDescent="0.25">
      <c r="B65" s="14" t="s">
        <v>138</v>
      </c>
      <c r="C65" s="15">
        <v>17.023300000000003</v>
      </c>
      <c r="D65" s="7">
        <v>82.36403700000001</v>
      </c>
      <c r="E65" s="7">
        <f t="shared" si="2"/>
        <v>4.8383120194086926</v>
      </c>
      <c r="F65" s="94">
        <v>0.52245000000000008</v>
      </c>
      <c r="G65" s="92">
        <v>3.4269425</v>
      </c>
      <c r="H65" s="7">
        <f t="shared" si="3"/>
        <v>6.5593693176380503</v>
      </c>
      <c r="I65" s="98">
        <v>4.1400000000000006E-2</v>
      </c>
      <c r="J65" s="94">
        <v>0.70625649999999995</v>
      </c>
      <c r="K65" s="94">
        <f t="shared" si="1"/>
        <v>17.059335748792268</v>
      </c>
      <c r="L65" s="43">
        <v>17.587150000000005</v>
      </c>
      <c r="M65" s="44">
        <v>86.497236000000015</v>
      </c>
      <c r="N65" s="44">
        <f t="shared" si="4"/>
        <v>4.9182065314732624</v>
      </c>
    </row>
    <row r="66" spans="2:17" s="9" customFormat="1" ht="20.100000000000001" customHeight="1" x14ac:dyDescent="0.25">
      <c r="B66" s="15" t="s">
        <v>139</v>
      </c>
      <c r="C66" s="15">
        <v>15.240450000000004</v>
      </c>
      <c r="D66" s="7">
        <v>71.139353499999984</v>
      </c>
      <c r="E66" s="7">
        <f t="shared" si="2"/>
        <v>4.6677987526615006</v>
      </c>
      <c r="F66" s="94">
        <v>0.97439999999999993</v>
      </c>
      <c r="G66" s="92">
        <v>5.7148479999999999</v>
      </c>
      <c r="H66" s="7">
        <f t="shared" si="3"/>
        <v>5.864991789819376</v>
      </c>
      <c r="I66" s="98">
        <v>2.3350000000000003E-2</v>
      </c>
      <c r="J66" s="94">
        <v>0.52754599999999996</v>
      </c>
      <c r="K66" s="94">
        <f t="shared" si="1"/>
        <v>22.59297644539614</v>
      </c>
      <c r="L66" s="43">
        <v>16.238200000000003</v>
      </c>
      <c r="M66" s="44">
        <v>77.381747499999989</v>
      </c>
      <c r="N66" s="44">
        <f t="shared" si="4"/>
        <v>4.7654141160966104</v>
      </c>
    </row>
    <row r="67" spans="2:17" ht="20.100000000000001" customHeight="1" x14ac:dyDescent="0.25">
      <c r="B67" s="15" t="s">
        <v>140</v>
      </c>
      <c r="C67" s="15">
        <v>15.410450000000001</v>
      </c>
      <c r="D67" s="7">
        <v>73.287544999999994</v>
      </c>
      <c r="E67" s="7">
        <f t="shared" si="2"/>
        <v>4.7557044083722406</v>
      </c>
      <c r="F67" s="94">
        <v>0.85205000000000009</v>
      </c>
      <c r="G67" s="92">
        <v>4.49817</v>
      </c>
      <c r="H67" s="7">
        <f t="shared" si="3"/>
        <v>5.2792324394108325</v>
      </c>
      <c r="I67" s="98">
        <v>5.7049999999999997E-2</v>
      </c>
      <c r="J67" s="94">
        <v>1.1850045</v>
      </c>
      <c r="K67" s="94">
        <f t="shared" si="1"/>
        <v>20.771332164767749</v>
      </c>
      <c r="L67" s="43">
        <v>16.31955</v>
      </c>
      <c r="M67" s="44">
        <v>78.970719499999987</v>
      </c>
      <c r="N67" s="44">
        <f t="shared" si="4"/>
        <v>4.8390255552389609</v>
      </c>
    </row>
    <row r="68" spans="2:17" ht="15.75" x14ac:dyDescent="0.25">
      <c r="B68" s="37" t="s">
        <v>128</v>
      </c>
      <c r="C68" s="37">
        <v>190.35136000000006</v>
      </c>
      <c r="D68" s="38">
        <v>1020.5328765000002</v>
      </c>
      <c r="E68" s="38">
        <f t="shared" si="2"/>
        <v>5.3613111905268225</v>
      </c>
      <c r="F68" s="97">
        <v>25.301089999999999</v>
      </c>
      <c r="G68" s="96">
        <v>149.11902750000002</v>
      </c>
      <c r="H68" s="38">
        <f t="shared" si="3"/>
        <v>5.8937787858151571</v>
      </c>
      <c r="I68" s="100">
        <v>0.6664500000000001</v>
      </c>
      <c r="J68" s="97">
        <v>14.236171000000002</v>
      </c>
      <c r="K68" s="97">
        <f t="shared" si="1"/>
        <v>21.361198889639134</v>
      </c>
      <c r="L68" s="37">
        <v>216.31890000000001</v>
      </c>
      <c r="M68" s="38">
        <v>1183.8880749999998</v>
      </c>
      <c r="N68" s="38">
        <f t="shared" si="4"/>
        <v>5.4728832062293202</v>
      </c>
    </row>
    <row r="69" spans="2:17" ht="20.100000000000001" customHeight="1" x14ac:dyDescent="0.25">
      <c r="B69" s="16"/>
      <c r="C69" s="3"/>
      <c r="D69" s="17"/>
      <c r="E69" s="17"/>
      <c r="F69" s="3"/>
      <c r="G69" s="17"/>
      <c r="H69" s="17"/>
      <c r="I69" s="17"/>
      <c r="J69" s="17"/>
      <c r="K69" s="17"/>
    </row>
    <row r="71" spans="2:17" ht="20.100000000000001" customHeight="1" x14ac:dyDescent="0.25">
      <c r="B71" s="9" t="s">
        <v>240</v>
      </c>
    </row>
    <row r="72" spans="2:17" ht="3.75" customHeight="1" x14ac:dyDescent="0.25">
      <c r="B72" s="81" t="s">
        <v>241</v>
      </c>
      <c r="C72" s="81"/>
      <c r="D72" s="81"/>
      <c r="E72" s="81"/>
      <c r="F72" s="81"/>
      <c r="G72" s="81"/>
      <c r="H72" s="81"/>
      <c r="I72" s="81"/>
      <c r="J72" s="81"/>
      <c r="K72" s="81"/>
      <c r="L72" s="81"/>
      <c r="M72" s="81"/>
      <c r="N72" s="81"/>
      <c r="O72" s="81"/>
      <c r="P72" s="81"/>
      <c r="Q72" s="81"/>
    </row>
    <row r="73" spans="2:17" ht="20.100000000000001" customHeight="1" x14ac:dyDescent="0.25">
      <c r="B73" s="4"/>
      <c r="C73" s="12"/>
      <c r="D73" s="13"/>
      <c r="E73" s="12"/>
    </row>
    <row r="74" spans="2:17" ht="20.100000000000001" customHeight="1" x14ac:dyDescent="0.25">
      <c r="B74" s="28" t="s">
        <v>0</v>
      </c>
      <c r="C74" s="28" t="s">
        <v>1</v>
      </c>
      <c r="E74" s="1"/>
    </row>
    <row r="75" spans="2:17" ht="20.100000000000001" customHeight="1" x14ac:dyDescent="0.25">
      <c r="B75" s="6">
        <v>2012</v>
      </c>
      <c r="C75" s="80">
        <v>78.822926582803916</v>
      </c>
      <c r="E75" s="1"/>
    </row>
    <row r="76" spans="2:17" ht="20.100000000000001" customHeight="1" x14ac:dyDescent="0.25">
      <c r="B76" s="6">
        <v>2013</v>
      </c>
      <c r="C76" s="80">
        <v>78.495542069795263</v>
      </c>
      <c r="E76" s="1"/>
    </row>
    <row r="77" spans="2:17" ht="20.100000000000001" customHeight="1" x14ac:dyDescent="0.25">
      <c r="B77" s="6">
        <v>2014</v>
      </c>
      <c r="C77" s="80">
        <v>88.123221359419787</v>
      </c>
      <c r="E77" s="1"/>
    </row>
    <row r="78" spans="2:17" ht="20.100000000000001" customHeight="1" x14ac:dyDescent="0.25">
      <c r="B78" s="6">
        <v>2015</v>
      </c>
      <c r="C78" s="80">
        <v>90.264867453708646</v>
      </c>
      <c r="E78" s="1"/>
    </row>
    <row r="79" spans="2:17" ht="20.100000000000001" customHeight="1" x14ac:dyDescent="0.25">
      <c r="B79" s="87">
        <v>2016</v>
      </c>
      <c r="C79" s="103">
        <v>100</v>
      </c>
      <c r="E79" s="1"/>
    </row>
    <row r="80" spans="2:17" ht="20.100000000000001" customHeight="1" x14ac:dyDescent="0.25">
      <c r="E80" s="1"/>
    </row>
    <row r="81" spans="2:5" ht="20.100000000000001" customHeight="1" x14ac:dyDescent="0.25">
      <c r="B81" s="32" t="s">
        <v>239</v>
      </c>
    </row>
    <row r="82" spans="2:5" ht="20.100000000000001" customHeight="1" x14ac:dyDescent="0.25">
      <c r="B82" s="2"/>
    </row>
    <row r="83" spans="2:5" ht="9.9499999999999993" customHeight="1" x14ac:dyDescent="0.25">
      <c r="B83" s="104" t="s">
        <v>47</v>
      </c>
      <c r="C83" s="104" t="s">
        <v>46</v>
      </c>
      <c r="E83" s="1"/>
    </row>
    <row r="84" spans="2:5" ht="9.9499999999999993" customHeight="1" x14ac:dyDescent="0.25">
      <c r="B84" s="104" t="s">
        <v>101</v>
      </c>
      <c r="C84" s="104" t="s">
        <v>61</v>
      </c>
      <c r="E84" s="1"/>
    </row>
    <row r="85" spans="2:5" ht="9.9499999999999993" customHeight="1" x14ac:dyDescent="0.25">
      <c r="B85" s="104" t="s">
        <v>233</v>
      </c>
      <c r="C85" s="104" t="s">
        <v>21</v>
      </c>
      <c r="E85" s="1"/>
    </row>
    <row r="86" spans="2:5" ht="9.9499999999999993" customHeight="1" x14ac:dyDescent="0.25">
      <c r="B86" s="104" t="s">
        <v>97</v>
      </c>
      <c r="C86" s="104" t="s">
        <v>22</v>
      </c>
      <c r="E86" s="1"/>
    </row>
    <row r="87" spans="2:5" ht="9.9499999999999993" customHeight="1" x14ac:dyDescent="0.25">
      <c r="B87" s="104" t="s">
        <v>225</v>
      </c>
      <c r="C87" s="104" t="s">
        <v>226</v>
      </c>
    </row>
    <row r="88" spans="2:5" ht="9.9499999999999993" customHeight="1" x14ac:dyDescent="0.25">
      <c r="B88" s="104" t="s">
        <v>111</v>
      </c>
      <c r="C88" s="104" t="s">
        <v>60</v>
      </c>
    </row>
    <row r="89" spans="2:5" ht="9.9499999999999993" customHeight="1" x14ac:dyDescent="0.25">
      <c r="B89" s="104" t="s">
        <v>116</v>
      </c>
      <c r="C89" s="104" t="s">
        <v>15</v>
      </c>
    </row>
    <row r="90" spans="2:5" ht="9.9499999999999993" customHeight="1" x14ac:dyDescent="0.25">
      <c r="B90" s="104" t="s">
        <v>165</v>
      </c>
      <c r="C90" s="104" t="s">
        <v>166</v>
      </c>
    </row>
    <row r="91" spans="2:5" ht="9.9499999999999993" customHeight="1" x14ac:dyDescent="0.25">
      <c r="B91" s="104" t="s">
        <v>87</v>
      </c>
      <c r="C91" s="104" t="s">
        <v>86</v>
      </c>
    </row>
    <row r="92" spans="2:5" ht="9.9499999999999993" customHeight="1" x14ac:dyDescent="0.25">
      <c r="B92" s="104" t="s">
        <v>31</v>
      </c>
      <c r="C92" s="104" t="s">
        <v>30</v>
      </c>
    </row>
    <row r="93" spans="2:5" ht="20.100000000000001" customHeight="1" x14ac:dyDescent="0.25">
      <c r="B93" s="2"/>
    </row>
    <row r="94" spans="2:5" ht="20.100000000000001" customHeight="1" x14ac:dyDescent="0.25">
      <c r="B94" s="32" t="s">
        <v>119</v>
      </c>
    </row>
  </sheetData>
  <sheetProtection selectLockedCells="1" selectUnlockedCells="1"/>
  <mergeCells count="7">
    <mergeCell ref="L54:N54"/>
    <mergeCell ref="L6:M6"/>
    <mergeCell ref="A6:K6"/>
    <mergeCell ref="C54:E54"/>
    <mergeCell ref="F54:H54"/>
    <mergeCell ref="I54:K54"/>
    <mergeCell ref="B54:B55"/>
  </mergeCells>
  <phoneticPr fontId="0" type="noConversion"/>
  <pageMargins left="0.74791666666666667" right="0.74791666666666667" top="0.98402777777777772" bottom="0.98402777777777772" header="0.51180555555555551" footer="0.51180555555555551"/>
  <pageSetup paperSize="9" scale="27" firstPageNumber="0" orientation="landscape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/>
  <dimension ref="A1:BD115"/>
  <sheetViews>
    <sheetView topLeftCell="A91" workbookViewId="0">
      <selection activeCell="B113" sqref="B113"/>
    </sheetView>
  </sheetViews>
  <sheetFormatPr baseColWidth="10" defaultRowHeight="20.100000000000001" customHeight="1" x14ac:dyDescent="0.25"/>
  <cols>
    <col min="1" max="1" width="3.7109375" style="1" customWidth="1"/>
    <col min="2" max="2" width="47.140625" style="1" customWidth="1"/>
    <col min="3" max="3" width="8" style="59" customWidth="1"/>
    <col min="4" max="4" width="12.42578125" style="2" customWidth="1"/>
    <col min="5" max="5" width="13.7109375" style="2" bestFit="1" customWidth="1"/>
    <col min="6" max="6" width="12.140625" style="1" bestFit="1" customWidth="1"/>
    <col min="7" max="7" width="11.42578125" style="1"/>
    <col min="8" max="8" width="4.7109375" style="1" customWidth="1"/>
    <col min="9" max="9" width="3.7109375" style="1" customWidth="1"/>
    <col min="10" max="10" width="6" style="1" customWidth="1"/>
    <col min="11" max="11" width="9.42578125" style="1" customWidth="1"/>
    <col min="12" max="12" width="8" style="1" customWidth="1"/>
    <col min="13" max="13" width="4.42578125" style="1" customWidth="1"/>
    <col min="14" max="14" width="5.85546875" style="1" customWidth="1"/>
    <col min="15" max="15" width="7.85546875" style="1" customWidth="1"/>
    <col min="16" max="16" width="8.42578125" style="1" customWidth="1"/>
    <col min="17" max="17" width="11.5703125" style="1" customWidth="1"/>
    <col min="18" max="16384" width="11.42578125" style="1"/>
  </cols>
  <sheetData>
    <row r="1" spans="1:56" s="18" customFormat="1" ht="20.100000000000001" customHeight="1" x14ac:dyDescent="0.25">
      <c r="A1" s="78"/>
      <c r="B1" s="78"/>
      <c r="C1" s="79"/>
      <c r="D1" s="78"/>
      <c r="E1" s="79"/>
      <c r="F1" s="78"/>
      <c r="G1" s="78"/>
      <c r="H1" s="78"/>
      <c r="I1" s="78"/>
      <c r="J1" s="78"/>
      <c r="K1" s="78"/>
      <c r="L1" s="78"/>
      <c r="M1" s="78"/>
      <c r="N1" s="78"/>
      <c r="O1" s="78"/>
      <c r="P1" s="78"/>
      <c r="Q1" s="78"/>
    </row>
    <row r="2" spans="1:56" s="18" customFormat="1" ht="15.75" x14ac:dyDescent="0.25">
      <c r="A2" s="78"/>
      <c r="B2" s="78"/>
      <c r="C2" s="79"/>
      <c r="D2" s="78"/>
      <c r="E2" s="79"/>
      <c r="F2" s="78"/>
      <c r="G2" s="78"/>
      <c r="H2" s="78"/>
      <c r="I2" s="78"/>
      <c r="J2" s="78"/>
      <c r="K2" s="78"/>
      <c r="L2" s="78"/>
      <c r="M2" s="78"/>
      <c r="N2" s="78"/>
      <c r="O2" s="78"/>
      <c r="P2" s="78"/>
      <c r="Q2" s="78"/>
    </row>
    <row r="3" spans="1:56" s="18" customFormat="1" ht="15.75" x14ac:dyDescent="0.25">
      <c r="A3" s="78"/>
      <c r="B3" s="78"/>
      <c r="C3" s="79"/>
      <c r="D3" s="78"/>
      <c r="E3" s="79"/>
      <c r="F3" s="78"/>
      <c r="G3" s="78"/>
      <c r="H3" s="78"/>
      <c r="I3" s="78"/>
      <c r="J3" s="78"/>
      <c r="K3" s="78"/>
      <c r="L3" s="78"/>
      <c r="M3" s="78"/>
      <c r="N3" s="78"/>
      <c r="O3" s="78"/>
      <c r="P3" s="78"/>
      <c r="Q3" s="78"/>
    </row>
    <row r="4" spans="1:56" s="18" customFormat="1" ht="10.5" customHeight="1" x14ac:dyDescent="0.25">
      <c r="A4" s="78"/>
      <c r="B4" s="78"/>
      <c r="C4" s="79"/>
      <c r="D4" s="78"/>
      <c r="E4" s="79"/>
      <c r="F4" s="78"/>
      <c r="G4" s="78"/>
      <c r="H4" s="78"/>
      <c r="I4" s="78"/>
      <c r="J4" s="78"/>
      <c r="K4" s="78"/>
      <c r="L4" s="78"/>
      <c r="M4" s="78"/>
      <c r="N4" s="78"/>
      <c r="O4" s="78"/>
      <c r="P4" s="78"/>
      <c r="Q4" s="78"/>
    </row>
    <row r="5" spans="1:56" s="18" customFormat="1" ht="5.25" customHeight="1" x14ac:dyDescent="0.25">
      <c r="A5" s="84"/>
      <c r="B5" s="84"/>
      <c r="C5" s="85"/>
      <c r="D5" s="84"/>
      <c r="E5" s="85"/>
      <c r="F5" s="84"/>
      <c r="G5" s="84"/>
      <c r="H5" s="84"/>
      <c r="I5" s="84"/>
      <c r="J5" s="84"/>
      <c r="K5" s="84"/>
      <c r="L5" s="84"/>
      <c r="M5" s="84"/>
      <c r="N5" s="84"/>
      <c r="O5" s="84"/>
      <c r="P5" s="84"/>
      <c r="Q5" s="84"/>
    </row>
    <row r="6" spans="1:56" ht="15.75" x14ac:dyDescent="0.25"/>
    <row r="7" spans="1:56" ht="20.25" customHeight="1" x14ac:dyDescent="0.25">
      <c r="B7" s="9" t="s">
        <v>236</v>
      </c>
      <c r="C7" s="60"/>
      <c r="E7" s="1"/>
      <c r="M7" s="2"/>
    </row>
    <row r="8" spans="1:56" ht="5.25" customHeight="1" x14ac:dyDescent="0.25">
      <c r="B8" s="81"/>
      <c r="C8" s="81"/>
      <c r="D8" s="81"/>
      <c r="E8" s="81"/>
      <c r="F8" s="81"/>
      <c r="G8" s="81"/>
      <c r="H8" s="81"/>
      <c r="I8" s="81"/>
      <c r="J8" s="81"/>
      <c r="K8" s="81"/>
      <c r="L8" s="81"/>
      <c r="M8" s="81"/>
      <c r="N8" s="81"/>
      <c r="O8" s="81"/>
      <c r="P8" s="81"/>
      <c r="Q8" s="81"/>
    </row>
    <row r="9" spans="1:56" s="18" customFormat="1" ht="9.75" customHeight="1" x14ac:dyDescent="0.25">
      <c r="B9" s="19"/>
      <c r="C9" s="61"/>
      <c r="D9" s="19"/>
    </row>
    <row r="10" spans="1:56" s="18" customFormat="1" ht="9.75" customHeight="1" x14ac:dyDescent="0.25">
      <c r="B10" s="19"/>
      <c r="C10" s="61"/>
      <c r="D10" s="19"/>
    </row>
    <row r="11" spans="1:56" s="48" customFormat="1" ht="20.100000000000001" customHeight="1" x14ac:dyDescent="0.25">
      <c r="A11" s="47"/>
      <c r="B11" s="28" t="s">
        <v>145</v>
      </c>
      <c r="C11" s="29" t="s">
        <v>2</v>
      </c>
      <c r="D11" s="29" t="s">
        <v>146</v>
      </c>
      <c r="E11" s="30" t="s">
        <v>147</v>
      </c>
      <c r="F11" s="29" t="s">
        <v>143</v>
      </c>
      <c r="G11" s="47"/>
      <c r="H11" s="47"/>
      <c r="I11" s="47"/>
      <c r="J11" s="47"/>
      <c r="K11" s="47"/>
      <c r="L11" s="47"/>
      <c r="M11" s="47"/>
      <c r="N11" s="47"/>
      <c r="O11" s="47"/>
      <c r="P11" s="47"/>
      <c r="Q11" s="47"/>
      <c r="R11" s="47"/>
      <c r="S11" s="47"/>
      <c r="T11" s="47"/>
      <c r="U11" s="47"/>
      <c r="V11" s="47"/>
      <c r="W11" s="47"/>
      <c r="X11" s="47"/>
      <c r="Y11" s="47"/>
      <c r="Z11" s="47"/>
      <c r="AA11" s="47"/>
      <c r="AB11" s="47"/>
      <c r="AC11" s="47"/>
      <c r="AD11" s="47"/>
      <c r="AE11" s="47"/>
      <c r="AF11" s="47"/>
      <c r="AG11" s="47"/>
      <c r="AH11" s="47"/>
      <c r="AI11" s="47"/>
      <c r="AJ11" s="47"/>
      <c r="AK11" s="47"/>
      <c r="AL11" s="47"/>
      <c r="AM11" s="47"/>
      <c r="AN11" s="47"/>
      <c r="AO11" s="47"/>
      <c r="AP11" s="47"/>
      <c r="AQ11" s="47"/>
      <c r="AR11" s="47"/>
      <c r="AS11" s="47"/>
      <c r="AT11" s="47"/>
      <c r="AU11" s="47"/>
      <c r="AV11" s="47"/>
      <c r="AW11" s="47"/>
      <c r="AX11" s="47"/>
      <c r="AY11" s="47"/>
      <c r="AZ11" s="47"/>
      <c r="BA11" s="47"/>
      <c r="BB11" s="47"/>
      <c r="BC11" s="47"/>
      <c r="BD11" s="47"/>
    </row>
    <row r="12" spans="1:56" s="53" customFormat="1" ht="20.100000000000001" customHeight="1" x14ac:dyDescent="0.25">
      <c r="A12" s="49"/>
      <c r="B12" s="50" t="s">
        <v>45</v>
      </c>
      <c r="C12" s="62" t="s">
        <v>44</v>
      </c>
      <c r="D12" s="51">
        <v>602.85</v>
      </c>
      <c r="E12" s="52">
        <v>6329.2940000000008</v>
      </c>
      <c r="F12" s="52">
        <f>E12/D12</f>
        <v>10.498953305133949</v>
      </c>
      <c r="G12" s="49"/>
      <c r="H12" s="49"/>
      <c r="I12" s="49"/>
      <c r="J12" s="49"/>
      <c r="K12" s="49"/>
      <c r="L12" s="49"/>
      <c r="M12" s="49"/>
      <c r="N12" s="49"/>
      <c r="O12" s="49"/>
      <c r="P12" s="49"/>
      <c r="Q12" s="49"/>
      <c r="R12" s="49"/>
      <c r="S12" s="49"/>
      <c r="T12" s="49"/>
      <c r="U12" s="49"/>
      <c r="V12" s="49"/>
      <c r="W12" s="49"/>
      <c r="X12" s="49"/>
      <c r="Y12" s="49"/>
      <c r="Z12" s="49"/>
      <c r="AA12" s="49"/>
      <c r="AB12" s="49"/>
      <c r="AC12" s="49"/>
      <c r="AD12" s="49"/>
      <c r="AE12" s="49"/>
      <c r="AF12" s="49"/>
      <c r="AG12" s="49"/>
      <c r="AH12" s="49"/>
      <c r="AI12" s="49"/>
      <c r="AJ12" s="49"/>
      <c r="AK12" s="49"/>
      <c r="AL12" s="49"/>
      <c r="AM12" s="49"/>
      <c r="AN12" s="49"/>
      <c r="AO12" s="49"/>
      <c r="AP12" s="49"/>
      <c r="AQ12" s="49"/>
      <c r="AR12" s="49"/>
      <c r="AS12" s="49"/>
      <c r="AT12" s="49"/>
      <c r="AU12" s="49"/>
      <c r="AV12" s="49"/>
      <c r="AW12" s="49"/>
      <c r="AX12" s="49"/>
      <c r="AY12" s="49"/>
      <c r="AZ12" s="49"/>
      <c r="BA12" s="49"/>
      <c r="BB12" s="49"/>
      <c r="BC12" s="49"/>
      <c r="BD12" s="49"/>
    </row>
    <row r="13" spans="1:56" s="53" customFormat="1" ht="20.100000000000001" customHeight="1" x14ac:dyDescent="0.25">
      <c r="A13" s="49"/>
      <c r="B13" s="50" t="s">
        <v>185</v>
      </c>
      <c r="C13" s="62" t="s">
        <v>186</v>
      </c>
      <c r="D13" s="51">
        <v>73.650000000000006</v>
      </c>
      <c r="E13" s="52">
        <v>46.274999999999999</v>
      </c>
      <c r="F13" s="52">
        <f t="shared" ref="F13:F87" si="0">E13/D13</f>
        <v>0.62830957230142559</v>
      </c>
      <c r="G13" s="49"/>
      <c r="H13" s="49"/>
      <c r="I13" s="49"/>
      <c r="J13" s="49"/>
      <c r="K13" s="49"/>
      <c r="L13" s="49"/>
      <c r="M13" s="49"/>
      <c r="N13" s="49"/>
      <c r="O13" s="49"/>
      <c r="P13" s="49"/>
      <c r="Q13" s="49"/>
      <c r="R13" s="49"/>
      <c r="S13" s="49"/>
      <c r="T13" s="49"/>
      <c r="U13" s="49"/>
      <c r="V13" s="49"/>
      <c r="W13" s="49"/>
      <c r="X13" s="49"/>
      <c r="Y13" s="49"/>
      <c r="Z13" s="49"/>
      <c r="AA13" s="49"/>
      <c r="AB13" s="49"/>
      <c r="AC13" s="49"/>
      <c r="AD13" s="49"/>
      <c r="AE13" s="49"/>
      <c r="AF13" s="49"/>
      <c r="AG13" s="49"/>
      <c r="AH13" s="49"/>
      <c r="AI13" s="49"/>
      <c r="AJ13" s="49"/>
      <c r="AK13" s="49"/>
      <c r="AL13" s="49"/>
      <c r="AM13" s="49"/>
      <c r="AN13" s="49"/>
      <c r="AO13" s="49"/>
      <c r="AP13" s="49"/>
      <c r="AQ13" s="49"/>
      <c r="AR13" s="49"/>
      <c r="AS13" s="49"/>
      <c r="AT13" s="49"/>
      <c r="AU13" s="49"/>
      <c r="AV13" s="49"/>
      <c r="AW13" s="49"/>
      <c r="AX13" s="49"/>
      <c r="AY13" s="49"/>
      <c r="AZ13" s="49"/>
      <c r="BA13" s="49"/>
      <c r="BB13" s="49"/>
      <c r="BC13" s="49"/>
      <c r="BD13" s="49"/>
    </row>
    <row r="14" spans="1:56" s="53" customFormat="1" ht="20.100000000000001" customHeight="1" x14ac:dyDescent="0.25">
      <c r="A14" s="49"/>
      <c r="B14" s="50" t="s">
        <v>151</v>
      </c>
      <c r="C14" s="62" t="s">
        <v>152</v>
      </c>
      <c r="D14" s="51">
        <v>12.4</v>
      </c>
      <c r="E14" s="52">
        <v>0.86</v>
      </c>
      <c r="F14" s="52">
        <f t="shared" si="0"/>
        <v>6.9354838709677416E-2</v>
      </c>
      <c r="G14" s="49"/>
      <c r="H14" s="49"/>
      <c r="I14" s="49"/>
      <c r="J14" s="49"/>
      <c r="K14" s="49"/>
      <c r="L14" s="49"/>
      <c r="M14" s="49"/>
      <c r="N14" s="49"/>
      <c r="O14" s="49"/>
      <c r="P14" s="49"/>
      <c r="Q14" s="49"/>
      <c r="R14" s="49"/>
      <c r="S14" s="49"/>
      <c r="T14" s="49"/>
      <c r="U14" s="49"/>
      <c r="V14" s="49"/>
      <c r="W14" s="49"/>
      <c r="X14" s="49"/>
      <c r="Y14" s="49"/>
      <c r="Z14" s="49"/>
      <c r="AA14" s="49"/>
      <c r="AB14" s="49"/>
      <c r="AC14" s="49"/>
      <c r="AD14" s="49"/>
      <c r="AE14" s="49"/>
      <c r="AF14" s="49"/>
      <c r="AG14" s="49"/>
      <c r="AH14" s="49"/>
      <c r="AI14" s="49"/>
      <c r="AJ14" s="49"/>
      <c r="AK14" s="49"/>
      <c r="AL14" s="49"/>
      <c r="AM14" s="49"/>
      <c r="AN14" s="49"/>
      <c r="AO14" s="49"/>
      <c r="AP14" s="49"/>
      <c r="AQ14" s="49"/>
      <c r="AR14" s="49"/>
      <c r="AS14" s="49"/>
      <c r="AT14" s="49"/>
      <c r="AU14" s="49"/>
      <c r="AV14" s="49"/>
      <c r="AW14" s="49"/>
      <c r="AX14" s="49"/>
      <c r="AY14" s="49"/>
      <c r="AZ14" s="49"/>
      <c r="BA14" s="49"/>
      <c r="BB14" s="49"/>
      <c r="BC14" s="49"/>
      <c r="BD14" s="49"/>
    </row>
    <row r="15" spans="1:56" s="53" customFormat="1" ht="20.100000000000001" customHeight="1" x14ac:dyDescent="0.25">
      <c r="A15" s="49"/>
      <c r="B15" s="50" t="s">
        <v>98</v>
      </c>
      <c r="C15" s="62" t="s">
        <v>27</v>
      </c>
      <c r="D15" s="51">
        <v>538</v>
      </c>
      <c r="E15" s="52">
        <v>1763.5809999999999</v>
      </c>
      <c r="F15" s="52">
        <f t="shared" si="0"/>
        <v>3.2780315985130111</v>
      </c>
      <c r="G15" s="49"/>
      <c r="H15" s="49"/>
      <c r="I15" s="49"/>
      <c r="J15" s="49"/>
      <c r="K15" s="49"/>
      <c r="L15" s="49"/>
      <c r="M15" s="49"/>
      <c r="N15" s="49"/>
      <c r="O15" s="49"/>
      <c r="P15" s="49"/>
      <c r="Q15" s="49"/>
      <c r="R15" s="49"/>
      <c r="S15" s="49"/>
      <c r="T15" s="49"/>
      <c r="U15" s="49"/>
      <c r="V15" s="49"/>
      <c r="W15" s="49"/>
      <c r="X15" s="49"/>
      <c r="Y15" s="49"/>
      <c r="Z15" s="49"/>
      <c r="AA15" s="49"/>
      <c r="AB15" s="49"/>
      <c r="AC15" s="49"/>
      <c r="AD15" s="49"/>
      <c r="AE15" s="49"/>
      <c r="AF15" s="49"/>
      <c r="AG15" s="49"/>
      <c r="AH15" s="49"/>
      <c r="AI15" s="49"/>
      <c r="AJ15" s="49"/>
      <c r="AK15" s="49"/>
      <c r="AL15" s="49"/>
      <c r="AM15" s="49"/>
      <c r="AN15" s="49"/>
      <c r="AO15" s="49"/>
      <c r="AP15" s="49"/>
      <c r="AQ15" s="49"/>
      <c r="AR15" s="49"/>
      <c r="AS15" s="49"/>
      <c r="AT15" s="49"/>
      <c r="AU15" s="49"/>
      <c r="AV15" s="49"/>
      <c r="AW15" s="49"/>
      <c r="AX15" s="49"/>
      <c r="AY15" s="49"/>
      <c r="AZ15" s="49"/>
      <c r="BA15" s="49"/>
      <c r="BB15" s="49"/>
      <c r="BC15" s="49"/>
      <c r="BD15" s="49"/>
    </row>
    <row r="16" spans="1:56" s="53" customFormat="1" ht="20.100000000000001" customHeight="1" x14ac:dyDescent="0.25">
      <c r="A16" s="49"/>
      <c r="B16" s="50" t="s">
        <v>187</v>
      </c>
      <c r="C16" s="62" t="s">
        <v>188</v>
      </c>
      <c r="D16" s="51">
        <v>1.85</v>
      </c>
      <c r="E16" s="52">
        <v>4.1475</v>
      </c>
      <c r="F16" s="52">
        <f t="shared" si="0"/>
        <v>2.2418918918918918</v>
      </c>
      <c r="G16" s="49"/>
      <c r="H16" s="49"/>
      <c r="I16" s="49"/>
      <c r="J16" s="49"/>
      <c r="K16" s="49"/>
      <c r="L16" s="49"/>
      <c r="M16" s="49"/>
      <c r="N16" s="49"/>
      <c r="O16" s="49"/>
      <c r="P16" s="49"/>
      <c r="Q16" s="49"/>
      <c r="R16" s="49"/>
      <c r="S16" s="49"/>
      <c r="T16" s="49"/>
      <c r="U16" s="49"/>
      <c r="V16" s="49"/>
      <c r="W16" s="49"/>
      <c r="X16" s="49"/>
      <c r="Y16" s="49"/>
      <c r="Z16" s="49"/>
      <c r="AA16" s="49"/>
      <c r="AB16" s="49"/>
      <c r="AC16" s="49"/>
      <c r="AD16" s="49"/>
      <c r="AE16" s="49"/>
      <c r="AF16" s="49"/>
      <c r="AG16" s="49"/>
      <c r="AH16" s="49"/>
      <c r="AI16" s="49"/>
      <c r="AJ16" s="49"/>
      <c r="AK16" s="49"/>
      <c r="AL16" s="49"/>
      <c r="AM16" s="49"/>
      <c r="AN16" s="49"/>
      <c r="AO16" s="49"/>
      <c r="AP16" s="49"/>
      <c r="AQ16" s="49"/>
      <c r="AR16" s="49"/>
      <c r="AS16" s="49"/>
      <c r="AT16" s="49"/>
      <c r="AU16" s="49"/>
      <c r="AV16" s="49"/>
      <c r="AW16" s="49"/>
      <c r="AX16" s="49"/>
      <c r="AY16" s="49"/>
      <c r="AZ16" s="49"/>
      <c r="BA16" s="49"/>
      <c r="BB16" s="49"/>
      <c r="BC16" s="49"/>
      <c r="BD16" s="49"/>
    </row>
    <row r="17" spans="1:56" s="53" customFormat="1" ht="20.100000000000001" customHeight="1" x14ac:dyDescent="0.25">
      <c r="A17" s="49"/>
      <c r="B17" s="50" t="s">
        <v>55</v>
      </c>
      <c r="C17" s="62" t="s">
        <v>54</v>
      </c>
      <c r="D17" s="51">
        <v>244.35000000000002</v>
      </c>
      <c r="E17" s="52">
        <v>488.86</v>
      </c>
      <c r="F17" s="52">
        <f t="shared" si="0"/>
        <v>2.0006547984448537</v>
      </c>
      <c r="G17" s="49"/>
      <c r="H17" s="49"/>
      <c r="I17" s="49"/>
      <c r="J17" s="49"/>
      <c r="K17" s="49"/>
      <c r="L17" s="49"/>
      <c r="M17" s="49"/>
      <c r="N17" s="49"/>
      <c r="O17" s="49"/>
      <c r="P17" s="49"/>
      <c r="Q17" s="49"/>
      <c r="R17" s="49"/>
      <c r="S17" s="49"/>
      <c r="T17" s="49"/>
      <c r="U17" s="49"/>
      <c r="V17" s="49"/>
      <c r="W17" s="49"/>
      <c r="X17" s="49"/>
      <c r="Y17" s="49"/>
      <c r="Z17" s="49"/>
      <c r="AA17" s="49"/>
      <c r="AB17" s="49"/>
      <c r="AC17" s="49"/>
      <c r="AD17" s="49"/>
      <c r="AE17" s="49"/>
      <c r="AF17" s="49"/>
      <c r="AG17" s="49"/>
      <c r="AH17" s="49"/>
      <c r="AI17" s="49"/>
      <c r="AJ17" s="49"/>
      <c r="AK17" s="49"/>
      <c r="AL17" s="49"/>
      <c r="AM17" s="49"/>
      <c r="AN17" s="49"/>
      <c r="AO17" s="49"/>
      <c r="AP17" s="49"/>
      <c r="AQ17" s="49"/>
      <c r="AR17" s="49"/>
      <c r="AS17" s="49"/>
      <c r="AT17" s="49"/>
      <c r="AU17" s="49"/>
      <c r="AV17" s="49"/>
      <c r="AW17" s="49"/>
      <c r="AX17" s="49"/>
      <c r="AY17" s="49"/>
      <c r="AZ17" s="49"/>
      <c r="BA17" s="49"/>
      <c r="BB17" s="49"/>
      <c r="BC17" s="49"/>
      <c r="BD17" s="49"/>
    </row>
    <row r="18" spans="1:56" s="53" customFormat="1" ht="20.100000000000001" customHeight="1" x14ac:dyDescent="0.25">
      <c r="A18" s="49"/>
      <c r="B18" s="50" t="s">
        <v>68</v>
      </c>
      <c r="C18" s="62" t="s">
        <v>67</v>
      </c>
      <c r="D18" s="51">
        <v>408.3</v>
      </c>
      <c r="E18" s="52">
        <v>1459.6095</v>
      </c>
      <c r="F18" s="52">
        <f t="shared" si="0"/>
        <v>3.574845701689934</v>
      </c>
      <c r="G18" s="49"/>
      <c r="H18" s="49"/>
      <c r="I18" s="49"/>
      <c r="J18" s="49"/>
      <c r="K18" s="49"/>
      <c r="L18" s="49"/>
      <c r="M18" s="49"/>
      <c r="N18" s="49"/>
      <c r="O18" s="49"/>
      <c r="P18" s="49"/>
      <c r="Q18" s="49"/>
      <c r="R18" s="49"/>
      <c r="S18" s="49"/>
      <c r="T18" s="49"/>
      <c r="U18" s="49"/>
      <c r="V18" s="49"/>
      <c r="W18" s="49"/>
      <c r="X18" s="49"/>
      <c r="Y18" s="49"/>
      <c r="Z18" s="49"/>
      <c r="AA18" s="49"/>
      <c r="AB18" s="49"/>
      <c r="AC18" s="49"/>
      <c r="AD18" s="49"/>
      <c r="AE18" s="49"/>
      <c r="AF18" s="49"/>
      <c r="AG18" s="49"/>
      <c r="AH18" s="49"/>
      <c r="AI18" s="49"/>
      <c r="AJ18" s="49"/>
      <c r="AK18" s="49"/>
      <c r="AL18" s="49"/>
      <c r="AM18" s="49"/>
      <c r="AN18" s="49"/>
      <c r="AO18" s="49"/>
      <c r="AP18" s="49"/>
      <c r="AQ18" s="49"/>
      <c r="AR18" s="49"/>
      <c r="AS18" s="49"/>
      <c r="AT18" s="49"/>
      <c r="AU18" s="49"/>
      <c r="AV18" s="49"/>
      <c r="AW18" s="49"/>
      <c r="AX18" s="49"/>
      <c r="AY18" s="49"/>
      <c r="AZ18" s="49"/>
      <c r="BA18" s="49"/>
      <c r="BB18" s="49"/>
      <c r="BC18" s="49"/>
      <c r="BD18" s="49"/>
    </row>
    <row r="19" spans="1:56" s="53" customFormat="1" ht="20.100000000000001" customHeight="1" x14ac:dyDescent="0.25">
      <c r="A19" s="49"/>
      <c r="B19" s="50" t="s">
        <v>189</v>
      </c>
      <c r="C19" s="62" t="s">
        <v>190</v>
      </c>
      <c r="D19" s="51">
        <v>77.349999999999994</v>
      </c>
      <c r="E19" s="52">
        <v>232.41849999999999</v>
      </c>
      <c r="F19" s="52">
        <f t="shared" si="0"/>
        <v>3.0047640594699421</v>
      </c>
      <c r="G19" s="49"/>
      <c r="H19" s="49"/>
      <c r="I19" s="49"/>
      <c r="J19" s="49"/>
      <c r="K19" s="49"/>
      <c r="L19" s="49"/>
      <c r="M19" s="49"/>
      <c r="N19" s="49"/>
      <c r="O19" s="49"/>
      <c r="P19" s="49"/>
      <c r="Q19" s="49"/>
      <c r="R19" s="49"/>
      <c r="S19" s="49"/>
      <c r="T19" s="49"/>
      <c r="U19" s="49"/>
      <c r="V19" s="49"/>
      <c r="W19" s="49"/>
      <c r="X19" s="49"/>
      <c r="Y19" s="49"/>
      <c r="Z19" s="49"/>
      <c r="AA19" s="49"/>
      <c r="AB19" s="49"/>
      <c r="AC19" s="49"/>
      <c r="AD19" s="49"/>
      <c r="AE19" s="49"/>
      <c r="AF19" s="49"/>
      <c r="AG19" s="49"/>
      <c r="AH19" s="49"/>
      <c r="AI19" s="49"/>
      <c r="AJ19" s="49"/>
      <c r="AK19" s="49"/>
      <c r="AL19" s="49"/>
      <c r="AM19" s="49"/>
      <c r="AN19" s="49"/>
      <c r="AO19" s="49"/>
      <c r="AP19" s="49"/>
      <c r="AQ19" s="49"/>
      <c r="AR19" s="49"/>
      <c r="AS19" s="49"/>
      <c r="AT19" s="49"/>
      <c r="AU19" s="49"/>
      <c r="AV19" s="49"/>
      <c r="AW19" s="49"/>
      <c r="AX19" s="49"/>
      <c r="AY19" s="49"/>
      <c r="AZ19" s="49"/>
      <c r="BA19" s="49"/>
      <c r="BB19" s="49"/>
      <c r="BC19" s="49"/>
      <c r="BD19" s="49"/>
    </row>
    <row r="20" spans="1:56" s="53" customFormat="1" ht="20.100000000000001" customHeight="1" x14ac:dyDescent="0.25">
      <c r="A20" s="49"/>
      <c r="B20" s="50" t="s">
        <v>153</v>
      </c>
      <c r="C20" s="62" t="s">
        <v>154</v>
      </c>
      <c r="D20" s="51">
        <v>182.4</v>
      </c>
      <c r="E20" s="52">
        <v>184.791</v>
      </c>
      <c r="F20" s="52">
        <f t="shared" si="0"/>
        <v>1.0131085526315788</v>
      </c>
      <c r="G20" s="49"/>
      <c r="H20" s="49"/>
      <c r="I20" s="49"/>
      <c r="J20" s="49"/>
      <c r="K20" s="49"/>
      <c r="L20" s="49"/>
      <c r="M20" s="49"/>
      <c r="N20" s="49"/>
      <c r="O20" s="49"/>
      <c r="P20" s="49"/>
      <c r="Q20" s="49"/>
      <c r="R20" s="49"/>
      <c r="S20" s="49"/>
      <c r="T20" s="49"/>
      <c r="U20" s="49"/>
      <c r="V20" s="49"/>
      <c r="W20" s="49"/>
      <c r="X20" s="49"/>
      <c r="Y20" s="49"/>
      <c r="Z20" s="49"/>
      <c r="AA20" s="49"/>
      <c r="AB20" s="49"/>
      <c r="AC20" s="49"/>
      <c r="AD20" s="49"/>
      <c r="AE20" s="49"/>
      <c r="AF20" s="49"/>
      <c r="AG20" s="49"/>
      <c r="AH20" s="49"/>
      <c r="AI20" s="49"/>
      <c r="AJ20" s="49"/>
      <c r="AK20" s="49"/>
      <c r="AL20" s="49"/>
      <c r="AM20" s="49"/>
      <c r="AN20" s="49"/>
      <c r="AO20" s="49"/>
      <c r="AP20" s="49"/>
      <c r="AQ20" s="49"/>
      <c r="AR20" s="49"/>
      <c r="AS20" s="49"/>
      <c r="AT20" s="49"/>
      <c r="AU20" s="49"/>
      <c r="AV20" s="49"/>
      <c r="AW20" s="49"/>
      <c r="AX20" s="49"/>
      <c r="AY20" s="49"/>
      <c r="AZ20" s="49"/>
      <c r="BA20" s="49"/>
      <c r="BB20" s="49"/>
      <c r="BC20" s="49"/>
      <c r="BD20" s="49"/>
    </row>
    <row r="21" spans="1:56" s="53" customFormat="1" ht="20.100000000000001" customHeight="1" x14ac:dyDescent="0.25">
      <c r="A21" s="49"/>
      <c r="B21" s="50" t="s">
        <v>94</v>
      </c>
      <c r="C21" s="62" t="s">
        <v>4</v>
      </c>
      <c r="D21" s="51">
        <v>3615.25</v>
      </c>
      <c r="E21" s="52">
        <v>7988.8980000000001</v>
      </c>
      <c r="F21" s="52">
        <f t="shared" si="0"/>
        <v>2.2097774704377291</v>
      </c>
      <c r="G21" s="49"/>
      <c r="H21" s="49"/>
      <c r="I21" s="49"/>
      <c r="J21" s="49"/>
      <c r="K21" s="49"/>
      <c r="L21" s="49"/>
      <c r="M21" s="49"/>
      <c r="N21" s="49"/>
      <c r="O21" s="49"/>
      <c r="P21" s="49"/>
      <c r="Q21" s="49"/>
      <c r="R21" s="49"/>
      <c r="S21" s="49"/>
      <c r="T21" s="49"/>
      <c r="U21" s="49"/>
      <c r="V21" s="49"/>
      <c r="W21" s="49"/>
      <c r="X21" s="49"/>
      <c r="Y21" s="49"/>
      <c r="Z21" s="49"/>
      <c r="AA21" s="49"/>
      <c r="AB21" s="49"/>
      <c r="AC21" s="49"/>
      <c r="AD21" s="49"/>
      <c r="AE21" s="49"/>
      <c r="AF21" s="49"/>
      <c r="AG21" s="49"/>
      <c r="AH21" s="49"/>
      <c r="AI21" s="49"/>
      <c r="AJ21" s="49"/>
      <c r="AK21" s="49"/>
      <c r="AL21" s="49"/>
      <c r="AM21" s="49"/>
      <c r="AN21" s="49"/>
      <c r="AO21" s="49"/>
      <c r="AP21" s="49"/>
      <c r="AQ21" s="49"/>
      <c r="AR21" s="49"/>
      <c r="AS21" s="49"/>
      <c r="AT21" s="49"/>
      <c r="AU21" s="49"/>
      <c r="AV21" s="49"/>
      <c r="AW21" s="49"/>
      <c r="AX21" s="49"/>
      <c r="AY21" s="49"/>
      <c r="AZ21" s="49"/>
      <c r="BA21" s="49"/>
      <c r="BB21" s="49"/>
      <c r="BC21" s="49"/>
      <c r="BD21" s="49"/>
    </row>
    <row r="22" spans="1:56" s="53" customFormat="1" ht="20.100000000000001" customHeight="1" x14ac:dyDescent="0.25">
      <c r="A22" s="49"/>
      <c r="B22" s="50" t="s">
        <v>97</v>
      </c>
      <c r="C22" s="62" t="s">
        <v>22</v>
      </c>
      <c r="D22" s="51">
        <v>9069.7100000000009</v>
      </c>
      <c r="E22" s="52">
        <v>34085.622000000003</v>
      </c>
      <c r="F22" s="52">
        <f t="shared" si="0"/>
        <v>3.7581821248970475</v>
      </c>
      <c r="G22" s="49"/>
      <c r="H22" s="49"/>
      <c r="I22" s="49"/>
      <c r="J22" s="49"/>
      <c r="K22" s="49"/>
      <c r="L22" s="49"/>
      <c r="M22" s="49"/>
      <c r="N22" s="49"/>
      <c r="O22" s="49"/>
      <c r="P22" s="49"/>
      <c r="Q22" s="49"/>
      <c r="R22" s="49"/>
      <c r="S22" s="49"/>
      <c r="T22" s="49"/>
      <c r="U22" s="49"/>
      <c r="V22" s="49"/>
      <c r="W22" s="49"/>
      <c r="X22" s="49"/>
      <c r="Y22" s="49"/>
      <c r="Z22" s="49"/>
      <c r="AA22" s="49"/>
      <c r="AB22" s="49"/>
      <c r="AC22" s="49"/>
      <c r="AD22" s="49"/>
      <c r="AE22" s="49"/>
      <c r="AF22" s="49"/>
      <c r="AG22" s="49"/>
      <c r="AH22" s="49"/>
      <c r="AI22" s="49"/>
      <c r="AJ22" s="49"/>
      <c r="AK22" s="49"/>
      <c r="AL22" s="49"/>
      <c r="AM22" s="49"/>
      <c r="AN22" s="49"/>
      <c r="AO22" s="49"/>
      <c r="AP22" s="49"/>
      <c r="AQ22" s="49"/>
      <c r="AR22" s="49"/>
      <c r="AS22" s="49"/>
      <c r="AT22" s="49"/>
      <c r="AU22" s="49"/>
      <c r="AV22" s="49"/>
      <c r="AW22" s="49"/>
      <c r="AX22" s="49"/>
      <c r="AY22" s="49"/>
      <c r="AZ22" s="49"/>
      <c r="BA22" s="49"/>
      <c r="BB22" s="49"/>
      <c r="BC22" s="49"/>
      <c r="BD22" s="49"/>
    </row>
    <row r="23" spans="1:56" s="53" customFormat="1" ht="20.100000000000001" customHeight="1" x14ac:dyDescent="0.25">
      <c r="A23" s="49"/>
      <c r="B23" s="50" t="s">
        <v>191</v>
      </c>
      <c r="C23" s="62" t="s">
        <v>192</v>
      </c>
      <c r="D23" s="51">
        <v>8.6999999999999993</v>
      </c>
      <c r="E23" s="52">
        <v>37.700000000000003</v>
      </c>
      <c r="F23" s="52">
        <f t="shared" si="0"/>
        <v>4.3333333333333339</v>
      </c>
      <c r="G23" s="49"/>
      <c r="H23" s="49"/>
      <c r="I23" s="49"/>
      <c r="J23" s="49"/>
      <c r="K23" s="49"/>
      <c r="L23" s="49"/>
      <c r="M23" s="49"/>
      <c r="N23" s="49"/>
      <c r="O23" s="49"/>
      <c r="P23" s="49"/>
      <c r="Q23" s="49"/>
      <c r="R23" s="49"/>
      <c r="S23" s="49"/>
      <c r="T23" s="49"/>
      <c r="U23" s="49"/>
      <c r="V23" s="49"/>
      <c r="W23" s="49"/>
      <c r="X23" s="49"/>
      <c r="Y23" s="49"/>
      <c r="Z23" s="49"/>
      <c r="AA23" s="49"/>
      <c r="AB23" s="49"/>
      <c r="AC23" s="49"/>
      <c r="AD23" s="49"/>
      <c r="AE23" s="49"/>
      <c r="AF23" s="49"/>
      <c r="AG23" s="49"/>
      <c r="AH23" s="49"/>
      <c r="AI23" s="49"/>
      <c r="AJ23" s="49"/>
      <c r="AK23" s="49"/>
      <c r="AL23" s="49"/>
      <c r="AM23" s="49"/>
      <c r="AN23" s="49"/>
      <c r="AO23" s="49"/>
      <c r="AP23" s="49"/>
      <c r="AQ23" s="49"/>
      <c r="AR23" s="49"/>
      <c r="AS23" s="49"/>
      <c r="AT23" s="49"/>
      <c r="AU23" s="49"/>
      <c r="AV23" s="49"/>
      <c r="AW23" s="49"/>
      <c r="AX23" s="49"/>
      <c r="AY23" s="49"/>
      <c r="AZ23" s="49"/>
      <c r="BA23" s="49"/>
      <c r="BB23" s="49"/>
      <c r="BC23" s="49"/>
      <c r="BD23" s="49"/>
    </row>
    <row r="24" spans="1:56" s="53" customFormat="1" ht="20.100000000000001" customHeight="1" x14ac:dyDescent="0.25">
      <c r="A24" s="49"/>
      <c r="B24" s="50" t="s">
        <v>12</v>
      </c>
      <c r="C24" s="62" t="s">
        <v>11</v>
      </c>
      <c r="D24" s="51">
        <v>926.87</v>
      </c>
      <c r="E24" s="52">
        <v>3875.0160000000001</v>
      </c>
      <c r="F24" s="52">
        <f t="shared" si="0"/>
        <v>4.1807545826275527</v>
      </c>
      <c r="G24" s="49"/>
      <c r="H24" s="49"/>
      <c r="I24" s="49"/>
      <c r="J24" s="49"/>
      <c r="K24" s="49"/>
      <c r="L24" s="49"/>
      <c r="M24" s="49"/>
      <c r="N24" s="49"/>
      <c r="O24" s="49"/>
      <c r="P24" s="49"/>
      <c r="Q24" s="49"/>
      <c r="R24" s="49"/>
      <c r="S24" s="49"/>
      <c r="T24" s="49"/>
      <c r="U24" s="49"/>
      <c r="V24" s="49"/>
      <c r="W24" s="49"/>
      <c r="X24" s="49"/>
      <c r="Y24" s="49"/>
      <c r="Z24" s="49"/>
      <c r="AA24" s="49"/>
      <c r="AB24" s="49"/>
      <c r="AC24" s="49"/>
      <c r="AD24" s="49"/>
      <c r="AE24" s="49"/>
      <c r="AF24" s="49"/>
      <c r="AG24" s="49"/>
      <c r="AH24" s="49"/>
      <c r="AI24" s="49"/>
      <c r="AJ24" s="49"/>
      <c r="AK24" s="49"/>
      <c r="AL24" s="49"/>
      <c r="AM24" s="49"/>
      <c r="AN24" s="49"/>
      <c r="AO24" s="49"/>
      <c r="AP24" s="49"/>
      <c r="AQ24" s="49"/>
      <c r="AR24" s="49"/>
      <c r="AS24" s="49"/>
      <c r="AT24" s="49"/>
      <c r="AU24" s="49"/>
      <c r="AV24" s="49"/>
      <c r="AW24" s="49"/>
      <c r="AX24" s="49"/>
      <c r="AY24" s="49"/>
      <c r="AZ24" s="49"/>
      <c r="BA24" s="49"/>
      <c r="BB24" s="49"/>
      <c r="BC24" s="49"/>
      <c r="BD24" s="49"/>
    </row>
    <row r="25" spans="1:56" s="53" customFormat="1" ht="20.100000000000001" customHeight="1" x14ac:dyDescent="0.25">
      <c r="A25" s="49"/>
      <c r="B25" s="50" t="s">
        <v>75</v>
      </c>
      <c r="C25" s="62" t="s">
        <v>74</v>
      </c>
      <c r="D25" s="51">
        <v>1374.95</v>
      </c>
      <c r="E25" s="52">
        <v>800.83</v>
      </c>
      <c r="F25" s="52">
        <f t="shared" si="0"/>
        <v>0.58244299792719734</v>
      </c>
      <c r="G25" s="49"/>
      <c r="H25" s="49"/>
      <c r="I25" s="49"/>
      <c r="J25" s="49"/>
      <c r="K25" s="49"/>
      <c r="L25" s="49"/>
      <c r="M25" s="49"/>
      <c r="N25" s="49"/>
      <c r="O25" s="49"/>
      <c r="P25" s="49"/>
      <c r="Q25" s="49"/>
      <c r="R25" s="49"/>
      <c r="S25" s="49"/>
      <c r="T25" s="49"/>
      <c r="U25" s="49"/>
      <c r="V25" s="49"/>
      <c r="W25" s="49"/>
      <c r="X25" s="49"/>
      <c r="Y25" s="49"/>
      <c r="Z25" s="49"/>
      <c r="AA25" s="49"/>
      <c r="AB25" s="49"/>
      <c r="AC25" s="49"/>
      <c r="AD25" s="49"/>
      <c r="AE25" s="49"/>
      <c r="AF25" s="49"/>
      <c r="AG25" s="49"/>
      <c r="AH25" s="49"/>
      <c r="AI25" s="49"/>
      <c r="AJ25" s="49"/>
      <c r="AK25" s="49"/>
      <c r="AL25" s="49"/>
      <c r="AM25" s="49"/>
      <c r="AN25" s="49"/>
      <c r="AO25" s="49"/>
      <c r="AP25" s="49"/>
      <c r="AQ25" s="49"/>
      <c r="AR25" s="49"/>
      <c r="AS25" s="49"/>
      <c r="AT25" s="49"/>
      <c r="AU25" s="49"/>
      <c r="AV25" s="49"/>
      <c r="AW25" s="49"/>
      <c r="AX25" s="49"/>
      <c r="AY25" s="49"/>
      <c r="AZ25" s="49"/>
      <c r="BA25" s="49"/>
      <c r="BB25" s="49"/>
      <c r="BC25" s="49"/>
      <c r="BD25" s="49"/>
    </row>
    <row r="26" spans="1:56" s="53" customFormat="1" ht="20.100000000000001" customHeight="1" x14ac:dyDescent="0.25">
      <c r="A26" s="49"/>
      <c r="B26" s="50" t="s">
        <v>101</v>
      </c>
      <c r="C26" s="62" t="s">
        <v>61</v>
      </c>
      <c r="D26" s="51">
        <v>29220.280000000002</v>
      </c>
      <c r="E26" s="52">
        <v>89298.920999999988</v>
      </c>
      <c r="F26" s="52">
        <f t="shared" si="0"/>
        <v>3.0560597297493377</v>
      </c>
      <c r="G26" s="49"/>
      <c r="H26" s="49"/>
      <c r="I26" s="49"/>
      <c r="J26" s="49"/>
      <c r="K26" s="49"/>
      <c r="L26" s="49"/>
      <c r="M26" s="49"/>
      <c r="N26" s="49"/>
      <c r="O26" s="49"/>
      <c r="P26" s="49"/>
      <c r="Q26" s="49"/>
      <c r="R26" s="49"/>
      <c r="S26" s="49"/>
      <c r="T26" s="49"/>
      <c r="U26" s="49"/>
      <c r="V26" s="49"/>
      <c r="W26" s="49"/>
      <c r="X26" s="49"/>
      <c r="Y26" s="49"/>
      <c r="Z26" s="49"/>
      <c r="AA26" s="49"/>
      <c r="AB26" s="49"/>
      <c r="AC26" s="49"/>
      <c r="AD26" s="49"/>
      <c r="AE26" s="49"/>
      <c r="AF26" s="49"/>
      <c r="AG26" s="49"/>
      <c r="AH26" s="49"/>
      <c r="AI26" s="49"/>
      <c r="AJ26" s="49"/>
      <c r="AK26" s="49"/>
      <c r="AL26" s="49"/>
      <c r="AM26" s="49"/>
      <c r="AN26" s="49"/>
      <c r="AO26" s="49"/>
      <c r="AP26" s="49"/>
      <c r="AQ26" s="49"/>
      <c r="AR26" s="49"/>
      <c r="AS26" s="49"/>
      <c r="AT26" s="49"/>
      <c r="AU26" s="49"/>
      <c r="AV26" s="49"/>
      <c r="AW26" s="49"/>
      <c r="AX26" s="49"/>
      <c r="AY26" s="49"/>
      <c r="AZ26" s="49"/>
      <c r="BA26" s="49"/>
      <c r="BB26" s="49"/>
      <c r="BC26" s="49"/>
      <c r="BD26" s="49"/>
    </row>
    <row r="27" spans="1:56" s="53" customFormat="1" ht="20.100000000000001" customHeight="1" x14ac:dyDescent="0.25">
      <c r="A27" s="49"/>
      <c r="B27" s="50" t="s">
        <v>112</v>
      </c>
      <c r="C27" s="62" t="s">
        <v>20</v>
      </c>
      <c r="D27" s="51">
        <v>296.8</v>
      </c>
      <c r="E27" s="52">
        <v>163.78900000000002</v>
      </c>
      <c r="F27" s="52">
        <f t="shared" si="0"/>
        <v>0.55184973045822105</v>
      </c>
      <c r="G27" s="49"/>
      <c r="H27" s="49"/>
      <c r="I27" s="49"/>
      <c r="J27" s="49"/>
      <c r="K27" s="49"/>
      <c r="L27" s="49"/>
      <c r="M27" s="49"/>
      <c r="N27" s="49"/>
      <c r="O27" s="49"/>
      <c r="P27" s="49"/>
      <c r="Q27" s="49"/>
      <c r="R27" s="49"/>
      <c r="S27" s="49"/>
      <c r="T27" s="49"/>
      <c r="U27" s="49"/>
      <c r="V27" s="49"/>
      <c r="W27" s="49"/>
      <c r="X27" s="49"/>
      <c r="Y27" s="49"/>
      <c r="Z27" s="49"/>
      <c r="AA27" s="49"/>
      <c r="AB27" s="49"/>
      <c r="AC27" s="49"/>
      <c r="AD27" s="49"/>
      <c r="AE27" s="49"/>
      <c r="AF27" s="49"/>
      <c r="AG27" s="49"/>
      <c r="AH27" s="49"/>
      <c r="AI27" s="49"/>
      <c r="AJ27" s="49"/>
      <c r="AK27" s="49"/>
      <c r="AL27" s="49"/>
      <c r="AM27" s="49"/>
      <c r="AN27" s="49"/>
      <c r="AO27" s="49"/>
      <c r="AP27" s="49"/>
      <c r="AQ27" s="49"/>
      <c r="AR27" s="49"/>
      <c r="AS27" s="49"/>
      <c r="AT27" s="49"/>
      <c r="AU27" s="49"/>
      <c r="AV27" s="49"/>
      <c r="AW27" s="49"/>
      <c r="AX27" s="49"/>
      <c r="AY27" s="49"/>
      <c r="AZ27" s="49"/>
      <c r="BA27" s="49"/>
      <c r="BB27" s="49"/>
      <c r="BC27" s="49"/>
      <c r="BD27" s="49"/>
    </row>
    <row r="28" spans="1:56" s="53" customFormat="1" ht="20.100000000000001" customHeight="1" x14ac:dyDescent="0.25">
      <c r="A28" s="49"/>
      <c r="B28" s="50" t="s">
        <v>26</v>
      </c>
      <c r="C28" s="62" t="s">
        <v>25</v>
      </c>
      <c r="D28" s="51">
        <v>13.95</v>
      </c>
      <c r="E28" s="52">
        <v>129.33949999999999</v>
      </c>
      <c r="F28" s="52">
        <f t="shared" si="0"/>
        <v>9.2716487455197125</v>
      </c>
      <c r="G28" s="49"/>
      <c r="H28" s="49"/>
      <c r="I28" s="49"/>
      <c r="J28" s="49"/>
      <c r="K28" s="49"/>
      <c r="L28" s="49"/>
      <c r="M28" s="49"/>
      <c r="N28" s="49"/>
      <c r="O28" s="49"/>
      <c r="P28" s="49"/>
      <c r="Q28" s="49"/>
      <c r="R28" s="49"/>
      <c r="S28" s="49"/>
      <c r="T28" s="49"/>
      <c r="U28" s="49"/>
      <c r="V28" s="49"/>
      <c r="W28" s="49"/>
      <c r="X28" s="49"/>
      <c r="Y28" s="49"/>
      <c r="Z28" s="49"/>
      <c r="AA28" s="49"/>
      <c r="AB28" s="49"/>
      <c r="AC28" s="49"/>
      <c r="AD28" s="49"/>
      <c r="AE28" s="49"/>
      <c r="AF28" s="49"/>
      <c r="AG28" s="49"/>
      <c r="AH28" s="49"/>
      <c r="AI28" s="49"/>
      <c r="AJ28" s="49"/>
      <c r="AK28" s="49"/>
      <c r="AL28" s="49"/>
      <c r="AM28" s="49"/>
      <c r="AN28" s="49"/>
      <c r="AO28" s="49"/>
      <c r="AP28" s="49"/>
      <c r="AQ28" s="49"/>
      <c r="AR28" s="49"/>
      <c r="AS28" s="49"/>
      <c r="AT28" s="49"/>
      <c r="AU28" s="49"/>
      <c r="AV28" s="49"/>
      <c r="AW28" s="49"/>
      <c r="AX28" s="49"/>
      <c r="AY28" s="49"/>
      <c r="AZ28" s="49"/>
      <c r="BA28" s="49"/>
      <c r="BB28" s="49"/>
      <c r="BC28" s="49"/>
      <c r="BD28" s="49"/>
    </row>
    <row r="29" spans="1:56" s="53" customFormat="1" ht="20.100000000000001" customHeight="1" x14ac:dyDescent="0.25">
      <c r="A29" s="49"/>
      <c r="B29" s="50" t="s">
        <v>155</v>
      </c>
      <c r="C29" s="62" t="s">
        <v>156</v>
      </c>
      <c r="D29" s="51">
        <v>1159.05</v>
      </c>
      <c r="E29" s="52">
        <v>4078.4944999999998</v>
      </c>
      <c r="F29" s="52">
        <f t="shared" si="0"/>
        <v>3.5188253310901167</v>
      </c>
      <c r="G29" s="49"/>
      <c r="H29" s="49"/>
      <c r="I29" s="49"/>
      <c r="J29" s="49"/>
      <c r="K29" s="49"/>
      <c r="L29" s="49"/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49"/>
      <c r="X29" s="49"/>
      <c r="Y29" s="49"/>
      <c r="Z29" s="49"/>
      <c r="AA29" s="49"/>
      <c r="AB29" s="49"/>
      <c r="AC29" s="49"/>
      <c r="AD29" s="49"/>
      <c r="AE29" s="49"/>
      <c r="AF29" s="49"/>
      <c r="AG29" s="49"/>
      <c r="AH29" s="49"/>
      <c r="AI29" s="49"/>
      <c r="AJ29" s="49"/>
      <c r="AK29" s="49"/>
      <c r="AL29" s="49"/>
      <c r="AM29" s="49"/>
      <c r="AN29" s="49"/>
      <c r="AO29" s="49"/>
      <c r="AP29" s="49"/>
      <c r="AQ29" s="49"/>
      <c r="AR29" s="49"/>
      <c r="AS29" s="49"/>
      <c r="AT29" s="49"/>
      <c r="AU29" s="49"/>
      <c r="AV29" s="49"/>
      <c r="AW29" s="49"/>
      <c r="AX29" s="49"/>
      <c r="AY29" s="49"/>
      <c r="AZ29" s="49"/>
      <c r="BA29" s="49"/>
      <c r="BB29" s="49"/>
      <c r="BC29" s="49"/>
      <c r="BD29" s="49"/>
    </row>
    <row r="30" spans="1:56" s="53" customFormat="1" ht="20.100000000000001" customHeight="1" x14ac:dyDescent="0.25">
      <c r="A30" s="49"/>
      <c r="B30" s="50" t="s">
        <v>85</v>
      </c>
      <c r="C30" s="62" t="s">
        <v>84</v>
      </c>
      <c r="D30" s="51">
        <v>3541.4399999999991</v>
      </c>
      <c r="E30" s="52">
        <v>29003.148999999998</v>
      </c>
      <c r="F30" s="52">
        <f t="shared" si="0"/>
        <v>8.1896485610373198</v>
      </c>
      <c r="G30" s="49"/>
      <c r="H30" s="49"/>
      <c r="I30" s="49"/>
      <c r="J30" s="49"/>
      <c r="K30" s="49"/>
      <c r="L30" s="49"/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49"/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49"/>
      <c r="AL30" s="49"/>
      <c r="AM30" s="49"/>
      <c r="AN30" s="49"/>
      <c r="AO30" s="49"/>
      <c r="AP30" s="49"/>
      <c r="AQ30" s="49"/>
      <c r="AR30" s="49"/>
      <c r="AS30" s="49"/>
      <c r="AT30" s="49"/>
      <c r="AU30" s="49"/>
      <c r="AV30" s="49"/>
      <c r="AW30" s="49"/>
      <c r="AX30" s="49"/>
      <c r="AY30" s="49"/>
      <c r="AZ30" s="49"/>
      <c r="BA30" s="49"/>
      <c r="BB30" s="49"/>
      <c r="BC30" s="49"/>
      <c r="BD30" s="49"/>
    </row>
    <row r="31" spans="1:56" s="53" customFormat="1" ht="20.100000000000001" customHeight="1" x14ac:dyDescent="0.25">
      <c r="A31" s="49"/>
      <c r="B31" s="50" t="s">
        <v>57</v>
      </c>
      <c r="C31" s="62" t="s">
        <v>56</v>
      </c>
      <c r="D31" s="51">
        <v>1.7</v>
      </c>
      <c r="E31" s="52">
        <v>12.21</v>
      </c>
      <c r="F31" s="52">
        <f t="shared" si="0"/>
        <v>7.1823529411764717</v>
      </c>
      <c r="G31" s="49"/>
      <c r="H31" s="49"/>
      <c r="I31" s="49"/>
      <c r="J31" s="49"/>
      <c r="K31" s="49"/>
      <c r="L31" s="49"/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49"/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49"/>
      <c r="AL31" s="49"/>
      <c r="AM31" s="49"/>
      <c r="AN31" s="49"/>
      <c r="AO31" s="49"/>
      <c r="AP31" s="49"/>
      <c r="AQ31" s="49"/>
      <c r="AR31" s="49"/>
      <c r="AS31" s="49"/>
      <c r="AT31" s="49"/>
      <c r="AU31" s="49"/>
      <c r="AV31" s="49"/>
      <c r="AW31" s="49"/>
      <c r="AX31" s="49"/>
      <c r="AY31" s="49"/>
      <c r="AZ31" s="49"/>
      <c r="BA31" s="49"/>
      <c r="BB31" s="49"/>
      <c r="BC31" s="49"/>
      <c r="BD31" s="49"/>
    </row>
    <row r="32" spans="1:56" s="53" customFormat="1" ht="20.100000000000001" customHeight="1" x14ac:dyDescent="0.25">
      <c r="A32" s="49"/>
      <c r="B32" s="50" t="s">
        <v>6</v>
      </c>
      <c r="C32" s="62" t="s">
        <v>5</v>
      </c>
      <c r="D32" s="51">
        <v>18.600000000000001</v>
      </c>
      <c r="E32" s="52">
        <v>6.8615000000000004</v>
      </c>
      <c r="F32" s="52">
        <f t="shared" si="0"/>
        <v>0.36889784946236559</v>
      </c>
      <c r="G32" s="49"/>
      <c r="H32" s="49"/>
      <c r="I32" s="49"/>
      <c r="J32" s="49"/>
      <c r="K32" s="49"/>
      <c r="L32" s="49"/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49"/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49"/>
      <c r="AL32" s="49"/>
      <c r="AM32" s="49"/>
      <c r="AN32" s="49"/>
      <c r="AO32" s="49"/>
      <c r="AP32" s="49"/>
      <c r="AQ32" s="49"/>
      <c r="AR32" s="49"/>
      <c r="AS32" s="49"/>
      <c r="AT32" s="49"/>
      <c r="AU32" s="49"/>
      <c r="AV32" s="49"/>
      <c r="AW32" s="49"/>
      <c r="AX32" s="49"/>
      <c r="AY32" s="49"/>
      <c r="AZ32" s="49"/>
      <c r="BA32" s="49"/>
      <c r="BB32" s="49"/>
      <c r="BC32" s="49"/>
      <c r="BD32" s="49"/>
    </row>
    <row r="33" spans="1:56" s="53" customFormat="1" ht="20.100000000000001" customHeight="1" x14ac:dyDescent="0.25">
      <c r="A33" s="49"/>
      <c r="B33" s="50" t="s">
        <v>111</v>
      </c>
      <c r="C33" s="62" t="s">
        <v>60</v>
      </c>
      <c r="D33" s="51">
        <v>7779.07</v>
      </c>
      <c r="E33" s="52">
        <v>33193.4355</v>
      </c>
      <c r="F33" s="52">
        <f t="shared" si="0"/>
        <v>4.2670184867856955</v>
      </c>
      <c r="G33" s="49"/>
      <c r="H33" s="49"/>
      <c r="I33" s="49"/>
      <c r="J33" s="49"/>
      <c r="K33" s="49"/>
      <c r="L33" s="49"/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49"/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49"/>
      <c r="AL33" s="49"/>
      <c r="AM33" s="49"/>
      <c r="AN33" s="49"/>
      <c r="AO33" s="49"/>
      <c r="AP33" s="49"/>
      <c r="AQ33" s="49"/>
      <c r="AR33" s="49"/>
      <c r="AS33" s="49"/>
      <c r="AT33" s="49"/>
      <c r="AU33" s="49"/>
      <c r="AV33" s="49"/>
      <c r="AW33" s="49"/>
      <c r="AX33" s="49"/>
      <c r="AY33" s="49"/>
      <c r="AZ33" s="49"/>
      <c r="BA33" s="49"/>
      <c r="BB33" s="49"/>
      <c r="BC33" s="49"/>
      <c r="BD33" s="49"/>
    </row>
    <row r="34" spans="1:56" s="53" customFormat="1" ht="20.100000000000001" customHeight="1" x14ac:dyDescent="0.25">
      <c r="A34" s="49"/>
      <c r="B34" s="50" t="s">
        <v>80</v>
      </c>
      <c r="C34" s="62" t="s">
        <v>79</v>
      </c>
      <c r="D34" s="51">
        <v>275.60000000000002</v>
      </c>
      <c r="E34" s="52">
        <v>111.33750000000001</v>
      </c>
      <c r="F34" s="52">
        <f t="shared" si="0"/>
        <v>0.40398222060957911</v>
      </c>
      <c r="G34" s="49"/>
      <c r="H34" s="49"/>
      <c r="I34" s="49"/>
      <c r="J34" s="49"/>
      <c r="K34" s="49"/>
      <c r="L34" s="49"/>
      <c r="M34" s="49"/>
      <c r="N34" s="49"/>
      <c r="O34" s="49"/>
      <c r="P34" s="49"/>
      <c r="Q34" s="49"/>
      <c r="R34" s="49"/>
      <c r="S34" s="49"/>
      <c r="T34" s="49"/>
      <c r="U34" s="49"/>
      <c r="V34" s="49"/>
      <c r="W34" s="49"/>
      <c r="X34" s="49"/>
      <c r="Y34" s="49"/>
      <c r="Z34" s="49"/>
      <c r="AA34" s="49"/>
      <c r="AB34" s="49"/>
      <c r="AC34" s="49"/>
      <c r="AD34" s="49"/>
      <c r="AE34" s="49"/>
      <c r="AF34" s="49"/>
      <c r="AG34" s="49"/>
      <c r="AH34" s="49"/>
      <c r="AI34" s="49"/>
      <c r="AJ34" s="49"/>
      <c r="AK34" s="49"/>
      <c r="AL34" s="49"/>
      <c r="AM34" s="49"/>
      <c r="AN34" s="49"/>
      <c r="AO34" s="49"/>
      <c r="AP34" s="49"/>
      <c r="AQ34" s="49"/>
      <c r="AR34" s="49"/>
      <c r="AS34" s="49"/>
      <c r="AT34" s="49"/>
      <c r="AU34" s="49"/>
      <c r="AV34" s="49"/>
      <c r="AW34" s="49"/>
      <c r="AX34" s="49"/>
      <c r="AY34" s="49"/>
      <c r="AZ34" s="49"/>
      <c r="BA34" s="49"/>
      <c r="BB34" s="49"/>
      <c r="BC34" s="49"/>
      <c r="BD34" s="49"/>
    </row>
    <row r="35" spans="1:56" s="53" customFormat="1" ht="20.100000000000001" customHeight="1" x14ac:dyDescent="0.25">
      <c r="A35" s="49"/>
      <c r="B35" s="50" t="s">
        <v>157</v>
      </c>
      <c r="C35" s="62" t="s">
        <v>158</v>
      </c>
      <c r="D35" s="51">
        <v>199.45</v>
      </c>
      <c r="E35" s="52">
        <v>898.47449999999992</v>
      </c>
      <c r="F35" s="52">
        <f t="shared" si="0"/>
        <v>4.5047605916269742</v>
      </c>
      <c r="G35" s="49"/>
      <c r="H35" s="49"/>
      <c r="I35" s="49"/>
      <c r="J35" s="49"/>
      <c r="K35" s="49"/>
      <c r="L35" s="49"/>
      <c r="M35" s="49"/>
      <c r="N35" s="49"/>
      <c r="O35" s="49"/>
      <c r="P35" s="49"/>
      <c r="Q35" s="49"/>
      <c r="R35" s="49"/>
      <c r="S35" s="49"/>
      <c r="T35" s="49"/>
      <c r="U35" s="49"/>
      <c r="V35" s="49"/>
      <c r="W35" s="49"/>
      <c r="X35" s="49"/>
      <c r="Y35" s="49"/>
      <c r="Z35" s="49"/>
      <c r="AA35" s="49"/>
      <c r="AB35" s="49"/>
      <c r="AC35" s="49"/>
      <c r="AD35" s="49"/>
      <c r="AE35" s="49"/>
      <c r="AF35" s="49"/>
      <c r="AG35" s="49"/>
      <c r="AH35" s="49"/>
      <c r="AI35" s="49"/>
      <c r="AJ35" s="49"/>
      <c r="AK35" s="49"/>
      <c r="AL35" s="49"/>
      <c r="AM35" s="49"/>
      <c r="AN35" s="49"/>
      <c r="AO35" s="49"/>
      <c r="AP35" s="49"/>
      <c r="AQ35" s="49"/>
      <c r="AR35" s="49"/>
      <c r="AS35" s="49"/>
      <c r="AT35" s="49"/>
      <c r="AU35" s="49"/>
      <c r="AV35" s="49"/>
      <c r="AW35" s="49"/>
      <c r="AX35" s="49"/>
      <c r="AY35" s="49"/>
      <c r="AZ35" s="49"/>
      <c r="BA35" s="49"/>
      <c r="BB35" s="49"/>
      <c r="BC35" s="49"/>
      <c r="BD35" s="49"/>
    </row>
    <row r="36" spans="1:56" s="53" customFormat="1" ht="20.100000000000001" customHeight="1" x14ac:dyDescent="0.25">
      <c r="A36" s="49"/>
      <c r="B36" s="50" t="s">
        <v>47</v>
      </c>
      <c r="C36" s="62" t="s">
        <v>46</v>
      </c>
      <c r="D36" s="51">
        <v>49046.960000000006</v>
      </c>
      <c r="E36" s="52">
        <v>332548.01050000003</v>
      </c>
      <c r="F36" s="52">
        <f t="shared" si="0"/>
        <v>6.7801961732184823</v>
      </c>
      <c r="G36" s="49"/>
      <c r="H36" s="49"/>
      <c r="I36" s="49"/>
      <c r="J36" s="49"/>
      <c r="K36" s="49"/>
      <c r="L36" s="49"/>
      <c r="M36" s="49"/>
      <c r="N36" s="49"/>
      <c r="O36" s="49"/>
      <c r="P36" s="49"/>
      <c r="Q36" s="49"/>
      <c r="R36" s="49"/>
      <c r="S36" s="49"/>
      <c r="T36" s="49"/>
      <c r="U36" s="49"/>
      <c r="V36" s="49"/>
      <c r="W36" s="49"/>
      <c r="X36" s="49"/>
      <c r="Y36" s="49"/>
      <c r="Z36" s="49"/>
      <c r="AA36" s="49"/>
      <c r="AB36" s="49"/>
      <c r="AC36" s="49"/>
      <c r="AD36" s="49"/>
      <c r="AE36" s="49"/>
      <c r="AF36" s="49"/>
      <c r="AG36" s="49"/>
      <c r="AH36" s="49"/>
      <c r="AI36" s="49"/>
      <c r="AJ36" s="49"/>
      <c r="AK36" s="49"/>
      <c r="AL36" s="49"/>
      <c r="AM36" s="49"/>
      <c r="AN36" s="49"/>
      <c r="AO36" s="49"/>
      <c r="AP36" s="49"/>
      <c r="AQ36" s="49"/>
      <c r="AR36" s="49"/>
      <c r="AS36" s="49"/>
      <c r="AT36" s="49"/>
      <c r="AU36" s="49"/>
      <c r="AV36" s="49"/>
      <c r="AW36" s="49"/>
      <c r="AX36" s="49"/>
      <c r="AY36" s="49"/>
      <c r="AZ36" s="49"/>
      <c r="BA36" s="49"/>
      <c r="BB36" s="49"/>
      <c r="BC36" s="49"/>
      <c r="BD36" s="49"/>
    </row>
    <row r="37" spans="1:56" s="53" customFormat="1" ht="20.100000000000001" customHeight="1" x14ac:dyDescent="0.25">
      <c r="A37" s="49"/>
      <c r="B37" s="50" t="s">
        <v>193</v>
      </c>
      <c r="C37" s="62" t="s">
        <v>194</v>
      </c>
      <c r="D37" s="51">
        <v>50.65</v>
      </c>
      <c r="E37" s="52">
        <v>83.727499999999992</v>
      </c>
      <c r="F37" s="52">
        <f t="shared" si="0"/>
        <v>1.6530602171767028</v>
      </c>
      <c r="G37" s="49"/>
      <c r="H37" s="49"/>
      <c r="I37" s="49"/>
      <c r="J37" s="49"/>
      <c r="K37" s="49"/>
      <c r="L37" s="49"/>
      <c r="M37" s="49"/>
      <c r="N37" s="49"/>
      <c r="O37" s="49"/>
      <c r="P37" s="49"/>
      <c r="Q37" s="49"/>
      <c r="R37" s="49"/>
      <c r="S37" s="49"/>
      <c r="T37" s="49"/>
      <c r="U37" s="49"/>
      <c r="V37" s="49"/>
      <c r="W37" s="49"/>
      <c r="X37" s="49"/>
      <c r="Y37" s="49"/>
      <c r="Z37" s="49"/>
      <c r="AA37" s="49"/>
      <c r="AB37" s="49"/>
      <c r="AC37" s="49"/>
      <c r="AD37" s="49"/>
      <c r="AE37" s="49"/>
      <c r="AF37" s="49"/>
      <c r="AG37" s="49"/>
      <c r="AH37" s="49"/>
      <c r="AI37" s="49"/>
      <c r="AJ37" s="49"/>
      <c r="AK37" s="49"/>
      <c r="AL37" s="49"/>
      <c r="AM37" s="49"/>
      <c r="AN37" s="49"/>
      <c r="AO37" s="49"/>
      <c r="AP37" s="49"/>
      <c r="AQ37" s="49"/>
      <c r="AR37" s="49"/>
      <c r="AS37" s="49"/>
      <c r="AT37" s="49"/>
      <c r="AU37" s="49"/>
      <c r="AV37" s="49"/>
      <c r="AW37" s="49"/>
      <c r="AX37" s="49"/>
      <c r="AY37" s="49"/>
      <c r="AZ37" s="49"/>
      <c r="BA37" s="49"/>
      <c r="BB37" s="49"/>
      <c r="BC37" s="49"/>
      <c r="BD37" s="49"/>
    </row>
    <row r="38" spans="1:56" s="53" customFormat="1" ht="20.100000000000001" customHeight="1" x14ac:dyDescent="0.25">
      <c r="A38" s="49"/>
      <c r="B38" s="50" t="s">
        <v>29</v>
      </c>
      <c r="C38" s="62" t="s">
        <v>28</v>
      </c>
      <c r="D38" s="51">
        <v>4442.76</v>
      </c>
      <c r="E38" s="52">
        <v>47152.724000000002</v>
      </c>
      <c r="F38" s="52">
        <f t="shared" si="0"/>
        <v>10.613385373056389</v>
      </c>
      <c r="G38" s="49"/>
      <c r="H38" s="49"/>
      <c r="I38" s="49"/>
      <c r="J38" s="49"/>
      <c r="K38" s="49"/>
      <c r="L38" s="49"/>
      <c r="M38" s="49"/>
      <c r="N38" s="49"/>
      <c r="O38" s="49"/>
      <c r="P38" s="49"/>
      <c r="Q38" s="49"/>
      <c r="R38" s="49"/>
      <c r="S38" s="49"/>
      <c r="T38" s="49"/>
      <c r="U38" s="49"/>
      <c r="V38" s="49"/>
      <c r="W38" s="49"/>
      <c r="X38" s="49"/>
      <c r="Y38" s="49"/>
      <c r="Z38" s="49"/>
      <c r="AA38" s="49"/>
      <c r="AB38" s="49"/>
      <c r="AC38" s="49"/>
      <c r="AD38" s="49"/>
      <c r="AE38" s="49"/>
      <c r="AF38" s="49"/>
      <c r="AG38" s="49"/>
      <c r="AH38" s="49"/>
      <c r="AI38" s="49"/>
      <c r="AJ38" s="49"/>
      <c r="AK38" s="49"/>
      <c r="AL38" s="49"/>
      <c r="AM38" s="49"/>
      <c r="AN38" s="49"/>
      <c r="AO38" s="49"/>
      <c r="AP38" s="49"/>
      <c r="AQ38" s="49"/>
      <c r="AR38" s="49"/>
      <c r="AS38" s="49"/>
      <c r="AT38" s="49"/>
      <c r="AU38" s="49"/>
      <c r="AV38" s="49"/>
      <c r="AW38" s="49"/>
      <c r="AX38" s="49"/>
      <c r="AY38" s="49"/>
      <c r="AZ38" s="49"/>
      <c r="BA38" s="49"/>
      <c r="BB38" s="49"/>
      <c r="BC38" s="49"/>
      <c r="BD38" s="49"/>
    </row>
    <row r="39" spans="1:56" s="53" customFormat="1" ht="20.100000000000001" customHeight="1" x14ac:dyDescent="0.25">
      <c r="A39" s="49"/>
      <c r="B39" s="50" t="s">
        <v>43</v>
      </c>
      <c r="C39" s="62" t="s">
        <v>42</v>
      </c>
      <c r="D39" s="51">
        <v>14.8</v>
      </c>
      <c r="E39" s="52">
        <v>1.7</v>
      </c>
      <c r="F39" s="52">
        <f t="shared" si="0"/>
        <v>0.11486486486486486</v>
      </c>
      <c r="G39" s="49"/>
      <c r="H39" s="49"/>
      <c r="I39" s="49"/>
      <c r="J39" s="49"/>
      <c r="K39" s="49"/>
      <c r="L39" s="49"/>
      <c r="M39" s="49"/>
      <c r="N39" s="49"/>
      <c r="O39" s="49"/>
      <c r="P39" s="49"/>
      <c r="Q39" s="49"/>
      <c r="R39" s="49"/>
      <c r="S39" s="49"/>
      <c r="T39" s="49"/>
      <c r="U39" s="49"/>
      <c r="V39" s="49"/>
      <c r="W39" s="49"/>
      <c r="X39" s="49"/>
      <c r="Y39" s="49"/>
      <c r="Z39" s="49"/>
      <c r="AA39" s="49"/>
      <c r="AB39" s="49"/>
      <c r="AC39" s="49"/>
      <c r="AD39" s="49"/>
      <c r="AE39" s="49"/>
      <c r="AF39" s="49"/>
      <c r="AG39" s="49"/>
      <c r="AH39" s="49"/>
      <c r="AI39" s="49"/>
      <c r="AJ39" s="49"/>
      <c r="AK39" s="49"/>
      <c r="AL39" s="49"/>
      <c r="AM39" s="49"/>
      <c r="AN39" s="49"/>
      <c r="AO39" s="49"/>
      <c r="AP39" s="49"/>
      <c r="AQ39" s="49"/>
      <c r="AR39" s="49"/>
      <c r="AS39" s="49"/>
      <c r="AT39" s="49"/>
      <c r="AU39" s="49"/>
      <c r="AV39" s="49"/>
      <c r="AW39" s="49"/>
      <c r="AX39" s="49"/>
      <c r="AY39" s="49"/>
      <c r="AZ39" s="49"/>
      <c r="BA39" s="49"/>
      <c r="BB39" s="49"/>
      <c r="BC39" s="49"/>
      <c r="BD39" s="49"/>
    </row>
    <row r="40" spans="1:56" s="53" customFormat="1" ht="20.100000000000001" customHeight="1" x14ac:dyDescent="0.25">
      <c r="A40" s="49"/>
      <c r="B40" s="50" t="s">
        <v>159</v>
      </c>
      <c r="C40" s="62" t="s">
        <v>160</v>
      </c>
      <c r="D40" s="51">
        <v>85.399999999999991</v>
      </c>
      <c r="E40" s="52">
        <v>248.73850000000004</v>
      </c>
      <c r="F40" s="52">
        <f t="shared" si="0"/>
        <v>2.9126288056206096</v>
      </c>
      <c r="G40" s="49"/>
      <c r="H40" s="49"/>
      <c r="I40" s="49"/>
      <c r="J40" s="49"/>
      <c r="K40" s="49"/>
      <c r="L40" s="49"/>
      <c r="M40" s="49"/>
      <c r="N40" s="49"/>
      <c r="O40" s="49"/>
      <c r="P40" s="49"/>
      <c r="Q40" s="49"/>
      <c r="R40" s="49"/>
      <c r="S40" s="49"/>
      <c r="T40" s="49"/>
      <c r="U40" s="49"/>
      <c r="V40" s="49"/>
      <c r="W40" s="49"/>
      <c r="X40" s="49"/>
      <c r="Y40" s="49"/>
      <c r="Z40" s="49"/>
      <c r="AA40" s="49"/>
      <c r="AB40" s="49"/>
      <c r="AC40" s="49"/>
      <c r="AD40" s="49"/>
      <c r="AE40" s="49"/>
      <c r="AF40" s="49"/>
      <c r="AG40" s="49"/>
      <c r="AH40" s="49"/>
      <c r="AI40" s="49"/>
      <c r="AJ40" s="49"/>
      <c r="AK40" s="49"/>
      <c r="AL40" s="49"/>
      <c r="AM40" s="49"/>
      <c r="AN40" s="49"/>
      <c r="AO40" s="49"/>
      <c r="AP40" s="49"/>
      <c r="AQ40" s="49"/>
      <c r="AR40" s="49"/>
      <c r="AS40" s="49"/>
      <c r="AT40" s="49"/>
      <c r="AU40" s="49"/>
      <c r="AV40" s="49"/>
      <c r="AW40" s="49"/>
      <c r="AX40" s="49"/>
      <c r="AY40" s="49"/>
      <c r="AZ40" s="49"/>
      <c r="BA40" s="49"/>
      <c r="BB40" s="49"/>
      <c r="BC40" s="49"/>
      <c r="BD40" s="49"/>
    </row>
    <row r="41" spans="1:56" s="53" customFormat="1" ht="20.100000000000001" customHeight="1" x14ac:dyDescent="0.25">
      <c r="A41" s="49"/>
      <c r="B41" s="50" t="s">
        <v>114</v>
      </c>
      <c r="C41" s="62" t="s">
        <v>17</v>
      </c>
      <c r="D41" s="51">
        <v>6.95</v>
      </c>
      <c r="E41" s="52">
        <v>85.345499999999987</v>
      </c>
      <c r="F41" s="52">
        <f t="shared" si="0"/>
        <v>12.279928057553954</v>
      </c>
      <c r="G41" s="49"/>
      <c r="H41" s="49"/>
      <c r="I41" s="49"/>
      <c r="J41" s="49"/>
      <c r="K41" s="49"/>
      <c r="L41" s="49"/>
      <c r="M41" s="49"/>
      <c r="N41" s="49"/>
      <c r="O41" s="49"/>
      <c r="P41" s="49"/>
      <c r="Q41" s="49"/>
      <c r="R41" s="49"/>
      <c r="S41" s="49"/>
      <c r="T41" s="49"/>
      <c r="U41" s="49"/>
      <c r="V41" s="49"/>
      <c r="W41" s="49"/>
      <c r="X41" s="49"/>
      <c r="Y41" s="49"/>
      <c r="Z41" s="49"/>
      <c r="AA41" s="49"/>
      <c r="AB41" s="49"/>
      <c r="AC41" s="49"/>
      <c r="AD41" s="49"/>
      <c r="AE41" s="49"/>
      <c r="AF41" s="49"/>
      <c r="AG41" s="49"/>
      <c r="AH41" s="49"/>
      <c r="AI41" s="49"/>
      <c r="AJ41" s="49"/>
      <c r="AK41" s="49"/>
      <c r="AL41" s="49"/>
      <c r="AM41" s="49"/>
      <c r="AN41" s="49"/>
      <c r="AO41" s="49"/>
      <c r="AP41" s="49"/>
      <c r="AQ41" s="49"/>
      <c r="AR41" s="49"/>
      <c r="AS41" s="49"/>
      <c r="AT41" s="49"/>
      <c r="AU41" s="49"/>
      <c r="AV41" s="49"/>
      <c r="AW41" s="49"/>
      <c r="AX41" s="49"/>
      <c r="AY41" s="49"/>
      <c r="AZ41" s="49"/>
      <c r="BA41" s="49"/>
      <c r="BB41" s="49"/>
      <c r="BC41" s="49"/>
      <c r="BD41" s="49"/>
    </row>
    <row r="42" spans="1:56" s="53" customFormat="1" ht="20.100000000000001" customHeight="1" x14ac:dyDescent="0.25">
      <c r="A42" s="49"/>
      <c r="B42" s="50" t="s">
        <v>195</v>
      </c>
      <c r="C42" s="62" t="s">
        <v>196</v>
      </c>
      <c r="D42" s="51">
        <v>142.04999999999998</v>
      </c>
      <c r="E42" s="52">
        <v>79.875</v>
      </c>
      <c r="F42" s="52">
        <f t="shared" si="0"/>
        <v>0.5623020063357973</v>
      </c>
      <c r="G42" s="49"/>
      <c r="H42" s="49"/>
      <c r="I42" s="49"/>
      <c r="J42" s="49"/>
      <c r="K42" s="49"/>
      <c r="L42" s="49"/>
      <c r="M42" s="49"/>
      <c r="N42" s="49"/>
      <c r="O42" s="49"/>
      <c r="P42" s="49"/>
      <c r="Q42" s="49"/>
      <c r="R42" s="49"/>
      <c r="S42" s="49"/>
      <c r="T42" s="49"/>
      <c r="U42" s="49"/>
      <c r="V42" s="49"/>
      <c r="W42" s="49"/>
      <c r="X42" s="49"/>
      <c r="Y42" s="49"/>
      <c r="Z42" s="49"/>
      <c r="AA42" s="49"/>
      <c r="AB42" s="49"/>
      <c r="AC42" s="49"/>
      <c r="AD42" s="49"/>
      <c r="AE42" s="49"/>
      <c r="AF42" s="49"/>
      <c r="AG42" s="49"/>
      <c r="AH42" s="49"/>
      <c r="AI42" s="49"/>
      <c r="AJ42" s="49"/>
      <c r="AK42" s="49"/>
      <c r="AL42" s="49"/>
      <c r="AM42" s="49"/>
      <c r="AN42" s="49"/>
      <c r="AO42" s="49"/>
      <c r="AP42" s="49"/>
      <c r="AQ42" s="49"/>
      <c r="AR42" s="49"/>
      <c r="AS42" s="49"/>
      <c r="AT42" s="49"/>
      <c r="AU42" s="49"/>
      <c r="AV42" s="49"/>
      <c r="AW42" s="49"/>
      <c r="AX42" s="49"/>
      <c r="AY42" s="49"/>
      <c r="AZ42" s="49"/>
      <c r="BA42" s="49"/>
      <c r="BB42" s="49"/>
      <c r="BC42" s="49"/>
      <c r="BD42" s="49"/>
    </row>
    <row r="43" spans="1:56" s="53" customFormat="1" ht="20.100000000000001" customHeight="1" x14ac:dyDescent="0.25">
      <c r="A43" s="49"/>
      <c r="B43" s="50" t="s">
        <v>197</v>
      </c>
      <c r="C43" s="62" t="s">
        <v>198</v>
      </c>
      <c r="D43" s="51">
        <v>95.6</v>
      </c>
      <c r="E43" s="52">
        <v>241.58999999999997</v>
      </c>
      <c r="F43" s="52">
        <f t="shared" si="0"/>
        <v>2.5270920502092049</v>
      </c>
      <c r="G43" s="49"/>
      <c r="H43" s="49"/>
      <c r="I43" s="49"/>
      <c r="J43" s="49"/>
      <c r="K43" s="49"/>
      <c r="L43" s="49"/>
      <c r="M43" s="49"/>
      <c r="N43" s="49"/>
      <c r="O43" s="49"/>
      <c r="P43" s="49"/>
      <c r="Q43" s="49"/>
      <c r="R43" s="49"/>
      <c r="S43" s="49"/>
      <c r="T43" s="49"/>
      <c r="U43" s="49"/>
      <c r="V43" s="49"/>
      <c r="W43" s="49"/>
      <c r="X43" s="49"/>
      <c r="Y43" s="49"/>
      <c r="Z43" s="49"/>
      <c r="AA43" s="49"/>
      <c r="AB43" s="49"/>
      <c r="AC43" s="49"/>
      <c r="AD43" s="49"/>
      <c r="AE43" s="49"/>
      <c r="AF43" s="49"/>
      <c r="AG43" s="49"/>
      <c r="AH43" s="49"/>
      <c r="AI43" s="49"/>
      <c r="AJ43" s="49"/>
      <c r="AK43" s="49"/>
      <c r="AL43" s="49"/>
      <c r="AM43" s="49"/>
      <c r="AN43" s="49"/>
      <c r="AO43" s="49"/>
      <c r="AP43" s="49"/>
      <c r="AQ43" s="49"/>
      <c r="AR43" s="49"/>
      <c r="AS43" s="49"/>
      <c r="AT43" s="49"/>
      <c r="AU43" s="49"/>
      <c r="AV43" s="49"/>
      <c r="AW43" s="49"/>
      <c r="AX43" s="49"/>
      <c r="AY43" s="49"/>
      <c r="AZ43" s="49"/>
      <c r="BA43" s="49"/>
      <c r="BB43" s="49"/>
      <c r="BC43" s="49"/>
      <c r="BD43" s="49"/>
    </row>
    <row r="44" spans="1:56" s="53" customFormat="1" ht="20.100000000000001" customHeight="1" x14ac:dyDescent="0.25">
      <c r="A44" s="49"/>
      <c r="B44" s="50" t="s">
        <v>113</v>
      </c>
      <c r="C44" s="62" t="s">
        <v>39</v>
      </c>
      <c r="D44" s="51">
        <v>162.25</v>
      </c>
      <c r="E44" s="52">
        <v>139.01499999999999</v>
      </c>
      <c r="F44" s="52">
        <f t="shared" si="0"/>
        <v>0.85679506933744209</v>
      </c>
      <c r="G44" s="49"/>
      <c r="H44" s="49"/>
      <c r="I44" s="49"/>
      <c r="J44" s="49"/>
      <c r="K44" s="49"/>
      <c r="L44" s="49"/>
      <c r="M44" s="49"/>
      <c r="N44" s="49"/>
      <c r="O44" s="49"/>
      <c r="P44" s="49"/>
      <c r="Q44" s="49"/>
      <c r="R44" s="49"/>
      <c r="S44" s="49"/>
      <c r="T44" s="49"/>
      <c r="U44" s="49"/>
      <c r="V44" s="49"/>
      <c r="W44" s="49"/>
      <c r="X44" s="49"/>
      <c r="Y44" s="49"/>
      <c r="Z44" s="49"/>
      <c r="AA44" s="49"/>
      <c r="AB44" s="49"/>
      <c r="AC44" s="49"/>
      <c r="AD44" s="49"/>
      <c r="AE44" s="49"/>
      <c r="AF44" s="49"/>
      <c r="AG44" s="49"/>
      <c r="AH44" s="49"/>
      <c r="AI44" s="49"/>
      <c r="AJ44" s="49"/>
      <c r="AK44" s="49"/>
      <c r="AL44" s="49"/>
      <c r="AM44" s="49"/>
      <c r="AN44" s="49"/>
      <c r="AO44" s="49"/>
      <c r="AP44" s="49"/>
      <c r="AQ44" s="49"/>
      <c r="AR44" s="49"/>
      <c r="AS44" s="49"/>
      <c r="AT44" s="49"/>
      <c r="AU44" s="49"/>
      <c r="AV44" s="49"/>
      <c r="AW44" s="49"/>
      <c r="AX44" s="49"/>
      <c r="AY44" s="49"/>
      <c r="AZ44" s="49"/>
      <c r="BA44" s="49"/>
      <c r="BB44" s="49"/>
      <c r="BC44" s="49"/>
      <c r="BD44" s="49"/>
    </row>
    <row r="45" spans="1:56" s="53" customFormat="1" ht="20.100000000000001" customHeight="1" x14ac:dyDescent="0.25">
      <c r="A45" s="49"/>
      <c r="B45" s="50" t="s">
        <v>161</v>
      </c>
      <c r="C45" s="62" t="s">
        <v>162</v>
      </c>
      <c r="D45" s="51">
        <v>30.1</v>
      </c>
      <c r="E45" s="52">
        <v>408.55549999999999</v>
      </c>
      <c r="F45" s="52">
        <f t="shared" si="0"/>
        <v>13.573272425249169</v>
      </c>
      <c r="G45" s="49"/>
      <c r="H45" s="49"/>
      <c r="I45" s="49"/>
      <c r="J45" s="49"/>
      <c r="K45" s="49"/>
      <c r="L45" s="49"/>
      <c r="M45" s="49"/>
      <c r="N45" s="49"/>
      <c r="O45" s="49"/>
      <c r="P45" s="49"/>
      <c r="Q45" s="49"/>
      <c r="R45" s="49"/>
      <c r="S45" s="49"/>
      <c r="T45" s="49"/>
      <c r="U45" s="49"/>
      <c r="V45" s="49"/>
      <c r="W45" s="49"/>
      <c r="X45" s="49"/>
      <c r="Y45" s="49"/>
      <c r="Z45" s="49"/>
      <c r="AA45" s="49"/>
      <c r="AB45" s="49"/>
      <c r="AC45" s="49"/>
      <c r="AD45" s="49"/>
      <c r="AE45" s="49"/>
      <c r="AF45" s="49"/>
      <c r="AG45" s="49"/>
      <c r="AH45" s="49"/>
      <c r="AI45" s="49"/>
      <c r="AJ45" s="49"/>
      <c r="AK45" s="49"/>
      <c r="AL45" s="49"/>
      <c r="AM45" s="49"/>
      <c r="AN45" s="49"/>
      <c r="AO45" s="49"/>
      <c r="AP45" s="49"/>
      <c r="AQ45" s="49"/>
      <c r="AR45" s="49"/>
      <c r="AS45" s="49"/>
      <c r="AT45" s="49"/>
      <c r="AU45" s="49"/>
      <c r="AV45" s="49"/>
      <c r="AW45" s="49"/>
      <c r="AX45" s="49"/>
      <c r="AY45" s="49"/>
      <c r="AZ45" s="49"/>
      <c r="BA45" s="49"/>
      <c r="BB45" s="49"/>
      <c r="BC45" s="49"/>
      <c r="BD45" s="49"/>
    </row>
    <row r="46" spans="1:56" s="53" customFormat="1" ht="20.100000000000001" customHeight="1" x14ac:dyDescent="0.25">
      <c r="A46" s="49"/>
      <c r="B46" s="50" t="s">
        <v>38</v>
      </c>
      <c r="C46" s="62" t="s">
        <v>37</v>
      </c>
      <c r="D46" s="51">
        <v>806.6</v>
      </c>
      <c r="E46" s="52">
        <v>3928.9010000000003</v>
      </c>
      <c r="F46" s="52">
        <f t="shared" si="0"/>
        <v>4.8709409868584181</v>
      </c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  <c r="AA46" s="49"/>
      <c r="AB46" s="49"/>
      <c r="AC46" s="49"/>
      <c r="AD46" s="49"/>
      <c r="AE46" s="49"/>
      <c r="AF46" s="49"/>
      <c r="AG46" s="49"/>
      <c r="AH46" s="49"/>
      <c r="AI46" s="49"/>
      <c r="AJ46" s="49"/>
      <c r="AK46" s="49"/>
      <c r="AL46" s="49"/>
      <c r="AM46" s="49"/>
      <c r="AN46" s="49"/>
      <c r="AO46" s="49"/>
      <c r="AP46" s="49"/>
      <c r="AQ46" s="49"/>
      <c r="AR46" s="49"/>
      <c r="AS46" s="49"/>
      <c r="AT46" s="49"/>
      <c r="AU46" s="49"/>
      <c r="AV46" s="49"/>
      <c r="AW46" s="49"/>
      <c r="AX46" s="49"/>
      <c r="AY46" s="49"/>
      <c r="AZ46" s="49"/>
      <c r="BA46" s="49"/>
      <c r="BB46" s="49"/>
      <c r="BC46" s="49"/>
      <c r="BD46" s="49"/>
    </row>
    <row r="47" spans="1:56" s="53" customFormat="1" ht="20.100000000000001" customHeight="1" x14ac:dyDescent="0.25">
      <c r="A47" s="49"/>
      <c r="B47" s="50" t="s">
        <v>50</v>
      </c>
      <c r="C47" s="62" t="s">
        <v>49</v>
      </c>
      <c r="D47" s="51">
        <v>1791.0900000000001</v>
      </c>
      <c r="E47" s="52">
        <v>21981.551500000001</v>
      </c>
      <c r="F47" s="52">
        <f t="shared" si="0"/>
        <v>12.27272303457671</v>
      </c>
      <c r="G47" s="49"/>
      <c r="H47" s="49"/>
      <c r="I47" s="49"/>
      <c r="J47" s="49"/>
      <c r="K47" s="49"/>
      <c r="L47" s="49"/>
      <c r="M47" s="49"/>
      <c r="N47" s="49"/>
      <c r="O47" s="49"/>
      <c r="P47" s="49"/>
      <c r="Q47" s="49"/>
      <c r="R47" s="49"/>
      <c r="S47" s="49"/>
      <c r="T47" s="49"/>
      <c r="U47" s="49"/>
      <c r="V47" s="49"/>
      <c r="W47" s="49"/>
      <c r="X47" s="49"/>
      <c r="Y47" s="49"/>
      <c r="Z47" s="49"/>
      <c r="AA47" s="49"/>
      <c r="AB47" s="49"/>
      <c r="AC47" s="49"/>
      <c r="AD47" s="49"/>
      <c r="AE47" s="49"/>
      <c r="AF47" s="49"/>
      <c r="AG47" s="49"/>
      <c r="AH47" s="49"/>
      <c r="AI47" s="49"/>
      <c r="AJ47" s="49"/>
      <c r="AK47" s="49"/>
      <c r="AL47" s="49"/>
      <c r="AM47" s="49"/>
      <c r="AN47" s="49"/>
      <c r="AO47" s="49"/>
      <c r="AP47" s="49"/>
      <c r="AQ47" s="49"/>
      <c r="AR47" s="49"/>
      <c r="AS47" s="49"/>
      <c r="AT47" s="49"/>
      <c r="AU47" s="49"/>
      <c r="AV47" s="49"/>
      <c r="AW47" s="49"/>
      <c r="AX47" s="49"/>
      <c r="AY47" s="49"/>
      <c r="AZ47" s="49"/>
      <c r="BA47" s="49"/>
      <c r="BB47" s="49"/>
      <c r="BC47" s="49"/>
      <c r="BD47" s="49"/>
    </row>
    <row r="48" spans="1:56" s="53" customFormat="1" ht="20.100000000000001" customHeight="1" x14ac:dyDescent="0.25">
      <c r="A48" s="49"/>
      <c r="B48" s="50" t="s">
        <v>199</v>
      </c>
      <c r="C48" s="62" t="s">
        <v>200</v>
      </c>
      <c r="D48" s="51">
        <v>1572</v>
      </c>
      <c r="E48" s="52">
        <v>1421.1125</v>
      </c>
      <c r="F48" s="52">
        <f t="shared" si="0"/>
        <v>0.9040155852417302</v>
      </c>
      <c r="G48" s="49"/>
      <c r="H48" s="49"/>
      <c r="I48" s="49"/>
      <c r="J48" s="49"/>
      <c r="K48" s="49"/>
      <c r="L48" s="49"/>
      <c r="M48" s="49"/>
      <c r="N48" s="49"/>
      <c r="O48" s="49"/>
      <c r="P48" s="49"/>
      <c r="Q48" s="49"/>
      <c r="R48" s="49"/>
      <c r="S48" s="49"/>
      <c r="T48" s="49"/>
      <c r="U48" s="49"/>
      <c r="V48" s="49"/>
      <c r="W48" s="49"/>
      <c r="X48" s="49"/>
      <c r="Y48" s="49"/>
      <c r="Z48" s="49"/>
      <c r="AA48" s="49"/>
      <c r="AB48" s="49"/>
      <c r="AC48" s="49"/>
      <c r="AD48" s="49"/>
      <c r="AE48" s="49"/>
      <c r="AF48" s="49"/>
      <c r="AG48" s="49"/>
      <c r="AH48" s="49"/>
      <c r="AI48" s="49"/>
      <c r="AJ48" s="49"/>
      <c r="AK48" s="49"/>
      <c r="AL48" s="49"/>
      <c r="AM48" s="49"/>
      <c r="AN48" s="49"/>
      <c r="AO48" s="49"/>
      <c r="AP48" s="49"/>
      <c r="AQ48" s="49"/>
      <c r="AR48" s="49"/>
      <c r="AS48" s="49"/>
      <c r="AT48" s="49"/>
      <c r="AU48" s="49"/>
      <c r="AV48" s="49"/>
      <c r="AW48" s="49"/>
      <c r="AX48" s="49"/>
      <c r="AY48" s="49"/>
      <c r="AZ48" s="49"/>
      <c r="BA48" s="49"/>
      <c r="BB48" s="49"/>
      <c r="BC48" s="49"/>
      <c r="BD48" s="49"/>
    </row>
    <row r="49" spans="1:56" s="53" customFormat="1" ht="20.100000000000001" customHeight="1" x14ac:dyDescent="0.25">
      <c r="A49" s="49"/>
      <c r="B49" s="50" t="s">
        <v>201</v>
      </c>
      <c r="C49" s="62" t="s">
        <v>202</v>
      </c>
      <c r="D49" s="51">
        <v>0.6</v>
      </c>
      <c r="E49" s="52">
        <v>2.0099999999999998</v>
      </c>
      <c r="F49" s="52">
        <f t="shared" si="0"/>
        <v>3.3499999999999996</v>
      </c>
      <c r="G49" s="49"/>
      <c r="H49" s="49"/>
      <c r="I49" s="49"/>
      <c r="J49" s="49"/>
      <c r="K49" s="49"/>
      <c r="L49" s="49"/>
      <c r="M49" s="49"/>
      <c r="N49" s="49"/>
      <c r="O49" s="49"/>
      <c r="P49" s="49"/>
      <c r="Q49" s="49"/>
      <c r="R49" s="49"/>
      <c r="S49" s="49"/>
      <c r="T49" s="49"/>
      <c r="U49" s="49"/>
      <c r="V49" s="49"/>
      <c r="W49" s="49"/>
      <c r="X49" s="49"/>
      <c r="Y49" s="49"/>
      <c r="Z49" s="49"/>
      <c r="AA49" s="49"/>
      <c r="AB49" s="49"/>
      <c r="AC49" s="49"/>
      <c r="AD49" s="49"/>
      <c r="AE49" s="49"/>
      <c r="AF49" s="49"/>
      <c r="AG49" s="49"/>
      <c r="AH49" s="49"/>
      <c r="AI49" s="49"/>
      <c r="AJ49" s="49"/>
      <c r="AK49" s="49"/>
      <c r="AL49" s="49"/>
      <c r="AM49" s="49"/>
      <c r="AN49" s="49"/>
      <c r="AO49" s="49"/>
      <c r="AP49" s="49"/>
      <c r="AQ49" s="49"/>
      <c r="AR49" s="49"/>
      <c r="AS49" s="49"/>
      <c r="AT49" s="49"/>
      <c r="AU49" s="49"/>
      <c r="AV49" s="49"/>
      <c r="AW49" s="49"/>
      <c r="AX49" s="49"/>
      <c r="AY49" s="49"/>
      <c r="AZ49" s="49"/>
      <c r="BA49" s="49"/>
      <c r="BB49" s="49"/>
      <c r="BC49" s="49"/>
      <c r="BD49" s="49"/>
    </row>
    <row r="50" spans="1:56" s="53" customFormat="1" ht="20.100000000000001" customHeight="1" x14ac:dyDescent="0.25">
      <c r="A50" s="49"/>
      <c r="B50" s="50" t="s">
        <v>107</v>
      </c>
      <c r="C50" s="62" t="s">
        <v>62</v>
      </c>
      <c r="D50" s="51">
        <v>25.7</v>
      </c>
      <c r="E50" s="52">
        <v>24.615000000000002</v>
      </c>
      <c r="F50" s="52">
        <f t="shared" si="0"/>
        <v>0.95778210116731533</v>
      </c>
      <c r="G50" s="49"/>
      <c r="H50" s="49"/>
      <c r="I50" s="49"/>
      <c r="J50" s="49"/>
      <c r="K50" s="49"/>
      <c r="L50" s="49"/>
      <c r="M50" s="49"/>
      <c r="N50" s="49"/>
      <c r="O50" s="49"/>
      <c r="P50" s="49"/>
      <c r="Q50" s="49"/>
      <c r="R50" s="49"/>
      <c r="S50" s="49"/>
      <c r="T50" s="49"/>
      <c r="U50" s="49"/>
      <c r="V50" s="49"/>
      <c r="W50" s="49"/>
      <c r="X50" s="49"/>
      <c r="Y50" s="49"/>
      <c r="Z50" s="49"/>
      <c r="AA50" s="49"/>
      <c r="AB50" s="49"/>
      <c r="AC50" s="49"/>
      <c r="AD50" s="49"/>
      <c r="AE50" s="49"/>
      <c r="AF50" s="49"/>
      <c r="AG50" s="49"/>
      <c r="AH50" s="49"/>
      <c r="AI50" s="49"/>
      <c r="AJ50" s="49"/>
      <c r="AK50" s="49"/>
      <c r="AL50" s="49"/>
      <c r="AM50" s="49"/>
      <c r="AN50" s="49"/>
      <c r="AO50" s="49"/>
      <c r="AP50" s="49"/>
      <c r="AQ50" s="49"/>
      <c r="AR50" s="49"/>
      <c r="AS50" s="49"/>
      <c r="AT50" s="49"/>
      <c r="AU50" s="49"/>
      <c r="AV50" s="49"/>
      <c r="AW50" s="49"/>
      <c r="AX50" s="49"/>
      <c r="AY50" s="49"/>
      <c r="AZ50" s="49"/>
      <c r="BA50" s="49"/>
      <c r="BB50" s="49"/>
      <c r="BC50" s="49"/>
      <c r="BD50" s="49"/>
    </row>
    <row r="51" spans="1:56" ht="20.100000000000001" customHeight="1" x14ac:dyDescent="0.25">
      <c r="B51" s="50" t="s">
        <v>96</v>
      </c>
      <c r="C51" s="62" t="s">
        <v>16</v>
      </c>
      <c r="D51" s="51">
        <v>1314.0500000000002</v>
      </c>
      <c r="E51" s="52">
        <v>4526.902</v>
      </c>
      <c r="F51" s="52">
        <f t="shared" si="0"/>
        <v>3.4449998097484871</v>
      </c>
    </row>
    <row r="52" spans="1:56" ht="20.100000000000001" customHeight="1" x14ac:dyDescent="0.25">
      <c r="B52" s="50" t="s">
        <v>90</v>
      </c>
      <c r="C52" s="62" t="s">
        <v>89</v>
      </c>
      <c r="D52" s="51">
        <v>5.7</v>
      </c>
      <c r="E52" s="52">
        <v>24.66</v>
      </c>
      <c r="F52" s="52">
        <f t="shared" si="0"/>
        <v>4.3263157894736839</v>
      </c>
    </row>
    <row r="53" spans="1:56" ht="20.100000000000001" customHeight="1" x14ac:dyDescent="0.25">
      <c r="B53" s="50" t="s">
        <v>103</v>
      </c>
      <c r="C53" s="62" t="s">
        <v>88</v>
      </c>
      <c r="D53" s="51">
        <v>3415.4500000000003</v>
      </c>
      <c r="E53" s="52">
        <v>38444.557500000003</v>
      </c>
      <c r="F53" s="52">
        <f t="shared" si="0"/>
        <v>11.256073870207439</v>
      </c>
    </row>
    <row r="54" spans="1:56" ht="20.100000000000001" customHeight="1" x14ac:dyDescent="0.25">
      <c r="B54" s="50" t="s">
        <v>203</v>
      </c>
      <c r="C54" s="62" t="s">
        <v>204</v>
      </c>
      <c r="D54" s="51">
        <v>1121.2399999999998</v>
      </c>
      <c r="E54" s="52">
        <v>8274.5015000000003</v>
      </c>
      <c r="F54" s="52">
        <f t="shared" si="0"/>
        <v>7.3797773001319982</v>
      </c>
    </row>
    <row r="55" spans="1:56" ht="20.100000000000001" customHeight="1" x14ac:dyDescent="0.25">
      <c r="B55" s="50" t="s">
        <v>87</v>
      </c>
      <c r="C55" s="62" t="s">
        <v>86</v>
      </c>
      <c r="D55" s="51">
        <v>5458.3300000000008</v>
      </c>
      <c r="E55" s="52">
        <v>83287.522500000006</v>
      </c>
      <c r="F55" s="52">
        <f t="shared" si="0"/>
        <v>15.258792066437902</v>
      </c>
    </row>
    <row r="56" spans="1:56" ht="20.100000000000001" customHeight="1" x14ac:dyDescent="0.25">
      <c r="B56" s="50" t="s">
        <v>205</v>
      </c>
      <c r="C56" s="62" t="s">
        <v>206</v>
      </c>
      <c r="D56" s="51">
        <v>1294.47</v>
      </c>
      <c r="E56" s="52">
        <v>1022.704</v>
      </c>
      <c r="F56" s="52">
        <f t="shared" si="0"/>
        <v>0.79005616198135142</v>
      </c>
    </row>
    <row r="57" spans="1:56" ht="20.100000000000001" customHeight="1" x14ac:dyDescent="0.25">
      <c r="B57" s="50" t="s">
        <v>104</v>
      </c>
      <c r="C57" s="62" t="s">
        <v>71</v>
      </c>
      <c r="D57" s="51">
        <v>1.65</v>
      </c>
      <c r="E57" s="52">
        <v>3.3</v>
      </c>
      <c r="F57" s="52">
        <f t="shared" si="0"/>
        <v>2</v>
      </c>
    </row>
    <row r="58" spans="1:56" ht="20.100000000000001" customHeight="1" x14ac:dyDescent="0.25">
      <c r="B58" s="50" t="s">
        <v>207</v>
      </c>
      <c r="C58" s="62" t="s">
        <v>208</v>
      </c>
      <c r="D58" s="51">
        <v>10.55</v>
      </c>
      <c r="E58" s="52">
        <v>30.532499999999999</v>
      </c>
      <c r="F58" s="52">
        <f t="shared" si="0"/>
        <v>2.894075829383886</v>
      </c>
    </row>
    <row r="59" spans="1:56" ht="20.100000000000001" customHeight="1" x14ac:dyDescent="0.25">
      <c r="B59" s="50" t="s">
        <v>100</v>
      </c>
      <c r="C59" s="62" t="s">
        <v>53</v>
      </c>
      <c r="D59" s="51">
        <v>881.4</v>
      </c>
      <c r="E59" s="52">
        <v>10910.6595</v>
      </c>
      <c r="F59" s="52">
        <f t="shared" si="0"/>
        <v>12.378783185840708</v>
      </c>
    </row>
    <row r="60" spans="1:56" ht="20.100000000000001" customHeight="1" x14ac:dyDescent="0.25">
      <c r="B60" s="50" t="s">
        <v>209</v>
      </c>
      <c r="C60" s="62" t="s">
        <v>210</v>
      </c>
      <c r="D60" s="51">
        <v>3.9999999999999996</v>
      </c>
      <c r="E60" s="52">
        <v>17.054000000000002</v>
      </c>
      <c r="F60" s="52">
        <f t="shared" si="0"/>
        <v>4.2635000000000014</v>
      </c>
    </row>
    <row r="61" spans="1:56" ht="20.100000000000001" customHeight="1" x14ac:dyDescent="0.25">
      <c r="B61" s="50" t="s">
        <v>70</v>
      </c>
      <c r="C61" s="62" t="s">
        <v>69</v>
      </c>
      <c r="D61" s="51">
        <v>180.3</v>
      </c>
      <c r="E61" s="52">
        <v>160.09199999999998</v>
      </c>
      <c r="F61" s="52">
        <f t="shared" si="0"/>
        <v>0.88792013311148077</v>
      </c>
    </row>
    <row r="62" spans="1:56" ht="20.100000000000001" customHeight="1" x14ac:dyDescent="0.25">
      <c r="B62" s="50" t="s">
        <v>116</v>
      </c>
      <c r="C62" s="62" t="s">
        <v>15</v>
      </c>
      <c r="D62" s="51">
        <v>6969.0500000000011</v>
      </c>
      <c r="E62" s="52">
        <v>26305.249499999998</v>
      </c>
      <c r="F62" s="52">
        <f t="shared" si="0"/>
        <v>3.7745818296611438</v>
      </c>
    </row>
    <row r="63" spans="1:56" ht="20.100000000000001" customHeight="1" x14ac:dyDescent="0.25">
      <c r="B63" s="50" t="s">
        <v>14</v>
      </c>
      <c r="C63" s="62" t="s">
        <v>13</v>
      </c>
      <c r="D63" s="51">
        <v>143.6</v>
      </c>
      <c r="E63" s="52">
        <v>1763.385</v>
      </c>
      <c r="F63" s="52">
        <f t="shared" si="0"/>
        <v>12.279839832869081</v>
      </c>
    </row>
    <row r="64" spans="1:56" ht="20.100000000000001" customHeight="1" x14ac:dyDescent="0.25">
      <c r="B64" s="50" t="s">
        <v>163</v>
      </c>
      <c r="C64" s="62" t="s">
        <v>164</v>
      </c>
      <c r="D64" s="51">
        <v>4608.4400000000005</v>
      </c>
      <c r="E64" s="52">
        <v>8096.271999999999</v>
      </c>
      <c r="F64" s="52">
        <f t="shared" si="0"/>
        <v>1.7568357188115713</v>
      </c>
    </row>
    <row r="65" spans="2:6" ht="20.100000000000001" customHeight="1" x14ac:dyDescent="0.25">
      <c r="B65" s="50" t="s">
        <v>77</v>
      </c>
      <c r="C65" s="62" t="s">
        <v>76</v>
      </c>
      <c r="D65" s="51">
        <v>126.52000000000001</v>
      </c>
      <c r="E65" s="52">
        <v>201.58849999999998</v>
      </c>
      <c r="F65" s="52">
        <f t="shared" si="0"/>
        <v>1.593333069870376</v>
      </c>
    </row>
    <row r="66" spans="2:6" ht="20.100000000000001" customHeight="1" x14ac:dyDescent="0.25">
      <c r="B66" s="50" t="s">
        <v>211</v>
      </c>
      <c r="C66" s="62" t="s">
        <v>212</v>
      </c>
      <c r="D66" s="51">
        <v>2.2999999999999998</v>
      </c>
      <c r="E66" s="52">
        <v>3.45</v>
      </c>
      <c r="F66" s="52">
        <f t="shared" si="0"/>
        <v>1.5000000000000002</v>
      </c>
    </row>
    <row r="67" spans="2:6" ht="20.100000000000001" customHeight="1" x14ac:dyDescent="0.25">
      <c r="B67" s="50" t="s">
        <v>165</v>
      </c>
      <c r="C67" s="62" t="s">
        <v>166</v>
      </c>
      <c r="D67" s="51">
        <v>6254.02</v>
      </c>
      <c r="E67" s="52">
        <v>24017.639499999997</v>
      </c>
      <c r="F67" s="52">
        <f t="shared" si="0"/>
        <v>3.8403522054614467</v>
      </c>
    </row>
    <row r="68" spans="2:6" ht="20.100000000000001" customHeight="1" x14ac:dyDescent="0.25">
      <c r="B68" s="50" t="s">
        <v>115</v>
      </c>
      <c r="C68" s="62" t="s">
        <v>48</v>
      </c>
      <c r="D68" s="51">
        <v>201</v>
      </c>
      <c r="E68" s="52">
        <v>172.6275</v>
      </c>
      <c r="F68" s="52">
        <f t="shared" si="0"/>
        <v>0.8588432835820895</v>
      </c>
    </row>
    <row r="69" spans="2:6" ht="20.100000000000001" customHeight="1" x14ac:dyDescent="0.25">
      <c r="B69" s="50" t="s">
        <v>167</v>
      </c>
      <c r="C69" s="62" t="s">
        <v>168</v>
      </c>
      <c r="D69" s="51">
        <v>225.29000000000002</v>
      </c>
      <c r="E69" s="52">
        <v>1348.0305000000001</v>
      </c>
      <c r="F69" s="52">
        <f t="shared" si="0"/>
        <v>5.9835345554618486</v>
      </c>
    </row>
    <row r="70" spans="2:6" ht="20.100000000000001" customHeight="1" x14ac:dyDescent="0.25">
      <c r="B70" s="50" t="s">
        <v>213</v>
      </c>
      <c r="C70" s="62" t="s">
        <v>214</v>
      </c>
      <c r="D70" s="51">
        <v>51.800000000000004</v>
      </c>
      <c r="E70" s="52">
        <v>128.32900000000001</v>
      </c>
      <c r="F70" s="52">
        <f t="shared" si="0"/>
        <v>2.4773938223938226</v>
      </c>
    </row>
    <row r="71" spans="2:6" ht="20.100000000000001" customHeight="1" x14ac:dyDescent="0.25">
      <c r="B71" s="50" t="s">
        <v>24</v>
      </c>
      <c r="C71" s="62" t="s">
        <v>23</v>
      </c>
      <c r="D71" s="51">
        <v>755.55</v>
      </c>
      <c r="E71" s="52">
        <v>7695.6530000000002</v>
      </c>
      <c r="F71" s="52">
        <f t="shared" si="0"/>
        <v>10.185497981602808</v>
      </c>
    </row>
    <row r="72" spans="2:6" ht="20.100000000000001" customHeight="1" x14ac:dyDescent="0.25">
      <c r="B72" s="50" t="s">
        <v>169</v>
      </c>
      <c r="C72" s="62" t="s">
        <v>170</v>
      </c>
      <c r="D72" s="51">
        <v>1.8</v>
      </c>
      <c r="E72" s="52">
        <v>2.25</v>
      </c>
      <c r="F72" s="52">
        <f t="shared" si="0"/>
        <v>1.25</v>
      </c>
    </row>
    <row r="73" spans="2:6" ht="20.100000000000001" customHeight="1" x14ac:dyDescent="0.25">
      <c r="B73" s="50" t="s">
        <v>215</v>
      </c>
      <c r="C73" s="62" t="s">
        <v>216</v>
      </c>
      <c r="D73" s="51">
        <v>1290.5000000000002</v>
      </c>
      <c r="E73" s="52">
        <v>910.56</v>
      </c>
      <c r="F73" s="52">
        <f t="shared" si="0"/>
        <v>0.70558698179000368</v>
      </c>
    </row>
    <row r="74" spans="2:6" ht="20.100000000000001" customHeight="1" x14ac:dyDescent="0.25">
      <c r="B74" s="50" t="s">
        <v>41</v>
      </c>
      <c r="C74" s="62" t="s">
        <v>40</v>
      </c>
      <c r="D74" s="51">
        <v>332.20000000000005</v>
      </c>
      <c r="E74" s="52">
        <v>1077.3539999999998</v>
      </c>
      <c r="F74" s="52">
        <f t="shared" si="0"/>
        <v>3.2430885009030694</v>
      </c>
    </row>
    <row r="75" spans="2:6" ht="20.100000000000001" customHeight="1" x14ac:dyDescent="0.25">
      <c r="B75" s="50" t="s">
        <v>93</v>
      </c>
      <c r="C75" s="62" t="s">
        <v>3</v>
      </c>
      <c r="D75" s="51">
        <v>2481.7999999999997</v>
      </c>
      <c r="E75" s="52">
        <v>21308.248500000002</v>
      </c>
      <c r="F75" s="52">
        <f t="shared" si="0"/>
        <v>8.5858040535095519</v>
      </c>
    </row>
    <row r="76" spans="2:6" ht="20.100000000000001" customHeight="1" x14ac:dyDescent="0.25">
      <c r="B76" s="50" t="s">
        <v>217</v>
      </c>
      <c r="C76" s="62" t="s">
        <v>218</v>
      </c>
      <c r="D76" s="51">
        <v>9.4499999999999993</v>
      </c>
      <c r="E76" s="52">
        <v>3.2024999999999997</v>
      </c>
      <c r="F76" s="52">
        <f t="shared" si="0"/>
        <v>0.33888888888888891</v>
      </c>
    </row>
    <row r="77" spans="2:6" ht="20.100000000000001" customHeight="1" x14ac:dyDescent="0.25">
      <c r="B77" s="50" t="s">
        <v>106</v>
      </c>
      <c r="C77" s="62" t="s">
        <v>7</v>
      </c>
      <c r="D77" s="51">
        <v>5.3000000000000007</v>
      </c>
      <c r="E77" s="52">
        <v>40.017000000000003</v>
      </c>
      <c r="F77" s="52">
        <f t="shared" si="0"/>
        <v>7.5503773584905653</v>
      </c>
    </row>
    <row r="78" spans="2:6" ht="20.100000000000001" customHeight="1" x14ac:dyDescent="0.25">
      <c r="B78" s="50" t="s">
        <v>219</v>
      </c>
      <c r="C78" s="62" t="s">
        <v>220</v>
      </c>
      <c r="D78" s="51">
        <v>35.799999999999997</v>
      </c>
      <c r="E78" s="52">
        <v>158.07400000000001</v>
      </c>
      <c r="F78" s="52">
        <f t="shared" si="0"/>
        <v>4.4154748603351965</v>
      </c>
    </row>
    <row r="79" spans="2:6" ht="20.100000000000001" customHeight="1" x14ac:dyDescent="0.25">
      <c r="B79" s="50" t="s">
        <v>92</v>
      </c>
      <c r="C79" s="62" t="s">
        <v>91</v>
      </c>
      <c r="D79" s="51">
        <v>124.6</v>
      </c>
      <c r="E79" s="52">
        <v>474.69850000000002</v>
      </c>
      <c r="F79" s="52">
        <f t="shared" si="0"/>
        <v>3.8097792937399682</v>
      </c>
    </row>
    <row r="80" spans="2:6" ht="20.100000000000001" customHeight="1" x14ac:dyDescent="0.25">
      <c r="B80" s="50" t="s">
        <v>221</v>
      </c>
      <c r="C80" s="62" t="s">
        <v>222</v>
      </c>
      <c r="D80" s="51">
        <v>1.3</v>
      </c>
      <c r="E80" s="52">
        <v>4.01</v>
      </c>
      <c r="F80" s="52">
        <f t="shared" si="0"/>
        <v>3.0846153846153843</v>
      </c>
    </row>
    <row r="81" spans="2:6" ht="20.100000000000001" customHeight="1" x14ac:dyDescent="0.25">
      <c r="B81" s="50" t="s">
        <v>171</v>
      </c>
      <c r="C81" s="62" t="s">
        <v>172</v>
      </c>
      <c r="D81" s="51">
        <v>98.1</v>
      </c>
      <c r="E81" s="52">
        <v>85.62</v>
      </c>
      <c r="F81" s="52">
        <f t="shared" si="0"/>
        <v>0.87278287461773707</v>
      </c>
    </row>
    <row r="82" spans="2:6" ht="20.100000000000001" customHeight="1" x14ac:dyDescent="0.25">
      <c r="B82" s="50" t="s">
        <v>34</v>
      </c>
      <c r="C82" s="62" t="s">
        <v>33</v>
      </c>
      <c r="D82" s="51">
        <v>323.3</v>
      </c>
      <c r="E82" s="52">
        <v>291.73500000000001</v>
      </c>
      <c r="F82" s="52">
        <f t="shared" si="0"/>
        <v>0.90236622332199201</v>
      </c>
    </row>
    <row r="83" spans="2:6" ht="20.100000000000001" customHeight="1" x14ac:dyDescent="0.25">
      <c r="B83" s="50" t="s">
        <v>223</v>
      </c>
      <c r="C83" s="62" t="s">
        <v>224</v>
      </c>
      <c r="D83" s="51">
        <v>34.699999999999996</v>
      </c>
      <c r="E83" s="52">
        <v>532.88249999999994</v>
      </c>
      <c r="F83" s="52">
        <f t="shared" si="0"/>
        <v>15.356844380403459</v>
      </c>
    </row>
    <row r="84" spans="2:6" ht="20.100000000000001" customHeight="1" x14ac:dyDescent="0.25">
      <c r="B84" s="50" t="s">
        <v>102</v>
      </c>
      <c r="C84" s="62" t="s">
        <v>81</v>
      </c>
      <c r="D84" s="51">
        <v>1852.1</v>
      </c>
      <c r="E84" s="52">
        <v>1208.3924999999999</v>
      </c>
      <c r="F84" s="52">
        <f t="shared" si="0"/>
        <v>0.65244452243399387</v>
      </c>
    </row>
    <row r="85" spans="2:6" ht="20.100000000000001" customHeight="1" x14ac:dyDescent="0.25">
      <c r="B85" s="50" t="s">
        <v>52</v>
      </c>
      <c r="C85" s="62" t="s">
        <v>51</v>
      </c>
      <c r="D85" s="51">
        <v>992.23</v>
      </c>
      <c r="E85" s="52">
        <v>767.1735000000001</v>
      </c>
      <c r="F85" s="52">
        <f t="shared" si="0"/>
        <v>0.77318111728127559</v>
      </c>
    </row>
    <row r="86" spans="2:6" ht="20.100000000000001" customHeight="1" x14ac:dyDescent="0.25">
      <c r="B86" s="50" t="s">
        <v>73</v>
      </c>
      <c r="C86" s="62" t="s">
        <v>72</v>
      </c>
      <c r="D86" s="51">
        <v>120.6</v>
      </c>
      <c r="E86" s="52">
        <v>724.42349999999988</v>
      </c>
      <c r="F86" s="52">
        <f t="shared" si="0"/>
        <v>6.0068283582089546</v>
      </c>
    </row>
    <row r="87" spans="2:6" ht="20.100000000000001" customHeight="1" x14ac:dyDescent="0.25">
      <c r="B87" s="50" t="s">
        <v>64</v>
      </c>
      <c r="C87" s="62" t="s">
        <v>63</v>
      </c>
      <c r="D87" s="51">
        <v>781.65000000000009</v>
      </c>
      <c r="E87" s="52">
        <v>9089.0634999999984</v>
      </c>
      <c r="F87" s="52">
        <f t="shared" si="0"/>
        <v>11.628047719567578</v>
      </c>
    </row>
    <row r="88" spans="2:6" ht="20.100000000000001" customHeight="1" x14ac:dyDescent="0.25">
      <c r="B88" s="50" t="s">
        <v>59</v>
      </c>
      <c r="C88" s="62" t="s">
        <v>58</v>
      </c>
      <c r="D88" s="51">
        <v>4765.9800000000014</v>
      </c>
      <c r="E88" s="52">
        <v>34241.124500000005</v>
      </c>
      <c r="F88" s="52">
        <f t="shared" ref="F88:F99" si="1">E88/D88</f>
        <v>7.1844876604601771</v>
      </c>
    </row>
    <row r="89" spans="2:6" ht="20.100000000000001" customHeight="1" x14ac:dyDescent="0.25">
      <c r="B89" s="50" t="s">
        <v>66</v>
      </c>
      <c r="C89" s="62" t="s">
        <v>65</v>
      </c>
      <c r="D89" s="51">
        <v>4165.2</v>
      </c>
      <c r="E89" s="52">
        <v>18494.567999999999</v>
      </c>
      <c r="F89" s="52">
        <f t="shared" si="1"/>
        <v>4.440259291270527</v>
      </c>
    </row>
    <row r="90" spans="2:6" ht="20.100000000000001" customHeight="1" x14ac:dyDescent="0.25">
      <c r="B90" s="50" t="s">
        <v>31</v>
      </c>
      <c r="C90" s="62" t="s">
        <v>30</v>
      </c>
      <c r="D90" s="51">
        <v>5110.6699999999992</v>
      </c>
      <c r="E90" s="52">
        <v>32773.622499999998</v>
      </c>
      <c r="F90" s="52">
        <f t="shared" si="1"/>
        <v>6.4127839402661495</v>
      </c>
    </row>
    <row r="91" spans="2:6" ht="20.100000000000001" customHeight="1" x14ac:dyDescent="0.25">
      <c r="B91" s="50" t="s">
        <v>173</v>
      </c>
      <c r="C91" s="62" t="s">
        <v>174</v>
      </c>
      <c r="D91" s="51">
        <v>4943.8900000000003</v>
      </c>
      <c r="E91" s="52">
        <v>19617.851500000004</v>
      </c>
      <c r="F91" s="52">
        <f t="shared" si="1"/>
        <v>3.968100321811368</v>
      </c>
    </row>
    <row r="92" spans="2:6" ht="20.100000000000001" customHeight="1" x14ac:dyDescent="0.25">
      <c r="B92" s="50" t="s">
        <v>109</v>
      </c>
      <c r="C92" s="62" t="s">
        <v>10</v>
      </c>
      <c r="D92" s="51">
        <v>1118.1000000000001</v>
      </c>
      <c r="E92" s="52">
        <v>15404.614499999998</v>
      </c>
      <c r="F92" s="52">
        <f t="shared" si="1"/>
        <v>13.777492621411319</v>
      </c>
    </row>
    <row r="93" spans="2:6" ht="20.100000000000001" customHeight="1" x14ac:dyDescent="0.25">
      <c r="B93" s="50" t="s">
        <v>83</v>
      </c>
      <c r="C93" s="62" t="s">
        <v>82</v>
      </c>
      <c r="D93" s="51">
        <v>171.45000000000002</v>
      </c>
      <c r="E93" s="52">
        <v>1611.2044999999998</v>
      </c>
      <c r="F93" s="52">
        <f t="shared" si="1"/>
        <v>9.3975182268883035</v>
      </c>
    </row>
    <row r="94" spans="2:6" ht="20.100000000000001" customHeight="1" x14ac:dyDescent="0.25">
      <c r="B94" s="50" t="s">
        <v>108</v>
      </c>
      <c r="C94" s="62" t="s">
        <v>78</v>
      </c>
      <c r="D94" s="51">
        <v>79.55</v>
      </c>
      <c r="E94" s="52">
        <v>665.64700000000005</v>
      </c>
      <c r="F94" s="52">
        <f t="shared" si="1"/>
        <v>8.3676555625392837</v>
      </c>
    </row>
    <row r="95" spans="2:6" ht="20.100000000000001" customHeight="1" x14ac:dyDescent="0.25">
      <c r="B95" s="50" t="s">
        <v>175</v>
      </c>
      <c r="C95" s="62" t="s">
        <v>176</v>
      </c>
      <c r="D95" s="51">
        <v>19.149999999999999</v>
      </c>
      <c r="E95" s="52">
        <v>2.3050000000000002</v>
      </c>
      <c r="F95" s="52">
        <f t="shared" si="1"/>
        <v>0.12036553524804179</v>
      </c>
    </row>
    <row r="96" spans="2:6" ht="20.100000000000001" customHeight="1" x14ac:dyDescent="0.25">
      <c r="B96" s="50" t="s">
        <v>225</v>
      </c>
      <c r="C96" s="62" t="s">
        <v>226</v>
      </c>
      <c r="D96" s="51">
        <v>8279.91</v>
      </c>
      <c r="E96" s="52">
        <v>7947.9979999999987</v>
      </c>
      <c r="F96" s="52">
        <f t="shared" si="1"/>
        <v>0.95991357393981325</v>
      </c>
    </row>
    <row r="97" spans="2:6" ht="20.100000000000001" customHeight="1" x14ac:dyDescent="0.25">
      <c r="B97" s="50" t="s">
        <v>177</v>
      </c>
      <c r="C97" s="62" t="s">
        <v>178</v>
      </c>
      <c r="D97" s="51">
        <v>1719.64</v>
      </c>
      <c r="E97" s="52">
        <v>11910.127</v>
      </c>
      <c r="F97" s="52">
        <f t="shared" si="1"/>
        <v>6.9259420576399711</v>
      </c>
    </row>
    <row r="98" spans="2:6" ht="20.100000000000001" customHeight="1" x14ac:dyDescent="0.25">
      <c r="B98" s="50" t="s">
        <v>179</v>
      </c>
      <c r="C98" s="62" t="s">
        <v>180</v>
      </c>
      <c r="D98" s="51">
        <v>298.39999999999998</v>
      </c>
      <c r="E98" s="52">
        <v>2084.7829999999999</v>
      </c>
      <c r="F98" s="52">
        <f t="shared" si="1"/>
        <v>6.9865382037533514</v>
      </c>
    </row>
    <row r="99" spans="2:6" ht="20.100000000000001" customHeight="1" x14ac:dyDescent="0.25">
      <c r="B99" s="50" t="s">
        <v>105</v>
      </c>
      <c r="C99" s="62" t="s">
        <v>8</v>
      </c>
      <c r="D99" s="51">
        <v>253.2</v>
      </c>
      <c r="E99" s="52">
        <v>125.23</v>
      </c>
      <c r="F99" s="52">
        <f t="shared" si="1"/>
        <v>0.4945892575039495</v>
      </c>
    </row>
    <row r="100" spans="2:6" ht="20.100000000000001" customHeight="1" x14ac:dyDescent="0.25">
      <c r="B100" s="54" t="s">
        <v>118</v>
      </c>
      <c r="C100" s="63"/>
      <c r="D100" s="57">
        <v>190351.36000000002</v>
      </c>
      <c r="E100" s="58">
        <v>1020532.8765000005</v>
      </c>
      <c r="F100" s="58">
        <f t="shared" ref="F100:F111" si="2">+E100/D100</f>
        <v>5.361311190526826</v>
      </c>
    </row>
    <row r="101" spans="2:6" ht="20.100000000000001" customHeight="1" x14ac:dyDescent="0.25">
      <c r="B101" s="50" t="s">
        <v>181</v>
      </c>
      <c r="C101" s="62" t="s">
        <v>182</v>
      </c>
      <c r="D101" s="51">
        <v>71.050000000000011</v>
      </c>
      <c r="E101" s="52">
        <v>645.4430000000001</v>
      </c>
      <c r="F101" s="52">
        <f t="shared" si="2"/>
        <v>9.0843490499648141</v>
      </c>
    </row>
    <row r="102" spans="2:6" ht="20.100000000000001" customHeight="1" x14ac:dyDescent="0.25">
      <c r="B102" s="50" t="s">
        <v>227</v>
      </c>
      <c r="C102" s="62" t="s">
        <v>228</v>
      </c>
      <c r="D102" s="51">
        <v>12.25</v>
      </c>
      <c r="E102" s="52">
        <v>139.542</v>
      </c>
      <c r="F102" s="52">
        <f t="shared" si="2"/>
        <v>11.391183673469389</v>
      </c>
    </row>
    <row r="103" spans="2:6" ht="20.100000000000001" customHeight="1" x14ac:dyDescent="0.25">
      <c r="B103" s="50" t="s">
        <v>95</v>
      </c>
      <c r="C103" s="62" t="s">
        <v>9</v>
      </c>
      <c r="D103" s="51">
        <v>4848.8500000000004</v>
      </c>
      <c r="E103" s="52">
        <v>27329.489999999998</v>
      </c>
      <c r="F103" s="52">
        <f t="shared" si="2"/>
        <v>5.6362828299493684</v>
      </c>
    </row>
    <row r="104" spans="2:6" ht="20.100000000000001" customHeight="1" x14ac:dyDescent="0.25">
      <c r="B104" s="50" t="s">
        <v>229</v>
      </c>
      <c r="C104" s="62" t="s">
        <v>230</v>
      </c>
      <c r="D104" s="51">
        <v>5.8</v>
      </c>
      <c r="E104" s="52">
        <v>39.15</v>
      </c>
      <c r="F104" s="52">
        <f t="shared" si="2"/>
        <v>6.75</v>
      </c>
    </row>
    <row r="105" spans="2:6" ht="20.100000000000001" customHeight="1" x14ac:dyDescent="0.25">
      <c r="B105" s="50" t="s">
        <v>110</v>
      </c>
      <c r="C105" s="62" t="s">
        <v>21</v>
      </c>
      <c r="D105" s="51">
        <v>20363.14</v>
      </c>
      <c r="E105" s="52">
        <v>120965.40250000001</v>
      </c>
      <c r="F105" s="52">
        <f t="shared" si="2"/>
        <v>5.9404100988354456</v>
      </c>
    </row>
    <row r="106" spans="2:6" ht="20.100000000000001" customHeight="1" x14ac:dyDescent="0.25">
      <c r="B106" s="54" t="s">
        <v>117</v>
      </c>
      <c r="C106" s="63"/>
      <c r="D106" s="57">
        <v>25301.09</v>
      </c>
      <c r="E106" s="58">
        <v>149119.02750000003</v>
      </c>
      <c r="F106" s="58">
        <f t="shared" si="2"/>
        <v>5.8937787858151571</v>
      </c>
    </row>
    <row r="107" spans="2:6" ht="20.100000000000001" customHeight="1" x14ac:dyDescent="0.25">
      <c r="B107" s="50" t="s">
        <v>19</v>
      </c>
      <c r="C107" s="62" t="s">
        <v>18</v>
      </c>
      <c r="D107" s="51">
        <v>400.45000000000005</v>
      </c>
      <c r="E107" s="52">
        <v>9107.3075000000008</v>
      </c>
      <c r="F107" s="52">
        <f t="shared" si="2"/>
        <v>22.742683231364715</v>
      </c>
    </row>
    <row r="108" spans="2:6" ht="20.100000000000001" customHeight="1" x14ac:dyDescent="0.25">
      <c r="B108" s="50" t="s">
        <v>99</v>
      </c>
      <c r="C108" s="62" t="s">
        <v>32</v>
      </c>
      <c r="D108" s="51">
        <v>29.25</v>
      </c>
      <c r="E108" s="52">
        <v>35.022500000000001</v>
      </c>
      <c r="F108" s="52">
        <f t="shared" si="2"/>
        <v>1.1973504273504274</v>
      </c>
    </row>
    <row r="109" spans="2:6" ht="20.100000000000001" customHeight="1" x14ac:dyDescent="0.25">
      <c r="B109" s="50" t="s">
        <v>183</v>
      </c>
      <c r="C109" s="62" t="s">
        <v>184</v>
      </c>
      <c r="D109" s="51">
        <v>67.3</v>
      </c>
      <c r="E109" s="52">
        <v>359.22499999999997</v>
      </c>
      <c r="F109" s="52">
        <f t="shared" si="2"/>
        <v>5.3376671619613667</v>
      </c>
    </row>
    <row r="110" spans="2:6" ht="20.100000000000001" customHeight="1" x14ac:dyDescent="0.25">
      <c r="B110" s="50" t="s">
        <v>36</v>
      </c>
      <c r="C110" s="62" t="s">
        <v>35</v>
      </c>
      <c r="D110" s="51">
        <v>95.05</v>
      </c>
      <c r="E110" s="52">
        <v>2797.5060000000003</v>
      </c>
      <c r="F110" s="52">
        <f t="shared" si="2"/>
        <v>29.431941083640194</v>
      </c>
    </row>
    <row r="111" spans="2:6" ht="20.100000000000001" customHeight="1" x14ac:dyDescent="0.25">
      <c r="B111" s="50" t="s">
        <v>231</v>
      </c>
      <c r="C111" s="62" t="s">
        <v>232</v>
      </c>
      <c r="D111" s="51">
        <v>74.399999999999991</v>
      </c>
      <c r="E111" s="52">
        <v>1937.11</v>
      </c>
      <c r="F111" s="52">
        <f t="shared" si="2"/>
        <v>26.036424731182798</v>
      </c>
    </row>
    <row r="112" spans="2:6" ht="20.100000000000001" customHeight="1" x14ac:dyDescent="0.25">
      <c r="B112" s="54" t="s">
        <v>148</v>
      </c>
      <c r="C112" s="64"/>
      <c r="D112" s="57">
        <v>666.45</v>
      </c>
      <c r="E112" s="58">
        <v>14236.171000000002</v>
      </c>
      <c r="F112" s="58">
        <f>+E112/D112</f>
        <v>21.361198889639134</v>
      </c>
    </row>
    <row r="113" spans="2:6" ht="20.100000000000001" customHeight="1" x14ac:dyDescent="0.25">
      <c r="B113" s="66" t="s">
        <v>1</v>
      </c>
      <c r="C113" s="65"/>
      <c r="D113" s="55">
        <v>216318.89999999997</v>
      </c>
      <c r="E113" s="56">
        <v>1183888.0750000002</v>
      </c>
      <c r="F113" s="56">
        <f>+E113/D113</f>
        <v>5.4728832062293238</v>
      </c>
    </row>
    <row r="115" spans="2:6" ht="20.100000000000001" customHeight="1" x14ac:dyDescent="0.25">
      <c r="B115" s="32" t="s">
        <v>119</v>
      </c>
    </row>
  </sheetData>
  <sheetProtection selectLockedCells="1" selectUnlockedCells="1"/>
  <phoneticPr fontId="0" type="noConversion"/>
  <pageMargins left="0.74791666666666667" right="0.74791666666666667" top="0.98402777777777772" bottom="0.98402777777777772" header="0.51180555555555551" footer="0.51180555555555551"/>
  <pageSetup paperSize="9" scale="85" firstPageNumber="0" orientation="portrait" horizontalDpi="300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1"/>
  <sheetViews>
    <sheetView topLeftCell="A25" workbookViewId="0">
      <selection activeCell="D54" sqref="D54"/>
    </sheetView>
  </sheetViews>
  <sheetFormatPr baseColWidth="10" defaultRowHeight="12.75" x14ac:dyDescent="0.2"/>
  <cols>
    <col min="1" max="1" width="4" style="72" customWidth="1"/>
    <col min="2" max="2" width="33.7109375" style="72" customWidth="1"/>
    <col min="3" max="3" width="6.5703125" style="72" customWidth="1"/>
    <col min="4" max="4" width="14.42578125" style="72" bestFit="1" customWidth="1"/>
    <col min="5" max="5" width="16.140625" style="72" bestFit="1" customWidth="1"/>
    <col min="6" max="6" width="14.42578125" style="72" bestFit="1" customWidth="1"/>
    <col min="7" max="7" width="16.28515625" style="72" bestFit="1" customWidth="1"/>
    <col min="8" max="8" width="14.42578125" style="72" bestFit="1" customWidth="1"/>
    <col min="9" max="9" width="16.140625" style="72" bestFit="1" customWidth="1"/>
    <col min="10" max="10" width="14.42578125" style="72" bestFit="1" customWidth="1"/>
    <col min="11" max="11" width="16.140625" style="72" bestFit="1" customWidth="1"/>
    <col min="12" max="12" width="14.42578125" style="72" bestFit="1" customWidth="1"/>
    <col min="13" max="13" width="16.140625" style="72" bestFit="1" customWidth="1"/>
    <col min="14" max="16384" width="11.42578125" style="72"/>
  </cols>
  <sheetData>
    <row r="1" spans="1:17" s="18" customFormat="1" ht="20.100000000000001" customHeight="1" x14ac:dyDescent="0.25">
      <c r="A1" s="78"/>
      <c r="B1" s="78"/>
      <c r="C1" s="79"/>
      <c r="D1" s="78"/>
      <c r="E1" s="79"/>
      <c r="F1" s="78"/>
      <c r="G1" s="78"/>
      <c r="H1" s="78"/>
      <c r="I1" s="78"/>
      <c r="J1" s="78"/>
      <c r="K1" s="78"/>
      <c r="L1" s="78"/>
      <c r="M1" s="78"/>
      <c r="N1" s="78"/>
    </row>
    <row r="2" spans="1:17" s="18" customFormat="1" ht="15.75" x14ac:dyDescent="0.25">
      <c r="A2" s="78"/>
      <c r="B2" s="78"/>
      <c r="C2" s="79"/>
      <c r="D2" s="78"/>
      <c r="E2" s="79"/>
      <c r="F2" s="78"/>
      <c r="G2" s="78"/>
      <c r="H2" s="78"/>
      <c r="I2" s="78"/>
      <c r="J2" s="78"/>
      <c r="K2" s="78"/>
      <c r="L2" s="78"/>
      <c r="M2" s="78"/>
      <c r="N2" s="78"/>
    </row>
    <row r="3" spans="1:17" s="18" customFormat="1" ht="15.75" x14ac:dyDescent="0.25">
      <c r="A3" s="78"/>
      <c r="B3" s="78"/>
      <c r="C3" s="79"/>
      <c r="D3" s="78"/>
      <c r="E3" s="79"/>
      <c r="F3" s="78"/>
      <c r="G3" s="78"/>
      <c r="H3" s="78"/>
      <c r="I3" s="78"/>
      <c r="J3" s="78"/>
      <c r="K3" s="78"/>
      <c r="L3" s="78"/>
      <c r="M3" s="78"/>
      <c r="N3" s="78"/>
    </row>
    <row r="4" spans="1:17" s="18" customFormat="1" ht="10.5" customHeight="1" x14ac:dyDescent="0.25">
      <c r="A4" s="78"/>
      <c r="B4" s="78"/>
      <c r="C4" s="79"/>
      <c r="D4" s="78"/>
      <c r="E4" s="79"/>
      <c r="F4" s="78"/>
      <c r="G4" s="78"/>
      <c r="H4" s="78"/>
      <c r="I4" s="78"/>
      <c r="J4" s="78"/>
      <c r="K4" s="78"/>
      <c r="L4" s="78"/>
      <c r="M4" s="78"/>
      <c r="N4" s="78"/>
    </row>
    <row r="5" spans="1:17" s="18" customFormat="1" ht="5.25" customHeight="1" x14ac:dyDescent="0.25">
      <c r="A5" s="84"/>
      <c r="B5" s="84"/>
      <c r="C5" s="85"/>
      <c r="D5" s="84"/>
      <c r="E5" s="85"/>
      <c r="F5" s="84"/>
      <c r="G5" s="84"/>
      <c r="H5" s="84"/>
      <c r="I5" s="84"/>
      <c r="J5" s="84"/>
      <c r="K5" s="84"/>
      <c r="L5" s="84"/>
      <c r="M5" s="84"/>
      <c r="N5" s="84"/>
    </row>
    <row r="6" spans="1:17" s="1" customFormat="1" ht="15.75" x14ac:dyDescent="0.25">
      <c r="C6" s="59"/>
      <c r="D6" s="2"/>
      <c r="E6" s="2"/>
      <c r="N6" s="18"/>
    </row>
    <row r="7" spans="1:17" s="1" customFormat="1" ht="20.25" customHeight="1" x14ac:dyDescent="0.25">
      <c r="B7" s="9" t="s">
        <v>237</v>
      </c>
      <c r="C7" s="60"/>
      <c r="D7" s="2"/>
      <c r="M7" s="2"/>
      <c r="N7" s="18"/>
    </row>
    <row r="8" spans="1:17" s="1" customFormat="1" ht="5.25" customHeight="1" x14ac:dyDescent="0.25">
      <c r="B8" s="81"/>
      <c r="C8" s="81"/>
      <c r="D8" s="81"/>
      <c r="E8" s="81"/>
      <c r="F8" s="81"/>
      <c r="G8" s="81"/>
      <c r="H8" s="81"/>
      <c r="I8" s="81"/>
      <c r="J8" s="81"/>
      <c r="K8" s="81"/>
      <c r="L8" s="81"/>
      <c r="M8" s="81"/>
      <c r="N8" s="81"/>
      <c r="O8" s="86"/>
      <c r="P8" s="86"/>
      <c r="Q8" s="86"/>
    </row>
    <row r="9" spans="1:17" s="18" customFormat="1" ht="9.75" customHeight="1" x14ac:dyDescent="0.25">
      <c r="B9" s="19"/>
      <c r="C9" s="61"/>
      <c r="D9" s="19"/>
    </row>
    <row r="10" spans="1:17" x14ac:dyDescent="0.2">
      <c r="H10" s="73"/>
    </row>
    <row r="32" spans="2:14" s="1" customFormat="1" ht="20.25" customHeight="1" x14ac:dyDescent="0.25">
      <c r="B32" s="9" t="s">
        <v>238</v>
      </c>
      <c r="C32" s="60"/>
      <c r="D32" s="2"/>
      <c r="M32" s="2"/>
      <c r="N32" s="18"/>
    </row>
    <row r="33" spans="2:14" s="1" customFormat="1" ht="5.25" customHeight="1" x14ac:dyDescent="0.25">
      <c r="B33" s="81"/>
      <c r="C33" s="81"/>
      <c r="D33" s="81"/>
      <c r="E33" s="81"/>
      <c r="F33" s="81"/>
      <c r="G33" s="81"/>
      <c r="H33" s="81"/>
      <c r="I33" s="81"/>
      <c r="J33" s="81"/>
      <c r="K33" s="81"/>
      <c r="L33" s="81"/>
      <c r="M33" s="81"/>
      <c r="N33" s="81"/>
    </row>
    <row r="36" spans="2:14" ht="15.75" x14ac:dyDescent="0.25">
      <c r="B36" s="117" t="s">
        <v>145</v>
      </c>
      <c r="C36" s="118" t="s">
        <v>2</v>
      </c>
      <c r="D36" s="115">
        <v>2016</v>
      </c>
      <c r="E36" s="116"/>
      <c r="F36" s="124">
        <v>2015</v>
      </c>
      <c r="G36" s="125"/>
      <c r="H36" s="115">
        <v>2014</v>
      </c>
      <c r="I36" s="116"/>
      <c r="J36" s="124">
        <v>2013</v>
      </c>
      <c r="K36" s="125"/>
      <c r="L36" s="115">
        <v>2012</v>
      </c>
      <c r="M36" s="116"/>
    </row>
    <row r="37" spans="2:14" ht="15.75" x14ac:dyDescent="0.25">
      <c r="B37" s="117"/>
      <c r="C37" s="119"/>
      <c r="D37" s="29" t="s">
        <v>146</v>
      </c>
      <c r="E37" s="30" t="s">
        <v>147</v>
      </c>
      <c r="F37" s="35" t="s">
        <v>146</v>
      </c>
      <c r="G37" s="36" t="s">
        <v>147</v>
      </c>
      <c r="H37" s="29" t="s">
        <v>146</v>
      </c>
      <c r="I37" s="30" t="s">
        <v>147</v>
      </c>
      <c r="J37" s="35" t="s">
        <v>146</v>
      </c>
      <c r="K37" s="36" t="s">
        <v>147</v>
      </c>
      <c r="L37" s="29" t="s">
        <v>146</v>
      </c>
      <c r="M37" s="30" t="s">
        <v>147</v>
      </c>
    </row>
    <row r="38" spans="2:14" ht="15.75" x14ac:dyDescent="0.25">
      <c r="B38" s="67" t="s">
        <v>47</v>
      </c>
      <c r="C38" s="67" t="s">
        <v>46</v>
      </c>
      <c r="D38" s="68">
        <v>49046.960000000006</v>
      </c>
      <c r="E38" s="106">
        <v>332548.01050000003</v>
      </c>
      <c r="F38" s="68">
        <v>53479.6</v>
      </c>
      <c r="G38" s="106">
        <v>302043.34100000001</v>
      </c>
      <c r="H38" s="68">
        <v>64296.58</v>
      </c>
      <c r="I38" s="106">
        <v>349525.74050000001</v>
      </c>
      <c r="J38" s="68">
        <v>38669.51</v>
      </c>
      <c r="K38" s="106">
        <v>201313.61450000003</v>
      </c>
      <c r="L38" s="68">
        <v>52336.899999999994</v>
      </c>
      <c r="M38" s="7">
        <v>203954.85500000004</v>
      </c>
    </row>
    <row r="39" spans="2:14" s="74" customFormat="1" ht="15.75" x14ac:dyDescent="0.25">
      <c r="B39" s="69" t="s">
        <v>101</v>
      </c>
      <c r="C39" s="69" t="s">
        <v>61</v>
      </c>
      <c r="D39" s="68">
        <v>29220.280000000002</v>
      </c>
      <c r="E39" s="106">
        <v>89298.920999999988</v>
      </c>
      <c r="F39" s="68">
        <v>32196.600000000002</v>
      </c>
      <c r="G39" s="106">
        <v>97044.206000000006</v>
      </c>
      <c r="H39" s="68">
        <v>29275.690000000002</v>
      </c>
      <c r="I39" s="106">
        <v>78832.311500000011</v>
      </c>
      <c r="J39" s="68">
        <v>32531.359999999997</v>
      </c>
      <c r="K39" s="106">
        <v>73703.675999999992</v>
      </c>
      <c r="L39" s="68">
        <v>30303.75</v>
      </c>
      <c r="M39" s="7">
        <v>48742.0965</v>
      </c>
    </row>
    <row r="40" spans="2:14" s="74" customFormat="1" ht="15.75" x14ac:dyDescent="0.25">
      <c r="B40" s="69" t="s">
        <v>233</v>
      </c>
      <c r="C40" s="69" t="s">
        <v>21</v>
      </c>
      <c r="D40" s="68">
        <v>20363.14</v>
      </c>
      <c r="E40" s="106">
        <v>120965.40250000001</v>
      </c>
      <c r="F40" s="68">
        <v>14109.599999999999</v>
      </c>
      <c r="G40" s="106">
        <v>80537.64</v>
      </c>
      <c r="H40" s="68">
        <v>9545.2999999999993</v>
      </c>
      <c r="I40" s="106">
        <v>55941.255000000005</v>
      </c>
      <c r="J40" s="68">
        <v>69071.900000000009</v>
      </c>
      <c r="K40" s="106">
        <v>204842.62699999998</v>
      </c>
      <c r="L40" s="68">
        <v>107033.27</v>
      </c>
      <c r="M40" s="7">
        <v>638519.46550000005</v>
      </c>
    </row>
    <row r="41" spans="2:14" s="74" customFormat="1" ht="15.75" x14ac:dyDescent="0.25">
      <c r="B41" s="69" t="s">
        <v>97</v>
      </c>
      <c r="C41" s="69" t="s">
        <v>22</v>
      </c>
      <c r="D41" s="68">
        <v>9069.7100000000009</v>
      </c>
      <c r="E41" s="106">
        <v>34085.622000000003</v>
      </c>
      <c r="F41" s="68">
        <v>15731.900000000003</v>
      </c>
      <c r="G41" s="106">
        <v>59992.937999999995</v>
      </c>
      <c r="H41" s="68">
        <v>17553.8</v>
      </c>
      <c r="I41" s="106">
        <v>76472.834000000003</v>
      </c>
      <c r="J41" s="68">
        <v>13813.760000000002</v>
      </c>
      <c r="K41" s="106">
        <v>50008.736999999994</v>
      </c>
      <c r="L41" s="68">
        <v>10084.51</v>
      </c>
      <c r="M41" s="7">
        <v>39285.425999999999</v>
      </c>
    </row>
    <row r="42" spans="2:14" s="74" customFormat="1" ht="15.75" x14ac:dyDescent="0.25">
      <c r="B42" s="69" t="s">
        <v>225</v>
      </c>
      <c r="C42" s="69" t="s">
        <v>226</v>
      </c>
      <c r="D42" s="68">
        <v>8279.91</v>
      </c>
      <c r="E42" s="106">
        <v>7947.9979999999987</v>
      </c>
      <c r="F42" s="68">
        <v>9169.7000000000007</v>
      </c>
      <c r="G42" s="106">
        <v>7194.286000000001</v>
      </c>
      <c r="H42" s="68">
        <v>5268.7999999999993</v>
      </c>
      <c r="I42" s="106">
        <v>5011.2939999999999</v>
      </c>
      <c r="J42" s="68">
        <v>1166.6300000000001</v>
      </c>
      <c r="K42" s="106">
        <v>5859.7850000000008</v>
      </c>
      <c r="L42" s="68">
        <v>877.6</v>
      </c>
      <c r="M42" s="7">
        <v>4562.0999999999995</v>
      </c>
    </row>
    <row r="43" spans="2:14" s="74" customFormat="1" ht="15.75" x14ac:dyDescent="0.25">
      <c r="B43" s="69" t="s">
        <v>111</v>
      </c>
      <c r="C43" s="69" t="s">
        <v>60</v>
      </c>
      <c r="D43" s="68">
        <v>7779.07</v>
      </c>
      <c r="E43" s="106">
        <v>33193.4355</v>
      </c>
      <c r="F43" s="68">
        <v>6323.9000000000015</v>
      </c>
      <c r="G43" s="106">
        <v>25111.012999999999</v>
      </c>
      <c r="H43" s="68">
        <v>6338</v>
      </c>
      <c r="I43" s="106">
        <v>27236.720999999998</v>
      </c>
      <c r="J43" s="68">
        <v>6180.22</v>
      </c>
      <c r="K43" s="106">
        <v>19579.828000000001</v>
      </c>
      <c r="L43" s="68">
        <v>3339.8900000000003</v>
      </c>
      <c r="M43" s="7">
        <v>12652.391500000002</v>
      </c>
    </row>
    <row r="44" spans="2:14" s="74" customFormat="1" ht="15.75" x14ac:dyDescent="0.25">
      <c r="B44" s="69" t="s">
        <v>116</v>
      </c>
      <c r="C44" s="69" t="s">
        <v>15</v>
      </c>
      <c r="D44" s="68">
        <v>6969.0500000000011</v>
      </c>
      <c r="E44" s="106">
        <v>26305.249499999998</v>
      </c>
      <c r="F44" s="68">
        <v>11829.999999999998</v>
      </c>
      <c r="G44" s="106">
        <v>47160.525000000001</v>
      </c>
      <c r="H44" s="68">
        <v>20734.610000000004</v>
      </c>
      <c r="I44" s="106">
        <v>73631.645000000004</v>
      </c>
      <c r="J44" s="68">
        <v>10360.600000000002</v>
      </c>
      <c r="K44" s="106">
        <v>31427.728999999999</v>
      </c>
      <c r="L44" s="68">
        <v>4635.63</v>
      </c>
      <c r="M44" s="7">
        <v>19620.617000000002</v>
      </c>
    </row>
    <row r="45" spans="2:14" s="74" customFormat="1" ht="15.75" x14ac:dyDescent="0.25">
      <c r="B45" s="69" t="s">
        <v>165</v>
      </c>
      <c r="C45" s="69" t="s">
        <v>166</v>
      </c>
      <c r="D45" s="68">
        <v>6254.02</v>
      </c>
      <c r="E45" s="106">
        <v>24017.639499999997</v>
      </c>
      <c r="F45" s="68">
        <v>7459.0000000000009</v>
      </c>
      <c r="G45" s="106">
        <v>30329.386000000002</v>
      </c>
      <c r="H45" s="68">
        <v>5083.3</v>
      </c>
      <c r="I45" s="106">
        <v>20870.014999999999</v>
      </c>
      <c r="J45" s="68">
        <v>6696.9</v>
      </c>
      <c r="K45" s="106">
        <v>23484.135000000006</v>
      </c>
      <c r="L45" s="68">
        <v>5682.86</v>
      </c>
      <c r="M45" s="7">
        <v>24277.589</v>
      </c>
    </row>
    <row r="46" spans="2:14" ht="15.75" x14ac:dyDescent="0.25">
      <c r="B46" s="69" t="s">
        <v>87</v>
      </c>
      <c r="C46" s="69" t="s">
        <v>86</v>
      </c>
      <c r="D46" s="68">
        <v>5458.3300000000008</v>
      </c>
      <c r="E46" s="106">
        <v>83287.522500000006</v>
      </c>
      <c r="F46" s="68">
        <v>5954.13</v>
      </c>
      <c r="G46" s="106">
        <v>80454.12</v>
      </c>
      <c r="H46" s="68">
        <v>5053.6000000000004</v>
      </c>
      <c r="I46" s="106">
        <v>65053.522000000004</v>
      </c>
      <c r="J46" s="68">
        <v>7897.5</v>
      </c>
      <c r="K46" s="106">
        <v>99754.756999999998</v>
      </c>
      <c r="L46" s="68">
        <v>12097.79</v>
      </c>
      <c r="M46" s="7">
        <v>164449.34299999999</v>
      </c>
    </row>
    <row r="47" spans="2:14" ht="15.75" x14ac:dyDescent="0.25">
      <c r="B47" s="70" t="s">
        <v>31</v>
      </c>
      <c r="C47" s="70" t="s">
        <v>30</v>
      </c>
      <c r="D47" s="71">
        <v>5110.6699999999992</v>
      </c>
      <c r="E47" s="107">
        <v>32773.622499999998</v>
      </c>
      <c r="F47" s="68">
        <v>4543.7</v>
      </c>
      <c r="G47" s="106">
        <v>24720.358000000007</v>
      </c>
      <c r="H47" s="68">
        <v>4998.5999999999985</v>
      </c>
      <c r="I47" s="106">
        <v>24553.720999999998</v>
      </c>
      <c r="J47" s="68">
        <v>3448.53</v>
      </c>
      <c r="K47" s="106">
        <v>15332.656999999999</v>
      </c>
      <c r="L47" s="68">
        <v>3384.66</v>
      </c>
      <c r="M47" s="7">
        <v>13535.767</v>
      </c>
    </row>
    <row r="48" spans="2:14" ht="15.75" x14ac:dyDescent="0.25">
      <c r="B48" s="120" t="s">
        <v>149</v>
      </c>
      <c r="C48" s="121"/>
      <c r="D48" s="75">
        <v>0.68210008464355187</v>
      </c>
      <c r="E48" s="75">
        <v>0.66258241810569796</v>
      </c>
      <c r="F48" s="75">
        <v>0.61239206511936106</v>
      </c>
      <c r="G48" s="75">
        <v>0.60651199344552664</v>
      </c>
      <c r="H48" s="75">
        <v>0.63473953895883573</v>
      </c>
      <c r="I48" s="75">
        <v>0.60538203870977048</v>
      </c>
      <c r="J48" s="75">
        <v>0.68102687925976113</v>
      </c>
      <c r="K48" s="75">
        <v>0.63519399666314591</v>
      </c>
      <c r="L48" s="75">
        <v>0.73616308147762388</v>
      </c>
      <c r="M48" s="75">
        <v>0.75137532183767985</v>
      </c>
    </row>
    <row r="49" spans="2:13" ht="15.75" x14ac:dyDescent="0.25">
      <c r="B49" s="122" t="s">
        <v>150</v>
      </c>
      <c r="C49" s="123"/>
      <c r="D49" s="102">
        <v>216318.89999999997</v>
      </c>
      <c r="E49" s="105">
        <v>1183888.0750000002</v>
      </c>
      <c r="F49" s="102">
        <v>262573.82999999996</v>
      </c>
      <c r="G49" s="105">
        <v>1244143.267</v>
      </c>
      <c r="H49" s="102">
        <v>264909.09999999986</v>
      </c>
      <c r="I49" s="105">
        <v>1283700.2245</v>
      </c>
      <c r="J49" s="102">
        <v>278750.97999999992</v>
      </c>
      <c r="K49" s="105">
        <v>1141867.7590000001</v>
      </c>
      <c r="L49" s="102">
        <v>312127.65999999992</v>
      </c>
      <c r="M49" s="105">
        <v>1556611.7445000003</v>
      </c>
    </row>
    <row r="51" spans="2:13" ht="15.75" x14ac:dyDescent="0.25">
      <c r="B51" s="32" t="s">
        <v>119</v>
      </c>
    </row>
  </sheetData>
  <mergeCells count="9">
    <mergeCell ref="L36:M36"/>
    <mergeCell ref="B36:B37"/>
    <mergeCell ref="C36:C37"/>
    <mergeCell ref="B48:C48"/>
    <mergeCell ref="B49:C49"/>
    <mergeCell ref="D36:E36"/>
    <mergeCell ref="F36:G36"/>
    <mergeCell ref="H36:I36"/>
    <mergeCell ref="J36:K36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CIFRAS GENERALES</vt:lpstr>
      <vt:lpstr>ANUALES</vt:lpstr>
      <vt:lpstr>ESPECIES</vt:lpstr>
      <vt:lpstr>'CIFRAS GENERALES'!Área_de_impresión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Antonio Galisteo Delgado</cp:lastModifiedBy>
  <cp:lastPrinted>2013-12-12T10:51:29Z</cp:lastPrinted>
  <dcterms:created xsi:type="dcterms:W3CDTF">2013-05-08T09:16:55Z</dcterms:created>
  <dcterms:modified xsi:type="dcterms:W3CDTF">2017-03-17T08:21:04Z</dcterms:modified>
</cp:coreProperties>
</file>