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15480" windowHeight="8190" tabRatio="480"/>
  </bookViews>
  <sheets>
    <sheet name="CIFRAS GENERALES" sheetId="1" r:id="rId1"/>
    <sheet name="ANUALES" sheetId="2" r:id="rId2"/>
    <sheet name="ESPECIES" sheetId="7" r:id="rId3"/>
  </sheets>
  <definedNames>
    <definedName name="_xlnm.Print_Area" localSheetId="0">'CIFRAS GENERALES'!$A$6:$L$69</definedName>
  </definedNames>
  <calcPr calcId="145621"/>
</workbook>
</file>

<file path=xl/calcChain.xml><?xml version="1.0" encoding="utf-8"?>
<calcChain xmlns="http://schemas.openxmlformats.org/spreadsheetml/2006/main">
  <c r="F145" i="2" l="1"/>
  <c r="F146" i="2"/>
  <c r="F147" i="2"/>
  <c r="F148" i="2"/>
  <c r="F149" i="2"/>
  <c r="F150" i="2"/>
  <c r="F151" i="2"/>
  <c r="F152" i="2"/>
  <c r="F153" i="2"/>
  <c r="F136" i="2"/>
  <c r="F137" i="2"/>
  <c r="F17" i="2"/>
  <c r="F18" i="2"/>
  <c r="F19" i="2"/>
  <c r="F20" i="2"/>
  <c r="F21" i="2"/>
  <c r="F22" i="2"/>
  <c r="F23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54" i="2" l="1"/>
  <c r="F135" i="2"/>
  <c r="F138" i="2"/>
  <c r="F139" i="2"/>
  <c r="F140" i="2"/>
  <c r="F141" i="2"/>
  <c r="F142" i="2"/>
  <c r="F80" i="2"/>
  <c r="F81" i="2"/>
  <c r="F82" i="2"/>
  <c r="F83" i="2"/>
  <c r="F84" i="2"/>
  <c r="F85" i="2"/>
  <c r="F86" i="2"/>
  <c r="F87" i="2"/>
  <c r="F88" i="2"/>
  <c r="F89" i="2"/>
  <c r="F90" i="2"/>
  <c r="K56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17" i="1"/>
  <c r="E48" i="1" l="1"/>
  <c r="F13" i="2"/>
  <c r="F14" i="2"/>
  <c r="F15" i="2"/>
  <c r="F16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91" i="2"/>
  <c r="F92" i="2"/>
  <c r="F93" i="2"/>
  <c r="F94" i="2"/>
  <c r="F95" i="2"/>
  <c r="F96" i="2"/>
  <c r="F122" i="2"/>
  <c r="F123" i="2"/>
  <c r="F124" i="2"/>
  <c r="F125" i="2"/>
  <c r="F126" i="2"/>
  <c r="F127" i="2"/>
  <c r="F128" i="2"/>
  <c r="F129" i="2"/>
  <c r="F130" i="2"/>
  <c r="F131" i="2"/>
  <c r="F132" i="2"/>
  <c r="F12" i="2"/>
  <c r="F133" i="2"/>
  <c r="F134" i="2"/>
  <c r="F143" i="2"/>
  <c r="F144" i="2"/>
  <c r="F155" i="2"/>
  <c r="F156" i="2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K68" i="1"/>
  <c r="K67" i="1"/>
  <c r="K66" i="1"/>
  <c r="K65" i="1"/>
  <c r="K64" i="1"/>
  <c r="K63" i="1"/>
  <c r="K62" i="1"/>
  <c r="K61" i="1"/>
  <c r="K60" i="1"/>
  <c r="K59" i="1"/>
  <c r="K58" i="1"/>
  <c r="K57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E57" i="1"/>
  <c r="E58" i="1"/>
  <c r="E59" i="1"/>
  <c r="E60" i="1"/>
  <c r="E61" i="1"/>
  <c r="E62" i="1"/>
  <c r="E63" i="1"/>
  <c r="E64" i="1"/>
  <c r="E65" i="1"/>
  <c r="E66" i="1"/>
  <c r="E67" i="1"/>
  <c r="E68" i="1"/>
  <c r="E56" i="1"/>
  <c r="D49" i="1"/>
  <c r="C49" i="1"/>
  <c r="E49" i="1"/>
</calcChain>
</file>

<file path=xl/sharedStrings.xml><?xml version="1.0" encoding="utf-8"?>
<sst xmlns="http://schemas.openxmlformats.org/spreadsheetml/2006/main" count="393" uniqueCount="327">
  <si>
    <t>AÑO</t>
  </si>
  <si>
    <t>TOTAL</t>
  </si>
  <si>
    <t>FAO</t>
  </si>
  <si>
    <t>AMB</t>
  </si>
  <si>
    <t>BOG</t>
  </si>
  <si>
    <t>BOGA</t>
  </si>
  <si>
    <t>BON</t>
  </si>
  <si>
    <t>BRB</t>
  </si>
  <si>
    <t>CHOPA</t>
  </si>
  <si>
    <t>BRF</t>
  </si>
  <si>
    <t>COE</t>
  </si>
  <si>
    <t>CTC</t>
  </si>
  <si>
    <t>DEC</t>
  </si>
  <si>
    <t>FOR</t>
  </si>
  <si>
    <t>BROTOLA DE ROCA</t>
  </si>
  <si>
    <t>GPD</t>
  </si>
  <si>
    <t>MERO</t>
  </si>
  <si>
    <t>HKE</t>
  </si>
  <si>
    <t>HMY</t>
  </si>
  <si>
    <t>JOD</t>
  </si>
  <si>
    <t>LBE</t>
  </si>
  <si>
    <t>BOGAVANTE</t>
  </si>
  <si>
    <t>MAS</t>
  </si>
  <si>
    <t>OCC</t>
  </si>
  <si>
    <t>PAC</t>
  </si>
  <si>
    <t>PIL</t>
  </si>
  <si>
    <t>SARDINA</t>
  </si>
  <si>
    <t>RPG</t>
  </si>
  <si>
    <t>PARGO O BOCINEGRO</t>
  </si>
  <si>
    <t>RSE</t>
  </si>
  <si>
    <t>CABRACHO</t>
  </si>
  <si>
    <t>SBA</t>
  </si>
  <si>
    <t>SBG</t>
  </si>
  <si>
    <t>DORADA</t>
  </si>
  <si>
    <t>SBZ</t>
  </si>
  <si>
    <t>SARGO BREADO</t>
  </si>
  <si>
    <t>SCR</t>
  </si>
  <si>
    <t>SKA</t>
  </si>
  <si>
    <t>RAYAS</t>
  </si>
  <si>
    <t>SLO</t>
  </si>
  <si>
    <t>LANGOSTA</t>
  </si>
  <si>
    <t>SSB</t>
  </si>
  <si>
    <t>HERRERA</t>
  </si>
  <si>
    <t>SYC</t>
  </si>
  <si>
    <t>TRG</t>
  </si>
  <si>
    <t>PEZ BALLESTA</t>
  </si>
  <si>
    <t>YRS</t>
  </si>
  <si>
    <t>ESPETON</t>
  </si>
  <si>
    <t>ANE</t>
  </si>
  <si>
    <t>BOQUERON</t>
  </si>
  <si>
    <t>CET</t>
  </si>
  <si>
    <t>ACEDIA</t>
  </si>
  <si>
    <t>MGR</t>
  </si>
  <si>
    <t>CORVINA</t>
  </si>
  <si>
    <t>POP</t>
  </si>
  <si>
    <t>REA</t>
  </si>
  <si>
    <t>HURTA O URTA</t>
  </si>
  <si>
    <t>SLM</t>
  </si>
  <si>
    <t>SALEMA</t>
  </si>
  <si>
    <t>BSS</t>
  </si>
  <si>
    <t>LTA</t>
  </si>
  <si>
    <t>BACORETA</t>
  </si>
  <si>
    <t>SWO</t>
  </si>
  <si>
    <t>WRF</t>
  </si>
  <si>
    <t>CHERNA</t>
  </si>
  <si>
    <t>DEP</t>
  </si>
  <si>
    <t>SAMA DE PLUMA</t>
  </si>
  <si>
    <t>BLU</t>
  </si>
  <si>
    <t>GBR</t>
  </si>
  <si>
    <t>HOM</t>
  </si>
  <si>
    <t>JUREL</t>
  </si>
  <si>
    <t>JAA</t>
  </si>
  <si>
    <t>MUR</t>
  </si>
  <si>
    <t>SALMONETE DE ROCA</t>
  </si>
  <si>
    <t>SWA</t>
  </si>
  <si>
    <t>SARGO</t>
  </si>
  <si>
    <t>SPU</t>
  </si>
  <si>
    <t>BAILA</t>
  </si>
  <si>
    <t>BLT</t>
  </si>
  <si>
    <t>MELVA</t>
  </si>
  <si>
    <t>SKJ</t>
  </si>
  <si>
    <t>MUT</t>
  </si>
  <si>
    <t>SALMONETE DE FANGO</t>
  </si>
  <si>
    <t>GRA</t>
  </si>
  <si>
    <t>BURRO LISTADO</t>
  </si>
  <si>
    <t>MMH</t>
  </si>
  <si>
    <t>MORENA</t>
  </si>
  <si>
    <t>CIL</t>
  </si>
  <si>
    <t>JDP</t>
  </si>
  <si>
    <t>CHUCHO</t>
  </si>
  <si>
    <t>BGR</t>
  </si>
  <si>
    <t>MIA</t>
  </si>
  <si>
    <t>SOLDADO</t>
  </si>
  <si>
    <t>DEN</t>
  </si>
  <si>
    <t>CHACARONA SUREÑA</t>
  </si>
  <si>
    <t>OAL</t>
  </si>
  <si>
    <t>LENGUADO SENEGALES</t>
  </si>
  <si>
    <t>SOL</t>
  </si>
  <si>
    <t>SOS</t>
  </si>
  <si>
    <t>LENGUADO DE ARENA</t>
  </si>
  <si>
    <t>BBS</t>
  </si>
  <si>
    <t>RASCACIO</t>
  </si>
  <si>
    <t>PEZ LIMON O SERVIOLA O LECHA</t>
  </si>
  <si>
    <t>BONITO O BONITO DEL SUR</t>
  </si>
  <si>
    <t>CHOCO O JIBIA O SEPIA</t>
  </si>
  <si>
    <t>JURELA O JUREL DORADO</t>
  </si>
  <si>
    <t>BRECA O PAGEL</t>
  </si>
  <si>
    <t>ALIGOTE O BESUGO BLANCO</t>
  </si>
  <si>
    <t>CENTOLLA O CENTOLLO</t>
  </si>
  <si>
    <t>LUBINA O ROBALO</t>
  </si>
  <si>
    <t>BURRO O BORRIQUETE</t>
  </si>
  <si>
    <t>PEZ ESPADA O EMPERADOR</t>
  </si>
  <si>
    <t>RONCADOR O RONCO MESTIZO</t>
  </si>
  <si>
    <t>LENGUADO EUROPEO</t>
  </si>
  <si>
    <t>LISTADO O BONITO DE VIENTRE RAYADO</t>
  </si>
  <si>
    <t>ZAFIO</t>
  </si>
  <si>
    <t>POLLO</t>
  </si>
  <si>
    <t>JUREL NEGRO</t>
  </si>
  <si>
    <t>TAPACULO</t>
  </si>
  <si>
    <t>SAVIA</t>
  </si>
  <si>
    <t>PULPO DE ROCA O PULPO ROQUERO</t>
  </si>
  <si>
    <t>CHOVA</t>
  </si>
  <si>
    <t>CABALLA DEL SUR O TONINO</t>
  </si>
  <si>
    <t>GATA</t>
  </si>
  <si>
    <t>GALLOPEDRO</t>
  </si>
  <si>
    <t>PALOMETA</t>
  </si>
  <si>
    <t>MERLUZA O MERLUZA EUROPEA</t>
  </si>
  <si>
    <t>TOTAL MOLUSCOS</t>
  </si>
  <si>
    <t>TOTAL PECES</t>
  </si>
  <si>
    <t>Fuente: Sistema de Información andaluz de comercialización y producción pesquera. Consejería de Agricultura, Pesca y Desarrollo Rural.</t>
  </si>
  <si>
    <t>Año</t>
  </si>
  <si>
    <t>Toneladas</t>
  </si>
  <si>
    <t>Miles euros</t>
  </si>
  <si>
    <t>Evol 16_15</t>
  </si>
  <si>
    <t>Mes</t>
  </si>
  <si>
    <t>Peces</t>
  </si>
  <si>
    <t>Moluscos</t>
  </si>
  <si>
    <t>Crustáceos</t>
  </si>
  <si>
    <t>Año 2016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</si>
  <si>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</si>
  <si>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</si>
  <si>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</si>
  <si>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</si>
  <si>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</si>
  <si>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</si>
  <si>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</si>
  <si>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</si>
  <si>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</si>
  <si>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</si>
  <si>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</si>
  <si>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</si>
  <si>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€/kg</t>
  </si>
  <si>
    <t>Total</t>
  </si>
  <si>
    <t>Precio (€/kg)</t>
  </si>
  <si>
    <t xml:space="preserve">      Tabla 2. Distribución mensual por categorías. Año 2016</t>
  </si>
  <si>
    <t>Especie</t>
  </si>
  <si>
    <t>Kilogramos</t>
  </si>
  <si>
    <t>Euros</t>
  </si>
  <si>
    <t>TOTAL CRUSTÁCEOS</t>
  </si>
  <si>
    <t>ACUMULADO SOBRE EL TOTAL</t>
  </si>
  <si>
    <t>TOTAL COMERCIALIZADO</t>
  </si>
  <si>
    <t>AGUJETA</t>
  </si>
  <si>
    <t>GAR</t>
  </si>
  <si>
    <t>BODIONES O PORREDANAS</t>
  </si>
  <si>
    <t>YFX</t>
  </si>
  <si>
    <t>CABALLA</t>
  </si>
  <si>
    <t>MAC</t>
  </si>
  <si>
    <t>CABRA</t>
  </si>
  <si>
    <t>GUM</t>
  </si>
  <si>
    <t>CAZON</t>
  </si>
  <si>
    <t>GAG</t>
  </si>
  <si>
    <t>CORVALLO O CORVINATA</t>
  </si>
  <si>
    <t>CBM</t>
  </si>
  <si>
    <t>ESCOLAR NEGRO</t>
  </si>
  <si>
    <t>LEC</t>
  </si>
  <si>
    <t>FANECA O NIÑA</t>
  </si>
  <si>
    <t>BIB</t>
  </si>
  <si>
    <t>FERRON</t>
  </si>
  <si>
    <t>QUB</t>
  </si>
  <si>
    <t>GRANADERO</t>
  </si>
  <si>
    <t>TUR</t>
  </si>
  <si>
    <t>MARRAJO</t>
  </si>
  <si>
    <t>SMA</t>
  </si>
  <si>
    <t>MOJARRA</t>
  </si>
  <si>
    <t>CTB</t>
  </si>
  <si>
    <t>MUSOLA</t>
  </si>
  <si>
    <t>SMD</t>
  </si>
  <si>
    <t>PALOMETA NEGRA</t>
  </si>
  <si>
    <t>PALOMETON</t>
  </si>
  <si>
    <t>LEE</t>
  </si>
  <si>
    <t>PEON</t>
  </si>
  <si>
    <t>ARY</t>
  </si>
  <si>
    <t>RAYA DE CLAVOS</t>
  </si>
  <si>
    <t>RJC</t>
  </si>
  <si>
    <t>RAYA ESTRELLADA</t>
  </si>
  <si>
    <t>JRS</t>
  </si>
  <si>
    <t>RAYA MOSAICO</t>
  </si>
  <si>
    <t>RJU</t>
  </si>
  <si>
    <t>RAYA SANTIAGUESA</t>
  </si>
  <si>
    <t>RJN</t>
  </si>
  <si>
    <t>SARGO PICUDO</t>
  </si>
  <si>
    <t>SHR</t>
  </si>
  <si>
    <t>TEMBLADERA</t>
  </si>
  <si>
    <t>TTR</t>
  </si>
  <si>
    <t>TINTORERA O CAELLA</t>
  </si>
  <si>
    <t>BSH</t>
  </si>
  <si>
    <t>VERRUGATO FUSCO</t>
  </si>
  <si>
    <t>UMO</t>
  </si>
  <si>
    <t>VERRUGATO O VERRUGATO DE PIEDRA</t>
  </si>
  <si>
    <t>COB</t>
  </si>
  <si>
    <t>CALAMAR O CHIPIRON</t>
  </si>
  <si>
    <t>SQR</t>
  </si>
  <si>
    <t>CHOQUITO PICUDO</t>
  </si>
  <si>
    <t>IAR</t>
  </si>
  <si>
    <t>PUNTILLITAS</t>
  </si>
  <si>
    <t>OUL</t>
  </si>
  <si>
    <t>CAMARON FLECHA</t>
  </si>
  <si>
    <t>LKO</t>
  </si>
  <si>
    <t>CANGREJO REAL</t>
  </si>
  <si>
    <t>KPG</t>
  </si>
  <si>
    <t>GALERA</t>
  </si>
  <si>
    <t>MTS</t>
  </si>
  <si>
    <t>AGUILA MARINA</t>
  </si>
  <si>
    <t>MYL</t>
  </si>
  <si>
    <t>ALACHA</t>
  </si>
  <si>
    <t>SAA</t>
  </si>
  <si>
    <t>ARAÑA</t>
  </si>
  <si>
    <t>WEG</t>
  </si>
  <si>
    <t>Arete</t>
  </si>
  <si>
    <t>GUR</t>
  </si>
  <si>
    <t>ARMADO</t>
  </si>
  <si>
    <t>PJC</t>
  </si>
  <si>
    <t>BACALADILLA</t>
  </si>
  <si>
    <t>WHB</t>
  </si>
  <si>
    <t>BEJEL O RUBIO</t>
  </si>
  <si>
    <t>GUU</t>
  </si>
  <si>
    <t>BOQUIDULCE</t>
  </si>
  <si>
    <t>HXT</t>
  </si>
  <si>
    <t>BROTOLA DE FANGO</t>
  </si>
  <si>
    <t>GFB</t>
  </si>
  <si>
    <t>CACHUCHO</t>
  </si>
  <si>
    <t>DEL</t>
  </si>
  <si>
    <t>CAÑABOTA</t>
  </si>
  <si>
    <t>SBL</t>
  </si>
  <si>
    <t>CHUCLA</t>
  </si>
  <si>
    <t>BPI</t>
  </si>
  <si>
    <t>CORVINA PUNTEADA</t>
  </si>
  <si>
    <t>STG</t>
  </si>
  <si>
    <t>ESCOLAR CLAVO</t>
  </si>
  <si>
    <t>OIL</t>
  </si>
  <si>
    <t>ESCORPORA</t>
  </si>
  <si>
    <t>SNQ</t>
  </si>
  <si>
    <t>GALLO</t>
  </si>
  <si>
    <t>LDB</t>
  </si>
  <si>
    <t>GARAPELLO</t>
  </si>
  <si>
    <t>PAR</t>
  </si>
  <si>
    <t>GARNEO</t>
  </si>
  <si>
    <t>GUN</t>
  </si>
  <si>
    <t>HERVE NEGRO</t>
  </si>
  <si>
    <t>SCK</t>
  </si>
  <si>
    <t>JUREL BLANCO</t>
  </si>
  <si>
    <t>HMM</t>
  </si>
  <si>
    <t>LENGUADO PORTUGUES</t>
  </si>
  <si>
    <t>YNU</t>
  </si>
  <si>
    <t>LISA</t>
  </si>
  <si>
    <t>MLR</t>
  </si>
  <si>
    <t>LLAMPUGA O LIRIO</t>
  </si>
  <si>
    <t>DOL</t>
  </si>
  <si>
    <t>TAL</t>
  </si>
  <si>
    <t>PAMPANO O PALOMETA FIATOLA</t>
  </si>
  <si>
    <t>BLB</t>
  </si>
  <si>
    <t>PEJE OBISPO</t>
  </si>
  <si>
    <t>MPO</t>
  </si>
  <si>
    <t>PEZ CINTA</t>
  </si>
  <si>
    <t>CBC</t>
  </si>
  <si>
    <t>PEZ SAPO</t>
  </si>
  <si>
    <t>BHD</t>
  </si>
  <si>
    <t>RAPE BLANCO</t>
  </si>
  <si>
    <t>MON</t>
  </si>
  <si>
    <t>RAPE NEGRO</t>
  </si>
  <si>
    <t>ANK</t>
  </si>
  <si>
    <t>RASPALLON</t>
  </si>
  <si>
    <t>ANN</t>
  </si>
  <si>
    <t>RAYA DE ESPEJOS</t>
  </si>
  <si>
    <t>JAI</t>
  </si>
  <si>
    <t>rAYA PINTADA</t>
  </si>
  <si>
    <t>RJM</t>
  </si>
  <si>
    <t>REMOL</t>
  </si>
  <si>
    <t>BLL</t>
  </si>
  <si>
    <t>RUBIO</t>
  </si>
  <si>
    <t>CTZ</t>
  </si>
  <si>
    <t>SAN PEDRO PLATEADO</t>
  </si>
  <si>
    <t>JOS</t>
  </si>
  <si>
    <t>SARGOS</t>
  </si>
  <si>
    <t>SRG</t>
  </si>
  <si>
    <t>SUELA</t>
  </si>
  <si>
    <t>KSY</t>
  </si>
  <si>
    <t>VERRUGATO DE CANARIAS</t>
  </si>
  <si>
    <t>UCA</t>
  </si>
  <si>
    <t>VIBORA</t>
  </si>
  <si>
    <t>TZR</t>
  </si>
  <si>
    <t>CHOQUITO</t>
  </si>
  <si>
    <t>EJE</t>
  </si>
  <si>
    <t>POTA COSTERA</t>
  </si>
  <si>
    <t>TDQ</t>
  </si>
  <si>
    <t>POTAS VOLADORAS O VOLADOR</t>
  </si>
  <si>
    <t>SQM</t>
  </si>
  <si>
    <t>PULPO ALMIZCLADO</t>
  </si>
  <si>
    <t>EDT</t>
  </si>
  <si>
    <t>CIGALA</t>
  </si>
  <si>
    <t>NEP</t>
  </si>
  <si>
    <t>GAMBA</t>
  </si>
  <si>
    <t>DPS</t>
  </si>
  <si>
    <t>GAMBA ROJA O RAYAO O ALISTAO</t>
  </si>
  <si>
    <t>ARA</t>
  </si>
  <si>
    <t>LANGOSTINO</t>
  </si>
  <si>
    <t>TGS</t>
  </si>
  <si>
    <t>QUISQUILLA</t>
  </si>
  <si>
    <t>LKW</t>
  </si>
  <si>
    <t xml:space="preserve">PULPO DE ROCA </t>
  </si>
  <si>
    <t xml:space="preserve">      Tabla 1. Evolución de la producción comercializada en la lonja de El Puerto de Santa María. Serie 1985-2016</t>
  </si>
  <si>
    <t>Gráfico 1. Evolución de la producción comercializadaen la lonja de El Puerto de Santa María. Serie 2000-2016</t>
  </si>
  <si>
    <t xml:space="preserve">      Tabla 4. Producción comercializada en la lonja de El Puerto de Santa María según categoría y especie. Año 2016</t>
  </si>
  <si>
    <t xml:space="preserve">       Gráfico 3. Principales especies comercializadas en la lonja de El Puerto de Santa María.  Año 2016</t>
  </si>
  <si>
    <t xml:space="preserve">      Tabla 5. Evolución de las principales especies comercializadas en la lonja de El Puerto de Santa María. Serie 2016-2012</t>
  </si>
  <si>
    <t xml:space="preserve">IPP calculado con la cesta representativa de productos comercializados en esta lonja: </t>
  </si>
  <si>
    <t xml:space="preserve">      Tabla 3. Índice de precios percibidos en lonja (Base 2016)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</si>
</sst>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%"/>
    <numFmt numFmtId="165" formatCode="#,##0.0"/>
    <numFmt numFmtId="166" formatCode="_-* #,##0.00\ _p_t_a_-;\-* #,##0.00\ _p_t_a_-;_-* \-??\ _p_t_a_-;_-@_-"/>
    <numFmt numFmtId="167" formatCode="_-* #,##0\ _p_t_a_-;\-* #,##0\ _p_t_a_-;_-* \-??\ _p_t_a_-;_-@_-"/>
  </numFmts>
  <fonts count="16" x14ac:knownFonts="1">
    <font>
      <sz val="10"/>
      <name val="Arial"/>
      <family val="2"/>
    </font>
    <font>
      <sz val="10"/>
      <name val="Arial"/>
      <family val="2"/>
    </font>
    <font>
      <sz val="12"/>
      <name val="Arial Narrow"/>
      <family val="2"/>
    </font>
    <font>
      <b/>
      <sz val="18"/>
      <color indexed="9"/>
      <name val="Arial Narrow"/>
      <family val="2"/>
    </font>
    <font>
      <sz val="18"/>
      <name val="Arial Narrow"/>
      <family val="2"/>
    </font>
    <font>
      <b/>
      <sz val="12"/>
      <color indexed="54"/>
      <name val="Arial Narrow"/>
      <family val="2"/>
    </font>
    <font>
      <b/>
      <sz val="12"/>
      <name val="Arial Narrow"/>
      <family val="2"/>
    </font>
    <font>
      <sz val="12"/>
      <color indexed="18"/>
      <name val="Arial Narrow"/>
      <family val="2"/>
    </font>
    <font>
      <b/>
      <sz val="12"/>
      <color indexed="10"/>
      <name val="Arial Narrow"/>
      <family val="2"/>
    </font>
    <font>
      <sz val="10"/>
      <name val="Arial Narrow"/>
      <family val="2"/>
    </font>
    <font>
      <b/>
      <sz val="10"/>
      <name val="Arial"/>
      <family val="2"/>
    </font>
    <font>
      <b/>
      <sz val="12"/>
      <color theme="0"/>
      <name val="Arial Narrow"/>
      <family val="2"/>
    </font>
    <font>
      <sz val="12"/>
      <color theme="3" tint="0.59999389629810485"/>
      <name val="Arial Narrow"/>
      <family val="2"/>
    </font>
    <font>
      <b/>
      <sz val="18"/>
      <color theme="3" tint="-0.249977111117893"/>
      <name val="Arial Narrow"/>
      <family val="2"/>
    </font>
    <font>
      <b/>
      <sz val="12"/>
      <color theme="3" tint="0.39997558519241921"/>
      <name val="Arial Narrow"/>
      <family val="2"/>
    </font>
    <font>
      <sz val="8"/>
      <color theme="3" tint="0.59999389629810485"/>
      <name val="Arial Narrow"/>
      <family val="2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1"/>
      </patternFill>
    </fill>
    <fill>
      <patternFill patternType="solid">
        <fgColor theme="3" tint="0.39997558519241921"/>
        <bgColor indexed="31"/>
      </patternFill>
    </fill>
    <fill>
      <patternFill patternType="solid">
        <fgColor theme="4" tint="0.79998168889431442"/>
        <bgColor indexed="31"/>
      </patternFill>
    </fill>
    <fill>
      <patternFill patternType="solid">
        <fgColor theme="3" tint="0.59999389629810485"/>
        <bgColor indexed="31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3" tint="0.39997558519241921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3"/>
      </patternFill>
    </fill>
    <fill>
      <patternFill patternType="solid">
        <fgColor rgb="FFF8F8F8"/>
        <bgColor indexed="26"/>
      </patternFill>
    </fill>
    <fill>
      <patternFill patternType="solid">
        <fgColor theme="4" tint="0.59999389629810485"/>
        <bgColor indexed="26"/>
      </patternFill>
    </fill>
  </fills>
  <borders count="13">
    <border>
      <left/>
      <right/>
      <top/>
      <bottom/>
      <diagonal/>
    </border>
    <border>
      <left style="thin">
        <color indexed="31"/>
      </left>
      <right style="thin">
        <color indexed="31"/>
      </right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31"/>
      </left>
      <right style="thin">
        <color indexed="31"/>
      </right>
      <top/>
      <bottom style="thin">
        <color indexed="31"/>
      </bottom>
      <diagonal/>
    </border>
    <border>
      <left/>
      <right style="thin">
        <color indexed="31"/>
      </right>
      <top/>
      <bottom/>
      <diagonal/>
    </border>
    <border>
      <left style="thin">
        <color indexed="31"/>
      </left>
      <right/>
      <top style="thin">
        <color indexed="31"/>
      </top>
      <bottom/>
      <diagonal/>
    </border>
    <border>
      <left style="thin">
        <color indexed="31"/>
      </left>
      <right/>
      <top/>
      <bottom/>
      <diagonal/>
    </border>
    <border>
      <left style="thin">
        <color indexed="31"/>
      </left>
      <right/>
      <top/>
      <bottom style="thin">
        <color indexed="31"/>
      </bottom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  <border>
      <left/>
      <right/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/>
      <diagonal/>
    </border>
  </borders>
  <cellStyleXfs count="3">
    <xf numFmtId="0" fontId="0" fillId="0" borderId="0"/>
    <xf numFmtId="166" fontId="1" fillId="0" borderId="0" applyFill="0" applyBorder="0" applyAlignment="0" applyProtection="0"/>
    <xf numFmtId="9" fontId="1" fillId="0" borderId="0" applyFill="0" applyBorder="0" applyAlignment="0" applyProtection="0"/>
  </cellStyleXfs>
  <cellXfs count="131">
    <xf numFmtId="0" fontId="0" fillId="0" borderId="0" xfId="0"/>
    <xf numFmtId="0" fontId="2" fillId="2" borderId="0" xfId="0" applyFont="1" applyFill="1"/>
    <xf numFmtId="4" fontId="2" fillId="2" borderId="0" xfId="0" applyNumberFormat="1" applyFont="1" applyFill="1"/>
    <xf numFmtId="4" fontId="2" fillId="2" borderId="0" xfId="0" applyNumberFormat="1" applyFont="1" applyFill="1" applyBorder="1"/>
    <xf numFmtId="0" fontId="5" fillId="2" borderId="0" xfId="0" applyFont="1" applyFill="1"/>
    <xf numFmtId="0" fontId="6" fillId="2" borderId="0" xfId="0" applyFont="1" applyFill="1" applyAlignment="1">
      <alignment horizontal="center"/>
    </xf>
    <xf numFmtId="0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/>
    <xf numFmtId="4" fontId="2" fillId="2" borderId="2" xfId="0" applyNumberFormat="1" applyFont="1" applyFill="1" applyBorder="1"/>
    <xf numFmtId="0" fontId="6" fillId="2" borderId="0" xfId="0" applyFont="1" applyFill="1"/>
    <xf numFmtId="4" fontId="6" fillId="2" borderId="0" xfId="0" applyNumberFormat="1" applyFont="1" applyFill="1"/>
    <xf numFmtId="164" fontId="2" fillId="2" borderId="0" xfId="0" applyNumberFormat="1" applyFont="1" applyFill="1"/>
    <xf numFmtId="4" fontId="7" fillId="2" borderId="0" xfId="0" applyNumberFormat="1" applyFont="1" applyFill="1" applyBorder="1"/>
    <xf numFmtId="3" fontId="7" fillId="2" borderId="0" xfId="0" applyNumberFormat="1" applyFont="1" applyFill="1" applyBorder="1"/>
    <xf numFmtId="3" fontId="2" fillId="2" borderId="2" xfId="0" applyNumberFormat="1" applyFont="1" applyFill="1" applyBorder="1"/>
    <xf numFmtId="3" fontId="2" fillId="2" borderId="1" xfId="0" applyNumberFormat="1" applyFont="1" applyFill="1" applyBorder="1"/>
    <xf numFmtId="1" fontId="2" fillId="2" borderId="0" xfId="0" applyNumberFormat="1" applyFont="1" applyFill="1" applyBorder="1"/>
    <xf numFmtId="3" fontId="2" fillId="2" borderId="0" xfId="0" applyNumberFormat="1" applyFont="1" applyFill="1" applyBorder="1"/>
    <xf numFmtId="0" fontId="2" fillId="3" borderId="0" xfId="0" applyFont="1" applyFill="1"/>
    <xf numFmtId="4" fontId="2" fillId="3" borderId="0" xfId="0" applyNumberFormat="1" applyFont="1" applyFill="1"/>
    <xf numFmtId="4" fontId="4" fillId="3" borderId="0" xfId="0" applyNumberFormat="1" applyFont="1" applyFill="1"/>
    <xf numFmtId="0" fontId="4" fillId="3" borderId="0" xfId="0" applyFont="1" applyFill="1"/>
    <xf numFmtId="4" fontId="2" fillId="3" borderId="0" xfId="0" applyNumberFormat="1" applyFont="1" applyFill="1" applyBorder="1"/>
    <xf numFmtId="0" fontId="2" fillId="3" borderId="0" xfId="0" applyFont="1" applyFill="1" applyBorder="1"/>
    <xf numFmtId="164" fontId="2" fillId="3" borderId="0" xfId="0" applyNumberFormat="1" applyFont="1" applyFill="1" applyBorder="1"/>
    <xf numFmtId="0" fontId="6" fillId="3" borderId="0" xfId="0" applyFont="1" applyFill="1" applyBorder="1"/>
    <xf numFmtId="4" fontId="6" fillId="4" borderId="0" xfId="0" applyNumberFormat="1" applyFont="1" applyFill="1" applyBorder="1"/>
    <xf numFmtId="164" fontId="6" fillId="4" borderId="0" xfId="0" applyNumberFormat="1" applyFont="1" applyFill="1" applyBorder="1"/>
    <xf numFmtId="0" fontId="11" fillId="5" borderId="3" xfId="0" applyFont="1" applyFill="1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/>
    </xf>
    <xf numFmtId="0" fontId="11" fillId="5" borderId="2" xfId="0" applyFont="1" applyFill="1" applyBorder="1" applyAlignment="1">
      <alignment horizontal="center"/>
    </xf>
    <xf numFmtId="0" fontId="6" fillId="6" borderId="4" xfId="0" applyNumberFormat="1" applyFont="1" applyFill="1" applyBorder="1" applyAlignment="1">
      <alignment horizontal="left"/>
    </xf>
    <xf numFmtId="0" fontId="12" fillId="2" borderId="0" xfId="0" applyFont="1" applyFill="1"/>
    <xf numFmtId="164" fontId="6" fillId="6" borderId="4" xfId="0" applyNumberFormat="1" applyFont="1" applyFill="1" applyBorder="1" applyAlignment="1">
      <alignment horizontal="center"/>
    </xf>
    <xf numFmtId="164" fontId="2" fillId="3" borderId="0" xfId="0" applyNumberFormat="1" applyFont="1" applyFill="1"/>
    <xf numFmtId="4" fontId="11" fillId="7" borderId="2" xfId="0" applyNumberFormat="1" applyFont="1" applyFill="1" applyBorder="1" applyAlignment="1">
      <alignment horizontal="center"/>
    </xf>
    <xf numFmtId="0" fontId="11" fillId="7" borderId="2" xfId="0" applyFont="1" applyFill="1" applyBorder="1" applyAlignment="1">
      <alignment horizontal="center"/>
    </xf>
    <xf numFmtId="3" fontId="6" fillId="6" borderId="4" xfId="0" applyNumberFormat="1" applyFont="1" applyFill="1" applyBorder="1"/>
    <xf numFmtId="4" fontId="6" fillId="6" borderId="4" xfId="0" applyNumberFormat="1" applyFont="1" applyFill="1" applyBorder="1"/>
    <xf numFmtId="3" fontId="2" fillId="2" borderId="4" xfId="0" applyNumberFormat="1" applyFont="1" applyFill="1" applyBorder="1"/>
    <xf numFmtId="4" fontId="2" fillId="2" borderId="4" xfId="0" applyNumberFormat="1" applyFont="1" applyFill="1" applyBorder="1"/>
    <xf numFmtId="3" fontId="6" fillId="3" borderId="2" xfId="0" applyNumberFormat="1" applyFont="1" applyFill="1" applyBorder="1"/>
    <xf numFmtId="4" fontId="6" fillId="3" borderId="2" xfId="0" applyNumberFormat="1" applyFont="1" applyFill="1" applyBorder="1"/>
    <xf numFmtId="3" fontId="6" fillId="3" borderId="1" xfId="0" applyNumberFormat="1" applyFont="1" applyFill="1" applyBorder="1"/>
    <xf numFmtId="4" fontId="6" fillId="3" borderId="1" xfId="0" applyNumberFormat="1" applyFont="1" applyFill="1" applyBorder="1"/>
    <xf numFmtId="3" fontId="6" fillId="3" borderId="4" xfId="0" applyNumberFormat="1" applyFont="1" applyFill="1" applyBorder="1"/>
    <xf numFmtId="4" fontId="6" fillId="3" borderId="4" xfId="0" applyNumberFormat="1" applyFont="1" applyFill="1" applyBorder="1"/>
    <xf numFmtId="0" fontId="8" fillId="2" borderId="0" xfId="0" applyFont="1" applyFill="1"/>
    <xf numFmtId="4" fontId="8" fillId="2" borderId="0" xfId="0" applyNumberFormat="1" applyFont="1" applyFill="1"/>
    <xf numFmtId="165" fontId="7" fillId="2" borderId="0" xfId="0" applyNumberFormat="1" applyFont="1" applyFill="1"/>
    <xf numFmtId="165" fontId="2" fillId="2" borderId="1" xfId="0" applyNumberFormat="1" applyFont="1" applyFill="1" applyBorder="1" applyAlignment="1"/>
    <xf numFmtId="3" fontId="2" fillId="2" borderId="1" xfId="0" applyNumberFormat="1" applyFont="1" applyFill="1" applyBorder="1" applyAlignment="1"/>
    <xf numFmtId="4" fontId="2" fillId="2" borderId="1" xfId="0" applyNumberFormat="1" applyFont="1" applyFill="1" applyBorder="1" applyAlignment="1"/>
    <xf numFmtId="4" fontId="7" fillId="2" borderId="0" xfId="0" applyNumberFormat="1" applyFont="1" applyFill="1"/>
    <xf numFmtId="165" fontId="6" fillId="8" borderId="3" xfId="0" applyNumberFormat="1" applyFont="1" applyFill="1" applyBorder="1" applyAlignment="1"/>
    <xf numFmtId="3" fontId="11" fillId="9" borderId="1" xfId="0" applyNumberFormat="1" applyFont="1" applyFill="1" applyBorder="1" applyAlignment="1"/>
    <xf numFmtId="4" fontId="11" fillId="9" borderId="1" xfId="0" applyNumberFormat="1" applyFont="1" applyFill="1" applyBorder="1" applyAlignment="1"/>
    <xf numFmtId="3" fontId="6" fillId="8" borderId="3" xfId="0" applyNumberFormat="1" applyFont="1" applyFill="1" applyBorder="1" applyAlignment="1"/>
    <xf numFmtId="4" fontId="6" fillId="8" borderId="3" xfId="0" applyNumberFormat="1" applyFont="1" applyFill="1" applyBorder="1" applyAlignment="1"/>
    <xf numFmtId="3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165" fontId="6" fillId="8" borderId="3" xfId="0" applyNumberFormat="1" applyFont="1" applyFill="1" applyBorder="1" applyAlignment="1">
      <alignment horizontal="center"/>
    </xf>
    <xf numFmtId="165" fontId="2" fillId="8" borderId="3" xfId="0" applyNumberFormat="1" applyFont="1" applyFill="1" applyBorder="1" applyAlignment="1">
      <alignment horizontal="center"/>
    </xf>
    <xf numFmtId="165" fontId="11" fillId="9" borderId="1" xfId="0" applyNumberFormat="1" applyFont="1" applyFill="1" applyBorder="1" applyAlignment="1">
      <alignment horizontal="center"/>
    </xf>
    <xf numFmtId="0" fontId="11" fillId="9" borderId="5" xfId="0" applyFont="1" applyFill="1" applyBorder="1" applyAlignment="1">
      <alignment horizontal="left"/>
    </xf>
    <xf numFmtId="0" fontId="2" fillId="2" borderId="6" xfId="0" applyFont="1" applyFill="1" applyBorder="1"/>
    <xf numFmtId="3" fontId="2" fillId="2" borderId="7" xfId="0" applyNumberFormat="1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3" fontId="2" fillId="2" borderId="8" xfId="0" applyNumberFormat="1" applyFont="1" applyFill="1" applyBorder="1"/>
    <xf numFmtId="0" fontId="0" fillId="10" borderId="0" xfId="0" applyFill="1"/>
    <xf numFmtId="0" fontId="9" fillId="10" borderId="0" xfId="0" applyFont="1" applyFill="1"/>
    <xf numFmtId="0" fontId="0" fillId="10" borderId="0" xfId="0" applyFill="1" applyBorder="1"/>
    <xf numFmtId="164" fontId="10" fillId="8" borderId="8" xfId="2" applyNumberFormat="1" applyFont="1" applyFill="1" applyBorder="1" applyAlignment="1">
      <alignment horizontal="center"/>
    </xf>
    <xf numFmtId="0" fontId="3" fillId="11" borderId="0" xfId="0" applyFont="1" applyFill="1" applyBorder="1" applyAlignment="1">
      <alignment horizontal="left"/>
    </xf>
    <xf numFmtId="0" fontId="13" fillId="11" borderId="0" xfId="0" applyFont="1" applyFill="1" applyBorder="1" applyAlignment="1">
      <alignment horizontal="left"/>
    </xf>
    <xf numFmtId="0" fontId="2" fillId="12" borderId="0" xfId="0" applyFont="1" applyFill="1"/>
    <xf numFmtId="4" fontId="2" fillId="12" borderId="0" xfId="0" applyNumberFormat="1" applyFont="1" applyFill="1"/>
    <xf numFmtId="4" fontId="2" fillId="2" borderId="1" xfId="0" applyNumberFormat="1" applyFont="1" applyFill="1" applyBorder="1" applyAlignment="1">
      <alignment horizontal="center"/>
    </xf>
    <xf numFmtId="0" fontId="14" fillId="13" borderId="0" xfId="0" applyFont="1" applyFill="1"/>
    <xf numFmtId="4" fontId="2" fillId="13" borderId="0" xfId="0" applyNumberFormat="1" applyFont="1" applyFill="1"/>
    <xf numFmtId="0" fontId="2" fillId="13" borderId="0" xfId="0" applyFont="1" applyFill="1"/>
    <xf numFmtId="0" fontId="2" fillId="9" borderId="0" xfId="0" applyFont="1" applyFill="1"/>
    <xf numFmtId="4" fontId="2" fillId="9" borderId="0" xfId="0" applyNumberFormat="1" applyFont="1" applyFill="1"/>
    <xf numFmtId="0" fontId="14" fillId="3" borderId="0" xfId="0" applyFont="1" applyFill="1"/>
    <xf numFmtId="0" fontId="6" fillId="8" borderId="4" xfId="0" applyNumberFormat="1" applyFont="1" applyFill="1" applyBorder="1" applyAlignment="1">
      <alignment horizontal="left"/>
    </xf>
    <xf numFmtId="3" fontId="6" fillId="4" borderId="0" xfId="0" applyNumberFormat="1" applyFont="1" applyFill="1" applyBorder="1"/>
    <xf numFmtId="167" fontId="1" fillId="4" borderId="0" xfId="1" applyNumberFormat="1" applyFill="1" applyBorder="1" applyAlignment="1">
      <alignment horizontal="left"/>
    </xf>
    <xf numFmtId="167" fontId="1" fillId="4" borderId="0" xfId="1" applyNumberFormat="1" applyFill="1" applyBorder="1" applyAlignment="1">
      <alignment horizontal="center"/>
    </xf>
    <xf numFmtId="166" fontId="1" fillId="2" borderId="2" xfId="1" applyFill="1" applyBorder="1"/>
    <xf numFmtId="166" fontId="1" fillId="2" borderId="1" xfId="1" applyFill="1" applyBorder="1"/>
    <xf numFmtId="166" fontId="1" fillId="2" borderId="4" xfId="1" applyFill="1" applyBorder="1"/>
    <xf numFmtId="166" fontId="1" fillId="2" borderId="1" xfId="1" applyNumberFormat="1" applyFill="1" applyBorder="1"/>
    <xf numFmtId="166" fontId="1" fillId="2" borderId="4" xfId="1" applyNumberFormat="1" applyFill="1" applyBorder="1"/>
    <xf numFmtId="166" fontId="10" fillId="6" borderId="4" xfId="1" applyFont="1" applyFill="1" applyBorder="1"/>
    <xf numFmtId="166" fontId="10" fillId="6" borderId="4" xfId="1" applyNumberFormat="1" applyFont="1" applyFill="1" applyBorder="1"/>
    <xf numFmtId="0" fontId="11" fillId="5" borderId="2" xfId="0" applyFont="1" applyFill="1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 vertical="center"/>
    </xf>
    <xf numFmtId="4" fontId="11" fillId="7" borderId="2" xfId="0" applyNumberFormat="1" applyFont="1" applyFill="1" applyBorder="1" applyAlignment="1">
      <alignment horizontal="center" vertical="center"/>
    </xf>
    <xf numFmtId="0" fontId="11" fillId="7" borderId="2" xfId="0" applyFont="1" applyFill="1" applyBorder="1" applyAlignment="1">
      <alignment horizontal="center" vertical="center"/>
    </xf>
    <xf numFmtId="4" fontId="6" fillId="8" borderId="4" xfId="0" applyNumberFormat="1" applyFont="1" applyFill="1" applyBorder="1" applyAlignment="1">
      <alignment horizontal="center"/>
    </xf>
    <xf numFmtId="0" fontId="15" fillId="2" borderId="0" xfId="0" applyFont="1" applyFill="1"/>
    <xf numFmtId="167" fontId="1" fillId="2" borderId="2" xfId="1" applyNumberFormat="1" applyFill="1" applyBorder="1"/>
    <xf numFmtId="167" fontId="1" fillId="2" borderId="1" xfId="1" applyNumberFormat="1" applyFill="1" applyBorder="1"/>
    <xf numFmtId="167" fontId="1" fillId="2" borderId="4" xfId="1" applyNumberFormat="1" applyFill="1" applyBorder="1"/>
    <xf numFmtId="167" fontId="10" fillId="6" borderId="4" xfId="1" applyNumberFormat="1" applyFont="1" applyFill="1" applyBorder="1"/>
    <xf numFmtId="3" fontId="1" fillId="2" borderId="1" xfId="1" applyNumberFormat="1" applyFill="1" applyBorder="1"/>
    <xf numFmtId="3" fontId="1" fillId="2" borderId="4" xfId="1" applyNumberFormat="1" applyFill="1" applyBorder="1"/>
    <xf numFmtId="3" fontId="10" fillId="6" borderId="4" xfId="1" applyNumberFormat="1" applyFont="1" applyFill="1" applyBorder="1"/>
    <xf numFmtId="4" fontId="2" fillId="2" borderId="7" xfId="0" applyNumberFormat="1" applyFont="1" applyFill="1" applyBorder="1"/>
    <xf numFmtId="4" fontId="2" fillId="2" borderId="8" xfId="0" applyNumberFormat="1" applyFont="1" applyFill="1" applyBorder="1"/>
    <xf numFmtId="3" fontId="11" fillId="5" borderId="9" xfId="0" applyNumberFormat="1" applyFont="1" applyFill="1" applyBorder="1" applyAlignment="1">
      <alignment horizontal="center"/>
    </xf>
    <xf numFmtId="3" fontId="11" fillId="5" borderId="10" xfId="0" applyNumberFormat="1" applyFont="1" applyFill="1" applyBorder="1" applyAlignment="1">
      <alignment horizontal="center"/>
    </xf>
    <xf numFmtId="3" fontId="11" fillId="5" borderId="11" xfId="0" applyNumberFormat="1" applyFont="1" applyFill="1" applyBorder="1" applyAlignment="1">
      <alignment horizontal="center"/>
    </xf>
    <xf numFmtId="0" fontId="3" fillId="11" borderId="0" xfId="0" applyFont="1" applyFill="1" applyBorder="1" applyAlignment="1">
      <alignment horizontal="left"/>
    </xf>
    <xf numFmtId="0" fontId="13" fillId="11" borderId="0" xfId="0" applyFont="1" applyFill="1" applyBorder="1" applyAlignment="1">
      <alignment horizontal="left"/>
    </xf>
    <xf numFmtId="0" fontId="11" fillId="5" borderId="2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11" fillId="5" borderId="9" xfId="0" applyNumberFormat="1" applyFont="1" applyFill="1" applyBorder="1" applyAlignment="1">
      <alignment horizontal="center"/>
    </xf>
    <xf numFmtId="0" fontId="11" fillId="5" borderId="11" xfId="0" applyNumberFormat="1" applyFont="1" applyFill="1" applyBorder="1" applyAlignment="1">
      <alignment horizontal="center"/>
    </xf>
    <xf numFmtId="0" fontId="11" fillId="5" borderId="0" xfId="0" applyFont="1" applyFill="1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 vertical="center"/>
    </xf>
    <xf numFmtId="4" fontId="11" fillId="5" borderId="4" xfId="0" applyNumberFormat="1" applyFont="1" applyFill="1" applyBorder="1" applyAlignment="1">
      <alignment horizontal="center" vertical="center"/>
    </xf>
    <xf numFmtId="0" fontId="6" fillId="8" borderId="9" xfId="0" applyFont="1" applyFill="1" applyBorder="1" applyAlignment="1">
      <alignment horizontal="left"/>
    </xf>
    <xf numFmtId="0" fontId="6" fillId="8" borderId="11" xfId="0" applyFont="1" applyFill="1" applyBorder="1" applyAlignment="1">
      <alignment horizontal="left"/>
    </xf>
    <xf numFmtId="3" fontId="11" fillId="9" borderId="6" xfId="0" applyNumberFormat="1" applyFont="1" applyFill="1" applyBorder="1" applyAlignment="1">
      <alignment horizontal="left"/>
    </xf>
    <xf numFmtId="3" fontId="11" fillId="9" borderId="12" xfId="0" applyNumberFormat="1" applyFont="1" applyFill="1" applyBorder="1" applyAlignment="1">
      <alignment horizontal="left"/>
    </xf>
    <xf numFmtId="0" fontId="11" fillId="7" borderId="9" xfId="0" applyNumberFormat="1" applyFont="1" applyFill="1" applyBorder="1" applyAlignment="1">
      <alignment horizontal="center"/>
    </xf>
    <xf numFmtId="0" fontId="11" fillId="7" borderId="11" xfId="0" applyNumberFormat="1" applyFont="1" applyFill="1" applyBorder="1" applyAlignment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644171779141"/>
          <c:y val="4.6296400952150589E-2"/>
          <c:w val="0.74601226993865033"/>
          <c:h val="0.75694615556766209"/>
        </c:manualLayout>
      </c:layout>
      <c:lineChart>
        <c:grouping val="standard"/>
        <c:varyColors val="0"/>
        <c:ser>
          <c:idx val="0"/>
          <c:order val="0"/>
          <c:tx>
            <c:strRef>
              <c:f>'CIFRAS GENERALES'!$C$16</c:f>
              <c:strCache>
                <c:ptCount val="1"/>
                <c:pt idx="0">
                  <c:v>Toneladas</c:v>
                </c:pt>
              </c:strCache>
            </c:strRef>
          </c:tx>
          <c:marker>
            <c:symbol val="none"/>
          </c:marker>
          <c:cat>
            <c:numRef>
              <c:f>'CIFRAS GENERALES'!$B$32:$B$48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'CIFRAS GENERALES'!$C$32:$C$48</c:f>
              <c:numCache>
                <c:formatCode>#,##0</c:formatCode>
                <c:ptCount val="17"/>
                <c:pt idx="0">
                  <c:v>4610.4780000000001</c:v>
                </c:pt>
                <c:pt idx="1">
                  <c:v>3855.1062000000002</c:v>
                </c:pt>
                <c:pt idx="2">
                  <c:v>5713.6270700000005</c:v>
                </c:pt>
                <c:pt idx="3">
                  <c:v>5208.8550930000001</c:v>
                </c:pt>
                <c:pt idx="4">
                  <c:v>5029.3726100000003</c:v>
                </c:pt>
                <c:pt idx="5">
                  <c:v>5595.9189599999991</c:v>
                </c:pt>
                <c:pt idx="6">
                  <c:v>5554.0360000000001</c:v>
                </c:pt>
                <c:pt idx="7">
                  <c:v>5415.4040899999918</c:v>
                </c:pt>
                <c:pt idx="8">
                  <c:v>2775.5761200000002</c:v>
                </c:pt>
                <c:pt idx="9">
                  <c:v>3002.8990699999999</c:v>
                </c:pt>
                <c:pt idx="10">
                  <c:v>3128.7137400000001</c:v>
                </c:pt>
                <c:pt idx="11">
                  <c:v>3740.9847400000003</c:v>
                </c:pt>
                <c:pt idx="12">
                  <c:v>7972.2827100000031</c:v>
                </c:pt>
                <c:pt idx="13">
                  <c:v>6063.9365599999974</c:v>
                </c:pt>
                <c:pt idx="14">
                  <c:v>4313.84458</c:v>
                </c:pt>
                <c:pt idx="15">
                  <c:v>3615.8035499999996</c:v>
                </c:pt>
                <c:pt idx="16">
                  <c:v>4567.0076599999993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696832"/>
        <c:axId val="188706816"/>
      </c:lineChart>
      <c:lineChart>
        <c:grouping val="standard"/>
        <c:varyColors val="0"/>
        <c:ser>
          <c:idx val="0"/>
          <c:order val="1"/>
          <c:tx>
            <c:strRef>
              <c:f>'CIFRAS GENERALES'!$D$16</c:f>
              <c:strCache>
                <c:ptCount val="1"/>
                <c:pt idx="0">
                  <c:v>Miles euros</c:v>
                </c:pt>
              </c:strCache>
            </c:strRef>
          </c:tx>
          <c:spPr>
            <a:ln>
              <a:solidFill>
                <a:schemeClr val="accent3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'CIFRAS GENERALES'!$B$32:$B$48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'CIFRAS GENERALES'!$D$32:$D$48</c:f>
              <c:numCache>
                <c:formatCode>#,##0.00</c:formatCode>
                <c:ptCount val="17"/>
                <c:pt idx="0">
                  <c:v>10752.706369526282</c:v>
                </c:pt>
                <c:pt idx="1">
                  <c:v>9677.1358909999981</c:v>
                </c:pt>
                <c:pt idx="2">
                  <c:v>10915.277744499997</c:v>
                </c:pt>
                <c:pt idx="3">
                  <c:v>11267.929025399999</c:v>
                </c:pt>
                <c:pt idx="4">
                  <c:v>9839.8996035</c:v>
                </c:pt>
                <c:pt idx="5">
                  <c:v>11415.856874999999</c:v>
                </c:pt>
                <c:pt idx="6">
                  <c:v>9393.4223746000007</c:v>
                </c:pt>
                <c:pt idx="7">
                  <c:v>9341.7456998000016</c:v>
                </c:pt>
                <c:pt idx="8">
                  <c:v>7758.9968791000001</c:v>
                </c:pt>
                <c:pt idx="9">
                  <c:v>7389.5450274000032</c:v>
                </c:pt>
                <c:pt idx="10">
                  <c:v>7313.4386201000061</c:v>
                </c:pt>
                <c:pt idx="11">
                  <c:v>7944.3608278000065</c:v>
                </c:pt>
                <c:pt idx="12">
                  <c:v>9542.457909099996</c:v>
                </c:pt>
                <c:pt idx="13">
                  <c:v>8601.5176321000072</c:v>
                </c:pt>
                <c:pt idx="14">
                  <c:v>5872.114583200002</c:v>
                </c:pt>
                <c:pt idx="15">
                  <c:v>5904.0785753000009</c:v>
                </c:pt>
                <c:pt idx="16">
                  <c:v>6248.2619294999995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708352"/>
        <c:axId val="188709888"/>
      </c:lineChart>
      <c:catAx>
        <c:axId val="188696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>
                <a:solidFill>
                  <a:schemeClr val="bg1">
                    <a:lumMod val="85000"/>
                  </a:schemeClr>
                </a:solidFill>
              </a:defRPr>
            </a:pPr>
            <a:endParaRPr lang="es-ES"/>
          </a:p>
        </c:txPr>
        <c:crossAx val="18870681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88706816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b="1">
                <a:solidFill>
                  <a:schemeClr val="tx2">
                    <a:lumMod val="60000"/>
                    <a:lumOff val="40000"/>
                  </a:schemeClr>
                </a:solidFill>
              </a:defRPr>
            </a:pPr>
            <a:endParaRPr lang="es-ES"/>
          </a:p>
        </c:txPr>
        <c:crossAx val="188696832"/>
        <c:crossesAt val="1"/>
        <c:crossBetween val="midCat"/>
      </c:valAx>
      <c:catAx>
        <c:axId val="1887083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8709888"/>
        <c:crossesAt val="0"/>
        <c:auto val="1"/>
        <c:lblAlgn val="ctr"/>
        <c:lblOffset val="100"/>
        <c:noMultiLvlLbl val="0"/>
      </c:catAx>
      <c:valAx>
        <c:axId val="188709888"/>
        <c:scaling>
          <c:orientation val="minMax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solidFill>
            <a:sysClr val="window" lastClr="FFFFFF"/>
          </a:solidFill>
        </c:spPr>
        <c:txPr>
          <a:bodyPr rot="0" vert="horz"/>
          <a:lstStyle/>
          <a:p>
            <a:pPr>
              <a:defRPr b="1">
                <a:solidFill>
                  <a:schemeClr val="accent3">
                    <a:lumMod val="75000"/>
                  </a:schemeClr>
                </a:solidFill>
              </a:defRPr>
            </a:pPr>
            <a:endParaRPr lang="es-ES"/>
          </a:p>
        </c:txPr>
        <c:crossAx val="188708352"/>
        <c:crosses val="max"/>
        <c:crossBetween val="midCat"/>
      </c:valAx>
      <c:spPr>
        <a:effectLst>
          <a:outerShdw blurRad="50800" dist="50800" dir="5400000" algn="ctr" rotWithShape="0">
            <a:schemeClr val="bg1">
              <a:lumMod val="95000"/>
            </a:schemeClr>
          </a:outerShdw>
        </a:effectLst>
      </c:spPr>
    </c:plotArea>
    <c:legend>
      <c:legendPos val="b"/>
      <c:layout>
        <c:manualLayout>
          <c:xMode val="edge"/>
          <c:yMode val="edge"/>
          <c:x val="0.316564389389693"/>
          <c:y val="0.94213192015848157"/>
          <c:w val="0.38214446614820297"/>
          <c:h val="4.8611212426784567E-2"/>
        </c:manualLayout>
      </c:layout>
      <c:overlay val="0"/>
    </c:legend>
    <c:plotVisOnly val="1"/>
    <c:dispBlanksAs val="gap"/>
    <c:showDLblsOverMax val="0"/>
  </c:chart>
  <c:spPr>
    <a:ln>
      <a:solidFill>
        <a:schemeClr val="accent1">
          <a:lumMod val="20000"/>
          <a:lumOff val="80000"/>
        </a:schemeClr>
      </a:solidFill>
    </a:ln>
  </c:spPr>
  <c:txPr>
    <a:bodyPr/>
    <a:lstStyle/>
    <a:p>
      <a:pPr>
        <a:defRPr>
          <a:latin typeface="Arial Narrow" pitchFamily="34" charset="0"/>
        </a:defRPr>
      </a:pPr>
      <a:endParaRPr lang="es-ES"/>
    </a:p>
  </c:txPr>
  <c:printSettings>
    <c:headerFooter alignWithMargins="0"/>
    <c:pageMargins b="1" l="0.75" r="0.75" t="1" header="0.51180555555555551" footer="0.51180555555555551"/>
    <c:pageSetup paperSize="9" firstPageNumber="0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552450</xdr:colOff>
      <xdr:row>17</xdr:row>
      <xdr:rowOff>85725</xdr:rowOff>
    </xdr:from>
    <xdr:to>
      <xdr:col>14</xdr:col>
      <xdr:colOff>666750</xdr:colOff>
      <xdr:row>31</xdr:row>
      <xdr:rowOff>114300</xdr:rowOff>
    </xdr:to>
    <xdr:graphicFrame macro="">
      <xdr:nvGraphicFramePr>
        <xdr:cNvPr id="1614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105834</xdr:colOff>
      <xdr:row>6</xdr:row>
      <xdr:rowOff>13758</xdr:rowOff>
    </xdr:from>
    <xdr:to>
      <xdr:col>16</xdr:col>
      <xdr:colOff>444501</xdr:colOff>
      <xdr:row>10</xdr:row>
      <xdr:rowOff>169334</xdr:rowOff>
    </xdr:to>
    <xdr:sp macro="" textlink="">
      <xdr:nvSpPr>
        <xdr:cNvPr id="3" name="2 CuadroTexto"/>
        <xdr:cNvSpPr txBox="1"/>
      </xdr:nvSpPr>
      <xdr:spPr bwMode="auto">
        <a:xfrm>
          <a:off x="105834" y="1114425"/>
          <a:ext cx="12551834" cy="875242"/>
        </a:xfrm>
        <a:prstGeom prst="rect">
          <a:avLst/>
        </a:prstGeom>
        <a:solidFill>
          <a:schemeClr val="lt1"/>
        </a:solidFill>
        <a:ln w="9525" cmpd="sng"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El  Real  Decreto 418/2015, de 29 de mayor, entiende por</a:t>
          </a:r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 primera venta de productos pesqueros la que se realice por primera vez dentro del territorio comunitario y en la cual se acredite documentalmente el precio  del producto pesquero, con ocasión de su desembarque, o cualquier otra modalidad de entrada en el territorio nacional. </a:t>
          </a:r>
        </a:p>
        <a:p>
          <a:endParaRPr lang="es-ES" sz="1000" baseline="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  <a:p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Los datos recogidos en este apartado estadístico están referidos a los productos de la pesca extractiva maritima vivos, frescos y refrigerados, cuya primera venta se realiza en las lonjas de los puertos andaluces. Los datos proceden de las notas de venta que las lonjas o establecimientos autorizados cumplimentan y transmiten regularmente de forma electrónica (Art. 7. Real Decreto 418/2015)</a:t>
          </a:r>
          <a:endParaRPr lang="es-ES" sz="100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</xdr:txBody>
    </xdr:sp>
    <xdr:clientData/>
  </xdr:twoCellAnchor>
  <xdr:twoCellAnchor>
    <xdr:from>
      <xdr:col>0</xdr:col>
      <xdr:colOff>114300</xdr:colOff>
      <xdr:row>12</xdr:row>
      <xdr:rowOff>85725</xdr:rowOff>
    </xdr:from>
    <xdr:to>
      <xdr:col>1</xdr:col>
      <xdr:colOff>92786</xdr:colOff>
      <xdr:row>14</xdr:row>
      <xdr:rowOff>0</xdr:rowOff>
    </xdr:to>
    <xdr:sp macro="" textlink="">
      <xdr:nvSpPr>
        <xdr:cNvPr id="5" name="4 Elipse"/>
        <xdr:cNvSpPr/>
      </xdr:nvSpPr>
      <xdr:spPr bwMode="auto">
        <a:xfrm>
          <a:off x="114300" y="2695575"/>
          <a:ext cx="207086" cy="209550"/>
        </a:xfrm>
        <a:prstGeom prst="ellipse">
          <a:avLst/>
        </a:prstGeom>
        <a:solidFill>
          <a:schemeClr val="tx2">
            <a:lumMod val="40000"/>
            <a:lumOff val="60000"/>
          </a:schemeClr>
        </a:solidFill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50</xdr:row>
      <xdr:rowOff>85725</xdr:rowOff>
    </xdr:from>
    <xdr:to>
      <xdr:col>1</xdr:col>
      <xdr:colOff>132388</xdr:colOff>
      <xdr:row>52</xdr:row>
      <xdr:rowOff>0</xdr:rowOff>
    </xdr:to>
    <xdr:sp macro="" textlink="">
      <xdr:nvSpPr>
        <xdr:cNvPr id="14" name="13 Elipse"/>
        <xdr:cNvSpPr/>
      </xdr:nvSpPr>
      <xdr:spPr bwMode="auto">
        <a:xfrm>
          <a:off x="168729" y="13039725"/>
          <a:ext cx="194980" cy="213632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70</xdr:row>
      <xdr:rowOff>85725</xdr:rowOff>
    </xdr:from>
    <xdr:to>
      <xdr:col>1</xdr:col>
      <xdr:colOff>132388</xdr:colOff>
      <xdr:row>72</xdr:row>
      <xdr:rowOff>0</xdr:rowOff>
    </xdr:to>
    <xdr:sp macro="" textlink="">
      <xdr:nvSpPr>
        <xdr:cNvPr id="11" name="10 Elipse"/>
        <xdr:cNvSpPr/>
      </xdr:nvSpPr>
      <xdr:spPr bwMode="auto">
        <a:xfrm>
          <a:off x="168729" y="13115925"/>
          <a:ext cx="192259" cy="20955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38099</xdr:colOff>
      <xdr:row>0</xdr:row>
      <xdr:rowOff>57150</xdr:rowOff>
    </xdr:from>
    <xdr:to>
      <xdr:col>2</xdr:col>
      <xdr:colOff>754592</xdr:colOff>
      <xdr:row>3</xdr:row>
      <xdr:rowOff>21167</xdr:rowOff>
    </xdr:to>
    <xdr:pic>
      <xdr:nvPicPr>
        <xdr:cNvPr id="13" name="12 Imagen"/>
        <xdr:cNvPicPr/>
      </xdr:nvPicPr>
      <xdr:blipFill rotWithShape="1">
        <a:blip xmlns:r="http://schemas.openxmlformats.org/officeDocument/2006/relationships" r:embed="rId2"/>
        <a:srcRect l="10448" t="11025" r="48711" b="78305"/>
        <a:stretch/>
      </xdr:blipFill>
      <xdr:spPr bwMode="auto">
        <a:xfrm>
          <a:off x="38099" y="57150"/>
          <a:ext cx="2597151" cy="609600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123825</xdr:colOff>
      <xdr:row>0</xdr:row>
      <xdr:rowOff>230718</xdr:rowOff>
    </xdr:from>
    <xdr:to>
      <xdr:col>14</xdr:col>
      <xdr:colOff>549275</xdr:colOff>
      <xdr:row>2</xdr:row>
      <xdr:rowOff>68005</xdr:rowOff>
    </xdr:to>
    <xdr:sp macro="" textlink="">
      <xdr:nvSpPr>
        <xdr:cNvPr id="15" name="14 CuadroTexto"/>
        <xdr:cNvSpPr txBox="1"/>
      </xdr:nvSpPr>
      <xdr:spPr>
        <a:xfrm>
          <a:off x="3200400" y="230718"/>
          <a:ext cx="8493125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 de El Puerto de Santa María.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5" name="4 Elipse"/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38100</xdr:colOff>
      <xdr:row>0</xdr:row>
      <xdr:rowOff>57151</xdr:rowOff>
    </xdr:from>
    <xdr:to>
      <xdr:col>1</xdr:col>
      <xdr:colOff>2162176</xdr:colOff>
      <xdr:row>2</xdr:row>
      <xdr:rowOff>171450</xdr:rowOff>
    </xdr:to>
    <xdr:pic>
      <xdr:nvPicPr>
        <xdr:cNvPr id="4" name="3 Imagen"/>
        <xdr:cNvPicPr/>
      </xdr:nvPicPr>
      <xdr:blipFill rotWithShape="1">
        <a:blip xmlns:r="http://schemas.openxmlformats.org/officeDocument/2006/relationships" r:embed="rId1"/>
        <a:srcRect l="10448" t="11025" r="48711" b="78305"/>
        <a:stretch/>
      </xdr:blipFill>
      <xdr:spPr bwMode="auto">
        <a:xfrm>
          <a:off x="38100" y="57151"/>
          <a:ext cx="2371726" cy="561974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2</xdr:col>
      <xdr:colOff>247650</xdr:colOff>
      <xdr:row>1</xdr:row>
      <xdr:rowOff>2118</xdr:rowOff>
    </xdr:from>
    <xdr:to>
      <xdr:col>16</xdr:col>
      <xdr:colOff>666752</xdr:colOff>
      <xdr:row>2</xdr:row>
      <xdr:rowOff>87055</xdr:rowOff>
    </xdr:to>
    <xdr:sp macro="" textlink="">
      <xdr:nvSpPr>
        <xdr:cNvPr id="6" name="5 CuadroTexto"/>
        <xdr:cNvSpPr txBox="1"/>
      </xdr:nvSpPr>
      <xdr:spPr>
        <a:xfrm>
          <a:off x="2847975" y="249768"/>
          <a:ext cx="8172452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l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onja de El Puerto de Santa María.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3" name="2 Elipse"/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219075</xdr:colOff>
      <xdr:row>31</xdr:row>
      <xdr:rowOff>104775</xdr:rowOff>
    </xdr:from>
    <xdr:to>
      <xdr:col>1</xdr:col>
      <xdr:colOff>180975</xdr:colOff>
      <xdr:row>33</xdr:row>
      <xdr:rowOff>9525</xdr:rowOff>
    </xdr:to>
    <xdr:sp macro="" textlink="">
      <xdr:nvSpPr>
        <xdr:cNvPr id="7" name="6 Elipse"/>
        <xdr:cNvSpPr/>
      </xdr:nvSpPr>
      <xdr:spPr bwMode="auto">
        <a:xfrm>
          <a:off x="219075" y="3209925"/>
          <a:ext cx="22860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38100</xdr:colOff>
      <xdr:row>0</xdr:row>
      <xdr:rowOff>57151</xdr:rowOff>
    </xdr:from>
    <xdr:to>
      <xdr:col>1</xdr:col>
      <xdr:colOff>2162176</xdr:colOff>
      <xdr:row>2</xdr:row>
      <xdr:rowOff>171450</xdr:rowOff>
    </xdr:to>
    <xdr:pic>
      <xdr:nvPicPr>
        <xdr:cNvPr id="6" name="5 Imagen"/>
        <xdr:cNvPicPr/>
      </xdr:nvPicPr>
      <xdr:blipFill rotWithShape="1">
        <a:blip xmlns:r="http://schemas.openxmlformats.org/officeDocument/2006/relationships" r:embed="rId1"/>
        <a:srcRect l="10448" t="11025" r="48711" b="78305"/>
        <a:stretch/>
      </xdr:blipFill>
      <xdr:spPr bwMode="auto">
        <a:xfrm>
          <a:off x="38100" y="57151"/>
          <a:ext cx="2371726" cy="561974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2</xdr:col>
      <xdr:colOff>352426</xdr:colOff>
      <xdr:row>1</xdr:row>
      <xdr:rowOff>21168</xdr:rowOff>
    </xdr:from>
    <xdr:to>
      <xdr:col>12</xdr:col>
      <xdr:colOff>752475</xdr:colOff>
      <xdr:row>2</xdr:row>
      <xdr:rowOff>106105</xdr:rowOff>
    </xdr:to>
    <xdr:sp macro="" textlink="">
      <xdr:nvSpPr>
        <xdr:cNvPr id="8" name="7 CuadroTexto"/>
        <xdr:cNvSpPr txBox="1"/>
      </xdr:nvSpPr>
      <xdr:spPr>
        <a:xfrm>
          <a:off x="2867026" y="268818"/>
          <a:ext cx="8410574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 de El Puerto de Santa María.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  <xdr:twoCellAnchor editAs="oneCell">
    <xdr:from>
      <xdr:col>1</xdr:col>
      <xdr:colOff>0</xdr:colOff>
      <xdr:row>9</xdr:row>
      <xdr:rowOff>0</xdr:rowOff>
    </xdr:from>
    <xdr:to>
      <xdr:col>12</xdr:col>
      <xdr:colOff>569009</xdr:colOff>
      <xdr:row>29</xdr:row>
      <xdr:rowOff>10950</xdr:rowOff>
    </xdr:to>
    <xdr:pic>
      <xdr:nvPicPr>
        <xdr:cNvPr id="5" name="4 Imagen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66700" y="1495425"/>
          <a:ext cx="10827434" cy="3249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Q94"/>
  <sheetViews>
    <sheetView tabSelected="1" zoomScaleNormal="100" workbookViewId="0">
      <selection activeCell="I78" sqref="I78"/>
    </sheetView>
  </sheetViews>
  <sheetFormatPr baseColWidth="10" defaultRowHeight="20.100000000000001" customHeight="1" x14ac:dyDescent="0.25"/>
  <cols>
    <col min="1" max="1" width="3.42578125" style="1" customWidth="1"/>
    <col min="2" max="2" width="24.5703125" style="1" customWidth="1"/>
    <col min="3" max="3" width="18.140625" style="2" bestFit="1" customWidth="1"/>
    <col min="4" max="4" width="16.5703125" style="1" bestFit="1" customWidth="1"/>
    <col min="5" max="5" width="13.42578125" style="2" customWidth="1"/>
    <col min="6" max="6" width="10.28515625" style="1" customWidth="1"/>
    <col min="7" max="7" width="15" style="1" customWidth="1"/>
    <col min="8" max="8" width="7.7109375" style="1" customWidth="1"/>
    <col min="9" max="9" width="10.42578125" style="1" customWidth="1"/>
    <col min="10" max="10" width="11.28515625" style="1" bestFit="1" customWidth="1"/>
    <col min="11" max="11" width="9.7109375" style="1" customWidth="1"/>
    <col min="12" max="12" width="10.5703125" style="1" customWidth="1"/>
    <col min="13" max="13" width="11.28515625" style="1" bestFit="1" customWidth="1"/>
    <col min="14" max="14" width="4.7109375" style="2" bestFit="1" customWidth="1"/>
    <col min="15" max="15" width="17.28515625" style="1" customWidth="1"/>
    <col min="16" max="16" width="11.5703125" style="1" customWidth="1"/>
    <col min="17" max="17" width="6.85546875" style="1" customWidth="1"/>
    <col min="18" max="23" width="11.5703125" style="1" customWidth="1"/>
    <col min="24" max="16384" width="11.42578125" style="1"/>
  </cols>
  <sheetData>
    <row r="1" spans="1:17" s="18" customFormat="1" ht="20.100000000000001" customHeight="1" x14ac:dyDescent="0.25">
      <c r="A1" s="78"/>
      <c r="B1" s="78"/>
      <c r="C1" s="79"/>
      <c r="D1" s="78"/>
      <c r="E1" s="79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</row>
    <row r="2" spans="1:17" s="18" customFormat="1" ht="15.75" x14ac:dyDescent="0.25">
      <c r="A2" s="78"/>
      <c r="B2" s="78"/>
      <c r="C2" s="79"/>
      <c r="D2" s="78"/>
      <c r="E2" s="79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</row>
    <row r="3" spans="1:17" s="18" customFormat="1" ht="15.75" x14ac:dyDescent="0.25">
      <c r="A3" s="78"/>
      <c r="B3" s="78"/>
      <c r="C3" s="79"/>
      <c r="D3" s="78"/>
      <c r="E3" s="79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</row>
    <row r="4" spans="1:17" s="18" customFormat="1" ht="15.75" x14ac:dyDescent="0.25">
      <c r="A4" s="78"/>
      <c r="B4" s="78"/>
      <c r="C4" s="79"/>
      <c r="D4" s="78"/>
      <c r="E4" s="79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</row>
    <row r="5" spans="1:17" s="18" customFormat="1" ht="5.25" customHeight="1" x14ac:dyDescent="0.25">
      <c r="A5" s="84"/>
      <c r="B5" s="84"/>
      <c r="C5" s="85"/>
      <c r="D5" s="84"/>
      <c r="E5" s="85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</row>
    <row r="6" spans="1:17" s="21" customFormat="1" ht="14.25" customHeight="1" x14ac:dyDescent="0.35">
      <c r="A6" s="117"/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6"/>
      <c r="M6" s="116"/>
      <c r="N6" s="20"/>
    </row>
    <row r="7" spans="1:17" s="21" customFormat="1" ht="14.25" customHeight="1" x14ac:dyDescent="0.35">
      <c r="A7" s="77"/>
      <c r="B7" s="77"/>
      <c r="C7" s="77"/>
      <c r="D7" s="77"/>
      <c r="E7" s="77"/>
      <c r="F7" s="77"/>
      <c r="G7" s="77"/>
      <c r="H7" s="77"/>
      <c r="I7" s="77"/>
      <c r="J7" s="77"/>
      <c r="K7" s="77"/>
      <c r="L7" s="76"/>
      <c r="M7" s="76"/>
      <c r="N7" s="20"/>
    </row>
    <row r="8" spans="1:17" s="21" customFormat="1" ht="14.25" customHeight="1" x14ac:dyDescent="0.35">
      <c r="A8" s="77"/>
      <c r="B8" s="77"/>
      <c r="C8" s="77"/>
      <c r="D8" s="77"/>
      <c r="E8" s="77"/>
      <c r="F8" s="77"/>
      <c r="G8" s="77"/>
      <c r="H8" s="77"/>
      <c r="I8" s="77"/>
      <c r="J8" s="77"/>
      <c r="K8" s="77"/>
      <c r="L8" s="76"/>
      <c r="M8" s="76"/>
      <c r="N8" s="20"/>
    </row>
    <row r="9" spans="1:17" s="21" customFormat="1" ht="14.25" customHeight="1" x14ac:dyDescent="0.35">
      <c r="A9" s="77"/>
      <c r="B9" s="77"/>
      <c r="C9" s="77"/>
      <c r="D9" s="77"/>
      <c r="E9" s="77"/>
      <c r="F9" s="77"/>
      <c r="G9" s="77"/>
      <c r="H9" s="77"/>
      <c r="I9" s="77"/>
      <c r="J9" s="77"/>
      <c r="K9" s="77"/>
      <c r="L9" s="76"/>
      <c r="M9" s="76"/>
      <c r="N9" s="20"/>
    </row>
    <row r="10" spans="1:17" s="21" customFormat="1" ht="14.25" customHeight="1" x14ac:dyDescent="0.35">
      <c r="A10" s="77"/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6"/>
      <c r="M10" s="76"/>
      <c r="N10" s="20"/>
    </row>
    <row r="11" spans="1:17" s="21" customFormat="1" ht="14.25" customHeight="1" x14ac:dyDescent="0.35">
      <c r="A11" s="77"/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6"/>
      <c r="M11" s="76"/>
      <c r="N11" s="20"/>
    </row>
    <row r="12" spans="1:17" s="21" customFormat="1" ht="14.25" customHeight="1" x14ac:dyDescent="0.35">
      <c r="A12" s="77"/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6"/>
      <c r="M12" s="76"/>
      <c r="N12" s="20"/>
    </row>
    <row r="13" spans="1:17" ht="20.100000000000001" customHeight="1" x14ac:dyDescent="0.25">
      <c r="B13" s="9" t="s">
        <v>320</v>
      </c>
    </row>
    <row r="14" spans="1:17" ht="3.75" customHeight="1" x14ac:dyDescent="0.25">
      <c r="B14" s="81"/>
      <c r="C14" s="82"/>
      <c r="D14" s="83"/>
      <c r="E14" s="82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</row>
    <row r="15" spans="1:17" ht="19.5" customHeight="1" x14ac:dyDescent="0.25">
      <c r="B15" s="9"/>
    </row>
    <row r="16" spans="1:17" s="5" customFormat="1" ht="15.75" x14ac:dyDescent="0.25">
      <c r="B16" s="28" t="s">
        <v>130</v>
      </c>
      <c r="C16" s="29" t="s">
        <v>131</v>
      </c>
      <c r="D16" s="30" t="s">
        <v>132</v>
      </c>
      <c r="E16" s="29" t="s">
        <v>153</v>
      </c>
      <c r="G16" s="4"/>
    </row>
    <row r="17" spans="2:7" ht="20.100000000000001" customHeight="1" x14ac:dyDescent="0.25">
      <c r="B17" s="6">
        <v>1985</v>
      </c>
      <c r="C17" s="15">
        <v>23220.33</v>
      </c>
      <c r="D17" s="7">
        <v>37671.619006406792</v>
      </c>
      <c r="E17" s="80">
        <f>D17/C17</f>
        <v>1.6223550227928194</v>
      </c>
      <c r="G17" s="9" t="s">
        <v>321</v>
      </c>
    </row>
    <row r="18" spans="2:7" ht="20.100000000000001" customHeight="1" x14ac:dyDescent="0.25">
      <c r="B18" s="6">
        <v>1986</v>
      </c>
      <c r="C18" s="15">
        <v>11962.26</v>
      </c>
      <c r="D18" s="7">
        <v>22920.52215931629</v>
      </c>
      <c r="E18" s="80">
        <f t="shared" ref="E18:E48" si="0">D18/C18</f>
        <v>1.9160695520174522</v>
      </c>
    </row>
    <row r="19" spans="2:7" ht="20.100000000000001" customHeight="1" x14ac:dyDescent="0.25">
      <c r="B19" s="6">
        <v>1987</v>
      </c>
      <c r="C19" s="15">
        <v>12898.41</v>
      </c>
      <c r="D19" s="7">
        <v>24954.683687329463</v>
      </c>
      <c r="E19" s="80">
        <f t="shared" si="0"/>
        <v>1.9347100679331377</v>
      </c>
    </row>
    <row r="20" spans="2:7" ht="20.100000000000001" customHeight="1" x14ac:dyDescent="0.25">
      <c r="B20" s="6">
        <v>1988</v>
      </c>
      <c r="C20" s="15">
        <v>12030.728999999999</v>
      </c>
      <c r="D20" s="7">
        <v>23331.794742346112</v>
      </c>
      <c r="E20" s="80">
        <f t="shared" si="0"/>
        <v>1.939350037919241</v>
      </c>
    </row>
    <row r="21" spans="2:7" ht="20.100000000000001" customHeight="1" x14ac:dyDescent="0.25">
      <c r="B21" s="6">
        <v>1989</v>
      </c>
      <c r="C21" s="15">
        <v>10477.565000000001</v>
      </c>
      <c r="D21" s="7">
        <v>24156.864159244167</v>
      </c>
      <c r="E21" s="80">
        <f t="shared" si="0"/>
        <v>2.3055799853538645</v>
      </c>
    </row>
    <row r="22" spans="2:7" ht="20.100000000000001" customHeight="1" x14ac:dyDescent="0.25">
      <c r="B22" s="6">
        <v>1990</v>
      </c>
      <c r="C22" s="15">
        <v>11442.757</v>
      </c>
      <c r="D22" s="7">
        <v>26329.695286863076</v>
      </c>
      <c r="E22" s="80">
        <f t="shared" si="0"/>
        <v>2.3009922597205446</v>
      </c>
    </row>
    <row r="23" spans="2:7" ht="20.100000000000001" customHeight="1" x14ac:dyDescent="0.25">
      <c r="B23" s="6">
        <v>1991</v>
      </c>
      <c r="C23" s="15">
        <v>13633.157999999999</v>
      </c>
      <c r="D23" s="7">
        <v>24972.395514045653</v>
      </c>
      <c r="E23" s="80">
        <f t="shared" si="0"/>
        <v>1.8317396097107987</v>
      </c>
    </row>
    <row r="24" spans="2:7" ht="20.100000000000001" customHeight="1" x14ac:dyDescent="0.25">
      <c r="B24" s="6">
        <v>1992</v>
      </c>
      <c r="C24" s="15">
        <v>4979.0940000000001</v>
      </c>
      <c r="D24" s="7">
        <v>18024.749678458524</v>
      </c>
      <c r="E24" s="80">
        <f t="shared" si="0"/>
        <v>3.6200862402795617</v>
      </c>
    </row>
    <row r="25" spans="2:7" ht="20.100000000000001" customHeight="1" x14ac:dyDescent="0.25">
      <c r="B25" s="6">
        <v>1993</v>
      </c>
      <c r="C25" s="15">
        <v>7046.598</v>
      </c>
      <c r="D25" s="7">
        <v>16352.641448198769</v>
      </c>
      <c r="E25" s="80">
        <f t="shared" si="0"/>
        <v>2.3206434435735894</v>
      </c>
    </row>
    <row r="26" spans="2:7" ht="20.100000000000001" customHeight="1" x14ac:dyDescent="0.25">
      <c r="B26" s="6">
        <v>1994</v>
      </c>
      <c r="C26" s="15">
        <v>14933.98</v>
      </c>
      <c r="D26" s="7">
        <v>26957.340160830841</v>
      </c>
      <c r="E26" s="80">
        <f t="shared" si="0"/>
        <v>1.8051008613129818</v>
      </c>
    </row>
    <row r="27" spans="2:7" ht="20.100000000000001" customHeight="1" x14ac:dyDescent="0.25">
      <c r="B27" s="6">
        <v>1995</v>
      </c>
      <c r="C27" s="15">
        <v>12224.95</v>
      </c>
      <c r="D27" s="7">
        <v>19561.333285252367</v>
      </c>
      <c r="E27" s="80">
        <f t="shared" si="0"/>
        <v>1.6001156066284414</v>
      </c>
    </row>
    <row r="28" spans="2:7" ht="20.100000000000001" customHeight="1" x14ac:dyDescent="0.25">
      <c r="B28" s="6">
        <v>1996</v>
      </c>
      <c r="C28" s="15">
        <v>13965.32</v>
      </c>
      <c r="D28" s="7">
        <v>21596.841080379359</v>
      </c>
      <c r="E28" s="80">
        <f t="shared" si="0"/>
        <v>1.5464623138158926</v>
      </c>
    </row>
    <row r="29" spans="2:7" ht="20.100000000000001" customHeight="1" x14ac:dyDescent="0.25">
      <c r="B29" s="6">
        <v>1997</v>
      </c>
      <c r="C29" s="15">
        <v>13798.25</v>
      </c>
      <c r="D29" s="7">
        <v>19999.507170074405</v>
      </c>
      <c r="E29" s="80">
        <f t="shared" si="0"/>
        <v>1.449423453704231</v>
      </c>
    </row>
    <row r="30" spans="2:7" ht="20.100000000000001" customHeight="1" x14ac:dyDescent="0.25">
      <c r="B30" s="6">
        <v>1998</v>
      </c>
      <c r="C30" s="15">
        <v>14026.28</v>
      </c>
      <c r="D30" s="7">
        <v>16755.634488478598</v>
      </c>
      <c r="E30" s="80">
        <f t="shared" si="0"/>
        <v>1.1945886213934556</v>
      </c>
    </row>
    <row r="31" spans="2:7" ht="20.100000000000001" customHeight="1" x14ac:dyDescent="0.25">
      <c r="B31" s="6">
        <v>1999</v>
      </c>
      <c r="C31" s="15">
        <v>13429.076999999999</v>
      </c>
      <c r="D31" s="7">
        <v>17110.991062950008</v>
      </c>
      <c r="E31" s="80">
        <f t="shared" si="0"/>
        <v>1.2741747674058321</v>
      </c>
    </row>
    <row r="32" spans="2:7" ht="20.100000000000001" customHeight="1" x14ac:dyDescent="0.25">
      <c r="B32" s="6">
        <v>2000</v>
      </c>
      <c r="C32" s="15">
        <v>4610.4780000000001</v>
      </c>
      <c r="D32" s="7">
        <v>10752.706369526282</v>
      </c>
      <c r="E32" s="80">
        <f t="shared" si="0"/>
        <v>2.3322324430408914</v>
      </c>
    </row>
    <row r="33" spans="2:14" ht="20.100000000000001" customHeight="1" x14ac:dyDescent="0.25">
      <c r="B33" s="6">
        <v>2001</v>
      </c>
      <c r="C33" s="15">
        <v>3855.1062000000002</v>
      </c>
      <c r="D33" s="7">
        <v>9677.1358909999981</v>
      </c>
      <c r="E33" s="80">
        <f t="shared" si="0"/>
        <v>2.5102125308506409</v>
      </c>
    </row>
    <row r="34" spans="2:14" ht="20.100000000000001" customHeight="1" x14ac:dyDescent="0.25">
      <c r="B34" s="6">
        <v>2002</v>
      </c>
      <c r="C34" s="15">
        <v>5713.6270700000005</v>
      </c>
      <c r="D34" s="7">
        <v>10915.277744499997</v>
      </c>
      <c r="E34" s="80">
        <f t="shared" si="0"/>
        <v>1.9103938025307621</v>
      </c>
    </row>
    <row r="35" spans="2:14" ht="20.100000000000001" customHeight="1" x14ac:dyDescent="0.25">
      <c r="B35" s="6">
        <v>2003</v>
      </c>
      <c r="C35" s="15">
        <v>5208.8550930000001</v>
      </c>
      <c r="D35" s="7">
        <v>11267.929025399999</v>
      </c>
      <c r="E35" s="80">
        <f t="shared" si="0"/>
        <v>2.163225665567579</v>
      </c>
      <c r="G35" s="22"/>
      <c r="H35" s="22"/>
      <c r="I35" s="22"/>
      <c r="J35" s="23"/>
      <c r="K35" s="24"/>
      <c r="L35" s="24"/>
    </row>
    <row r="36" spans="2:14" ht="20.100000000000001" customHeight="1" x14ac:dyDescent="0.25">
      <c r="B36" s="6">
        <v>2004</v>
      </c>
      <c r="C36" s="15">
        <v>5029.3726100000003</v>
      </c>
      <c r="D36" s="7">
        <v>9839.8996035</v>
      </c>
      <c r="E36" s="80">
        <f t="shared" si="0"/>
        <v>1.9564864977264032</v>
      </c>
      <c r="G36" s="22"/>
      <c r="H36" s="22"/>
      <c r="I36" s="22"/>
      <c r="J36" s="23"/>
      <c r="K36" s="24"/>
      <c r="L36" s="24"/>
      <c r="M36" s="2"/>
    </row>
    <row r="37" spans="2:14" ht="20.100000000000001" customHeight="1" x14ac:dyDescent="0.25">
      <c r="B37" s="6">
        <v>2005</v>
      </c>
      <c r="C37" s="15">
        <v>5595.9189599999991</v>
      </c>
      <c r="D37" s="7">
        <v>11415.856874999999</v>
      </c>
      <c r="E37" s="80">
        <f t="shared" si="0"/>
        <v>2.0400325588346262</v>
      </c>
      <c r="G37" s="22"/>
      <c r="H37" s="22"/>
      <c r="I37" s="22"/>
      <c r="J37" s="23"/>
      <c r="K37" s="24"/>
      <c r="L37" s="24"/>
      <c r="M37" s="2"/>
    </row>
    <row r="38" spans="2:14" ht="20.100000000000001" customHeight="1" x14ac:dyDescent="0.25">
      <c r="B38" s="6">
        <v>2006</v>
      </c>
      <c r="C38" s="15">
        <v>5554.0360000000001</v>
      </c>
      <c r="D38" s="7">
        <v>9393.4223746000007</v>
      </c>
      <c r="E38" s="80">
        <f t="shared" si="0"/>
        <v>1.6912786259577721</v>
      </c>
      <c r="G38" s="22"/>
      <c r="H38" s="22"/>
      <c r="I38" s="22"/>
      <c r="J38" s="23"/>
      <c r="K38" s="24"/>
      <c r="L38" s="24"/>
      <c r="M38" s="2"/>
    </row>
    <row r="39" spans="2:14" ht="20.100000000000001" customHeight="1" x14ac:dyDescent="0.25">
      <c r="B39" s="6">
        <v>2007</v>
      </c>
      <c r="C39" s="15">
        <v>5415.4040899999918</v>
      </c>
      <c r="D39" s="7">
        <v>9341.7456998000016</v>
      </c>
      <c r="E39" s="80">
        <f t="shared" si="0"/>
        <v>1.7250320649294364</v>
      </c>
      <c r="G39" s="22"/>
      <c r="H39" s="22"/>
      <c r="I39" s="22"/>
      <c r="J39" s="23"/>
      <c r="K39" s="24"/>
      <c r="L39" s="24"/>
      <c r="M39" s="2"/>
    </row>
    <row r="40" spans="2:14" ht="20.100000000000001" customHeight="1" x14ac:dyDescent="0.25">
      <c r="B40" s="6">
        <v>2008</v>
      </c>
      <c r="C40" s="15">
        <v>2775.5761200000002</v>
      </c>
      <c r="D40" s="7">
        <v>7758.9968791000001</v>
      </c>
      <c r="E40" s="80">
        <f t="shared" si="0"/>
        <v>2.7954545448027561</v>
      </c>
      <c r="G40" s="22"/>
      <c r="H40" s="22"/>
      <c r="I40" s="22"/>
      <c r="J40" s="23"/>
      <c r="K40" s="24"/>
      <c r="L40" s="24"/>
      <c r="M40" s="2"/>
    </row>
    <row r="41" spans="2:14" s="9" customFormat="1" ht="20.100000000000001" customHeight="1" x14ac:dyDescent="0.25">
      <c r="B41" s="6">
        <v>2009</v>
      </c>
      <c r="C41" s="15">
        <v>3002.8990699999999</v>
      </c>
      <c r="D41" s="7">
        <v>7389.5450274000032</v>
      </c>
      <c r="E41" s="80">
        <f t="shared" si="0"/>
        <v>2.4608036617760862</v>
      </c>
      <c r="G41" s="22"/>
      <c r="H41" s="22"/>
      <c r="I41" s="22"/>
      <c r="J41" s="25"/>
      <c r="K41" s="24"/>
      <c r="L41" s="24"/>
      <c r="M41" s="2"/>
      <c r="N41" s="10"/>
    </row>
    <row r="42" spans="2:14" ht="20.100000000000001" customHeight="1" x14ac:dyDescent="0.25">
      <c r="B42" s="6">
        <v>2010</v>
      </c>
      <c r="C42" s="15">
        <v>3128.7137400000001</v>
      </c>
      <c r="D42" s="7">
        <v>7313.4386201000061</v>
      </c>
      <c r="E42" s="80">
        <f t="shared" si="0"/>
        <v>2.3375224542274697</v>
      </c>
      <c r="G42" s="22"/>
      <c r="H42" s="22"/>
      <c r="I42" s="22"/>
      <c r="J42" s="23"/>
      <c r="K42" s="24"/>
      <c r="L42" s="24"/>
    </row>
    <row r="43" spans="2:14" ht="20.100000000000001" customHeight="1" x14ac:dyDescent="0.25">
      <c r="B43" s="6">
        <v>2011</v>
      </c>
      <c r="C43" s="15">
        <v>3740.9847400000003</v>
      </c>
      <c r="D43" s="7">
        <v>7944.3608278000065</v>
      </c>
      <c r="E43" s="80">
        <f t="shared" si="0"/>
        <v>2.1236015060034719</v>
      </c>
      <c r="G43" s="22"/>
      <c r="H43" s="22"/>
      <c r="I43" s="22"/>
      <c r="J43" s="23"/>
      <c r="K43" s="24"/>
      <c r="L43" s="24"/>
    </row>
    <row r="44" spans="2:14" ht="20.100000000000001" customHeight="1" x14ac:dyDescent="0.25">
      <c r="B44" s="6">
        <v>2012</v>
      </c>
      <c r="C44" s="15">
        <v>7972.2827100000031</v>
      </c>
      <c r="D44" s="7">
        <v>9542.457909099996</v>
      </c>
      <c r="E44" s="80">
        <f t="shared" si="0"/>
        <v>1.1969542797485655</v>
      </c>
      <c r="G44" s="22"/>
      <c r="H44" s="22"/>
      <c r="I44" s="22"/>
      <c r="J44" s="23"/>
      <c r="K44" s="24"/>
      <c r="L44" s="24"/>
    </row>
    <row r="45" spans="2:14" ht="20.100000000000001" customHeight="1" x14ac:dyDescent="0.25">
      <c r="B45" s="6">
        <v>2013</v>
      </c>
      <c r="C45" s="15">
        <v>6063.9365599999974</v>
      </c>
      <c r="D45" s="7">
        <v>8601.5176321000072</v>
      </c>
      <c r="E45" s="80">
        <f t="shared" si="0"/>
        <v>1.4184709135710369</v>
      </c>
      <c r="G45" s="22"/>
      <c r="H45" s="22"/>
      <c r="I45" s="22"/>
      <c r="J45" s="23"/>
      <c r="K45" s="24"/>
      <c r="L45" s="24"/>
    </row>
    <row r="46" spans="2:14" ht="20.100000000000001" customHeight="1" x14ac:dyDescent="0.25">
      <c r="B46" s="6">
        <v>2014</v>
      </c>
      <c r="C46" s="15">
        <v>4313.84458</v>
      </c>
      <c r="D46" s="7">
        <v>5872.114583200002</v>
      </c>
      <c r="E46" s="80">
        <f t="shared" si="0"/>
        <v>1.3612253465098185</v>
      </c>
      <c r="G46" s="22"/>
      <c r="H46" s="22"/>
      <c r="I46" s="22"/>
      <c r="J46" s="23"/>
      <c r="K46" s="24"/>
      <c r="L46" s="24"/>
    </row>
    <row r="47" spans="2:14" ht="20.100000000000001" customHeight="1" x14ac:dyDescent="0.25">
      <c r="B47" s="6">
        <v>2015</v>
      </c>
      <c r="C47" s="15">
        <v>3615.8035499999996</v>
      </c>
      <c r="D47" s="7">
        <v>5904.0785753000009</v>
      </c>
      <c r="E47" s="80">
        <f t="shared" si="0"/>
        <v>1.6328538023864714</v>
      </c>
      <c r="G47" s="26"/>
      <c r="H47" s="26"/>
      <c r="I47" s="26"/>
      <c r="J47" s="23"/>
      <c r="K47" s="24"/>
      <c r="L47" s="24"/>
    </row>
    <row r="48" spans="2:14" ht="20.100000000000001" customHeight="1" x14ac:dyDescent="0.25">
      <c r="B48" s="6">
        <v>2016</v>
      </c>
      <c r="C48" s="15">
        <v>4567.0076599999993</v>
      </c>
      <c r="D48" s="7">
        <v>6248.2619294999995</v>
      </c>
      <c r="E48" s="80">
        <f t="shared" si="0"/>
        <v>1.3681303809111633</v>
      </c>
      <c r="F48" s="88"/>
      <c r="G48" s="26"/>
      <c r="I48" s="26"/>
      <c r="J48" s="23"/>
      <c r="K48" s="24"/>
      <c r="L48" s="24"/>
    </row>
    <row r="49" spans="2:17" ht="20.100000000000001" customHeight="1" x14ac:dyDescent="0.25">
      <c r="B49" s="31" t="s">
        <v>133</v>
      </c>
      <c r="C49" s="33">
        <f>+(C48-C47)/C47</f>
        <v>0.26306852594356234</v>
      </c>
      <c r="D49" s="33">
        <f>+(D48-D47)/D47</f>
        <v>5.8295862734602875E-2</v>
      </c>
      <c r="E49" s="33">
        <f>+(E48-E47)/E47</f>
        <v>-0.16212316196857657</v>
      </c>
      <c r="F49" s="11"/>
      <c r="G49" s="27"/>
      <c r="H49" s="27"/>
      <c r="I49" s="27"/>
      <c r="J49" s="23"/>
      <c r="K49" s="23"/>
      <c r="L49" s="23"/>
    </row>
    <row r="50" spans="2:17" s="18" customFormat="1" ht="20.100000000000001" customHeight="1" x14ac:dyDescent="0.25">
      <c r="B50" s="89"/>
      <c r="C50" s="90"/>
      <c r="D50" s="90"/>
      <c r="E50" s="90"/>
      <c r="F50" s="34"/>
      <c r="G50" s="27"/>
      <c r="H50" s="27"/>
      <c r="I50" s="27"/>
      <c r="J50" s="23"/>
      <c r="K50" s="23"/>
      <c r="L50" s="23"/>
      <c r="N50" s="19"/>
    </row>
    <row r="51" spans="2:17" ht="20.100000000000001" customHeight="1" x14ac:dyDescent="0.25">
      <c r="B51" s="9" t="s">
        <v>154</v>
      </c>
    </row>
    <row r="52" spans="2:17" ht="3.75" customHeight="1" x14ac:dyDescent="0.25">
      <c r="B52" s="81"/>
      <c r="C52" s="81"/>
      <c r="D52" s="81"/>
      <c r="E52" s="81"/>
      <c r="F52" s="81"/>
      <c r="G52" s="81"/>
      <c r="H52" s="81"/>
      <c r="I52" s="81"/>
      <c r="J52" s="81"/>
      <c r="K52" s="81"/>
      <c r="L52" s="81"/>
      <c r="M52" s="81"/>
      <c r="N52" s="81"/>
      <c r="O52" s="81"/>
      <c r="P52" s="81"/>
      <c r="Q52" s="81"/>
    </row>
    <row r="53" spans="2:17" ht="20.100000000000001" customHeight="1" x14ac:dyDescent="0.25">
      <c r="B53" s="4"/>
      <c r="C53" s="12"/>
      <c r="D53" s="13"/>
      <c r="E53" s="12"/>
    </row>
    <row r="54" spans="2:17" ht="15.75" x14ac:dyDescent="0.25">
      <c r="B54" s="118" t="s">
        <v>134</v>
      </c>
      <c r="C54" s="113" t="s">
        <v>135</v>
      </c>
      <c r="D54" s="114"/>
      <c r="E54" s="115"/>
      <c r="F54" s="113" t="s">
        <v>136</v>
      </c>
      <c r="G54" s="114"/>
      <c r="H54" s="115"/>
      <c r="I54" s="113" t="s">
        <v>137</v>
      </c>
      <c r="J54" s="114"/>
      <c r="K54" s="115"/>
      <c r="L54" s="113" t="s">
        <v>152</v>
      </c>
      <c r="M54" s="114"/>
      <c r="N54" s="115"/>
    </row>
    <row r="55" spans="2:17" ht="15.75" x14ac:dyDescent="0.25">
      <c r="B55" s="119"/>
      <c r="C55" s="35" t="s">
        <v>131</v>
      </c>
      <c r="D55" s="36" t="s">
        <v>132</v>
      </c>
      <c r="E55" s="35" t="s">
        <v>151</v>
      </c>
      <c r="F55" s="35" t="s">
        <v>131</v>
      </c>
      <c r="G55" s="36" t="s">
        <v>132</v>
      </c>
      <c r="H55" s="35" t="s">
        <v>151</v>
      </c>
      <c r="I55" s="35" t="s">
        <v>131</v>
      </c>
      <c r="J55" s="36" t="s">
        <v>132</v>
      </c>
      <c r="K55" s="35" t="s">
        <v>151</v>
      </c>
      <c r="L55" s="35" t="s">
        <v>131</v>
      </c>
      <c r="M55" s="36" t="s">
        <v>132</v>
      </c>
      <c r="N55" s="35" t="s">
        <v>151</v>
      </c>
    </row>
    <row r="56" spans="2:17" ht="20.100000000000001" customHeight="1" x14ac:dyDescent="0.25">
      <c r="B56" s="14" t="s">
        <v>139</v>
      </c>
      <c r="C56" s="15">
        <v>43.925610000000013</v>
      </c>
      <c r="D56" s="7">
        <v>198.09045999999995</v>
      </c>
      <c r="E56" s="8">
        <f>D56/C56</f>
        <v>4.5096803436537343</v>
      </c>
      <c r="F56" s="104">
        <v>33.893910000000005</v>
      </c>
      <c r="G56" s="91">
        <v>191.14635370000002</v>
      </c>
      <c r="H56" s="8">
        <f>G56/F56</f>
        <v>5.6395486298276003</v>
      </c>
      <c r="I56" s="14">
        <v>7.4300299999999995</v>
      </c>
      <c r="J56" s="91">
        <v>55.707694600000004</v>
      </c>
      <c r="K56" s="94">
        <f t="shared" ref="K56:K68" si="1">J56/I56</f>
        <v>7.4976406017203168</v>
      </c>
      <c r="L56" s="41">
        <v>85.249550000000013</v>
      </c>
      <c r="M56" s="42">
        <v>444.94450829999994</v>
      </c>
      <c r="N56" s="42">
        <f>M56/L56</f>
        <v>5.2193179705933916</v>
      </c>
    </row>
    <row r="57" spans="2:17" ht="20.100000000000001" customHeight="1" x14ac:dyDescent="0.25">
      <c r="B57" s="15" t="s">
        <v>140</v>
      </c>
      <c r="C57" s="15">
        <v>36.763469999999991</v>
      </c>
      <c r="D57" s="7">
        <v>148.8047795</v>
      </c>
      <c r="E57" s="7">
        <f t="shared" ref="E57:E68" si="2">D57/C57</f>
        <v>4.0476260673978821</v>
      </c>
      <c r="F57" s="105">
        <v>22.645959999999999</v>
      </c>
      <c r="G57" s="92">
        <v>135.84201920000001</v>
      </c>
      <c r="H57" s="7">
        <f t="shared" ref="H57:H68" si="3">G57/F57</f>
        <v>5.9985100742030815</v>
      </c>
      <c r="I57" s="108">
        <v>2.7699499999999997</v>
      </c>
      <c r="J57" s="94">
        <v>24.4407505</v>
      </c>
      <c r="K57" s="94">
        <f t="shared" si="1"/>
        <v>8.8235349013520104</v>
      </c>
      <c r="L57" s="43">
        <v>62.179379999999988</v>
      </c>
      <c r="M57" s="44">
        <v>309.08754920000007</v>
      </c>
      <c r="N57" s="44">
        <f t="shared" ref="N57:N68" si="4">M57/L57</f>
        <v>4.9709011122336717</v>
      </c>
    </row>
    <row r="58" spans="2:17" ht="20.100000000000001" customHeight="1" x14ac:dyDescent="0.25">
      <c r="B58" s="39" t="s">
        <v>141</v>
      </c>
      <c r="C58" s="39">
        <v>56.47055000000001</v>
      </c>
      <c r="D58" s="40">
        <v>231.27349549999988</v>
      </c>
      <c r="E58" s="40">
        <f t="shared" si="2"/>
        <v>4.0954709224542674</v>
      </c>
      <c r="F58" s="106">
        <v>34.725910000000006</v>
      </c>
      <c r="G58" s="93">
        <v>202.11020619999999</v>
      </c>
      <c r="H58" s="40">
        <f t="shared" si="3"/>
        <v>5.8201557914536997</v>
      </c>
      <c r="I58" s="109">
        <v>6.8639099999999997</v>
      </c>
      <c r="J58" s="95">
        <v>65.21480050000001</v>
      </c>
      <c r="K58" s="95">
        <f t="shared" si="1"/>
        <v>9.501115326395599</v>
      </c>
      <c r="L58" s="45">
        <v>98.06037000000002</v>
      </c>
      <c r="M58" s="46">
        <v>498.59850219999987</v>
      </c>
      <c r="N58" s="46">
        <f t="shared" si="4"/>
        <v>5.0846075963205095</v>
      </c>
    </row>
    <row r="59" spans="2:17" ht="20.100000000000001" customHeight="1" x14ac:dyDescent="0.25">
      <c r="B59" s="15" t="s">
        <v>142</v>
      </c>
      <c r="C59" s="15">
        <v>41.734220000000008</v>
      </c>
      <c r="D59" s="7">
        <v>159.52736919999998</v>
      </c>
      <c r="E59" s="7">
        <f t="shared" si="2"/>
        <v>3.822459583526419</v>
      </c>
      <c r="F59" s="105">
        <v>22.838809999999999</v>
      </c>
      <c r="G59" s="92">
        <v>142.69824799999998</v>
      </c>
      <c r="H59" s="7">
        <f t="shared" si="3"/>
        <v>6.2480596843705944</v>
      </c>
      <c r="I59" s="108">
        <v>2.20086</v>
      </c>
      <c r="J59" s="94">
        <v>18.3685613</v>
      </c>
      <c r="K59" s="94">
        <f t="shared" si="1"/>
        <v>8.3460834855465595</v>
      </c>
      <c r="L59" s="43">
        <v>66.773889999999994</v>
      </c>
      <c r="M59" s="44">
        <v>320.5941785</v>
      </c>
      <c r="N59" s="44">
        <f t="shared" si="4"/>
        <v>4.8011906824658563</v>
      </c>
    </row>
    <row r="60" spans="2:17" ht="20.100000000000001" customHeight="1" x14ac:dyDescent="0.25">
      <c r="B60" s="15" t="s">
        <v>143</v>
      </c>
      <c r="C60" s="15">
        <v>528.31754999999998</v>
      </c>
      <c r="D60" s="7">
        <v>458.20756449999988</v>
      </c>
      <c r="E60" s="7">
        <f t="shared" si="2"/>
        <v>0.86729574760482575</v>
      </c>
      <c r="F60" s="105">
        <v>17.992690000000003</v>
      </c>
      <c r="G60" s="92">
        <v>128.85338100000001</v>
      </c>
      <c r="H60" s="7">
        <f t="shared" si="3"/>
        <v>7.1614295027591757</v>
      </c>
      <c r="I60" s="108">
        <v>1.9341600000000001</v>
      </c>
      <c r="J60" s="94">
        <v>11.033650099999999</v>
      </c>
      <c r="K60" s="94">
        <f t="shared" si="1"/>
        <v>5.7046211792199193</v>
      </c>
      <c r="L60" s="43">
        <v>548.24440000000004</v>
      </c>
      <c r="M60" s="44">
        <v>598.09459559999993</v>
      </c>
      <c r="N60" s="44">
        <f t="shared" si="4"/>
        <v>1.0909269581230558</v>
      </c>
    </row>
    <row r="61" spans="2:17" ht="20.100000000000001" customHeight="1" x14ac:dyDescent="0.25">
      <c r="B61" s="39" t="s">
        <v>144</v>
      </c>
      <c r="C61" s="39">
        <v>1641.6565499999995</v>
      </c>
      <c r="D61" s="40">
        <v>974.30771519999996</v>
      </c>
      <c r="E61" s="40">
        <f t="shared" si="2"/>
        <v>0.59349059046485719</v>
      </c>
      <c r="F61" s="106">
        <v>24.868420000000004</v>
      </c>
      <c r="G61" s="93">
        <v>185.78192679999998</v>
      </c>
      <c r="H61" s="40">
        <f t="shared" si="3"/>
        <v>7.4705963145225933</v>
      </c>
      <c r="I61" s="109">
        <v>3.0694299999999997</v>
      </c>
      <c r="J61" s="95">
        <v>26.841691499999992</v>
      </c>
      <c r="K61" s="95">
        <f t="shared" si="1"/>
        <v>8.744845622802929</v>
      </c>
      <c r="L61" s="45">
        <v>1669.5943999999995</v>
      </c>
      <c r="M61" s="46">
        <v>1186.9313334999999</v>
      </c>
      <c r="N61" s="46">
        <f t="shared" si="4"/>
        <v>0.71090998718012011</v>
      </c>
    </row>
    <row r="62" spans="2:17" ht="20.100000000000001" customHeight="1" x14ac:dyDescent="0.25">
      <c r="B62" s="14" t="s">
        <v>145</v>
      </c>
      <c r="C62" s="15">
        <v>1558.5755100000001</v>
      </c>
      <c r="D62" s="7">
        <v>901.55604089999974</v>
      </c>
      <c r="E62" s="7">
        <f t="shared" si="2"/>
        <v>0.57844874060673501</v>
      </c>
      <c r="F62" s="105">
        <v>20.074780000000001</v>
      </c>
      <c r="G62" s="92">
        <v>156.46152860000001</v>
      </c>
      <c r="H62" s="7">
        <f t="shared" si="3"/>
        <v>7.7939349073813018</v>
      </c>
      <c r="I62" s="108">
        <v>5.2871399999999991</v>
      </c>
      <c r="J62" s="94">
        <v>47.082484199999996</v>
      </c>
      <c r="K62" s="94">
        <f t="shared" si="1"/>
        <v>8.9050950419319346</v>
      </c>
      <c r="L62" s="43">
        <v>1583.9374299999999</v>
      </c>
      <c r="M62" s="44">
        <v>1105.1000536999998</v>
      </c>
      <c r="N62" s="44">
        <f t="shared" si="4"/>
        <v>0.69769173502011361</v>
      </c>
    </row>
    <row r="63" spans="2:17" ht="20.100000000000001" customHeight="1" x14ac:dyDescent="0.25">
      <c r="B63" s="15" t="s">
        <v>146</v>
      </c>
      <c r="C63" s="15">
        <v>212.74004000000002</v>
      </c>
      <c r="D63" s="7">
        <v>266.48977819999993</v>
      </c>
      <c r="E63" s="7">
        <f t="shared" si="2"/>
        <v>1.2526545458955443</v>
      </c>
      <c r="F63" s="105">
        <v>15.31921</v>
      </c>
      <c r="G63" s="92">
        <v>138.877996</v>
      </c>
      <c r="H63" s="7">
        <f t="shared" si="3"/>
        <v>9.0656108245790747</v>
      </c>
      <c r="I63" s="108">
        <v>4.83582</v>
      </c>
      <c r="J63" s="94">
        <v>39.557720500000002</v>
      </c>
      <c r="K63" s="94">
        <f t="shared" si="1"/>
        <v>8.1801474207063123</v>
      </c>
      <c r="L63" s="43">
        <v>232.89507</v>
      </c>
      <c r="M63" s="44">
        <v>444.92549469999994</v>
      </c>
      <c r="N63" s="44">
        <f t="shared" si="4"/>
        <v>1.9104118206538248</v>
      </c>
    </row>
    <row r="64" spans="2:17" ht="20.100000000000001" customHeight="1" x14ac:dyDescent="0.25">
      <c r="B64" s="39" t="s">
        <v>147</v>
      </c>
      <c r="C64" s="39">
        <v>27.448820000000001</v>
      </c>
      <c r="D64" s="40">
        <v>111.37918339999993</v>
      </c>
      <c r="E64" s="40">
        <f t="shared" si="2"/>
        <v>4.0577038794381659</v>
      </c>
      <c r="F64" s="106">
        <v>8.3817100000000018</v>
      </c>
      <c r="G64" s="93">
        <v>67.853190399999988</v>
      </c>
      <c r="H64" s="40">
        <f t="shared" si="3"/>
        <v>8.0953875044591115</v>
      </c>
      <c r="I64" s="109">
        <v>2.2990299999999997</v>
      </c>
      <c r="J64" s="95">
        <v>20.438457800000002</v>
      </c>
      <c r="K64" s="95">
        <f t="shared" si="1"/>
        <v>8.8900352757467296</v>
      </c>
      <c r="L64" s="45">
        <v>38.129559999999998</v>
      </c>
      <c r="M64" s="46">
        <v>199.67083159999996</v>
      </c>
      <c r="N64" s="46">
        <f t="shared" si="4"/>
        <v>5.2366413774509848</v>
      </c>
    </row>
    <row r="65" spans="2:17" ht="20.100000000000001" customHeight="1" x14ac:dyDescent="0.25">
      <c r="B65" s="14" t="s">
        <v>148</v>
      </c>
      <c r="C65" s="15">
        <v>4.1295200000000003</v>
      </c>
      <c r="D65" s="7">
        <v>23.023052</v>
      </c>
      <c r="E65" s="7">
        <f t="shared" si="2"/>
        <v>5.5752368313992902</v>
      </c>
      <c r="F65" s="105">
        <v>8.8499999999999995E-2</v>
      </c>
      <c r="G65" s="92">
        <v>0.6302605</v>
      </c>
      <c r="H65" s="7">
        <f t="shared" si="3"/>
        <v>7.1215875706214691</v>
      </c>
      <c r="I65" s="108">
        <v>5.3170000000000002E-2</v>
      </c>
      <c r="J65" s="94">
        <v>0.5639421</v>
      </c>
      <c r="K65" s="94">
        <f t="shared" si="1"/>
        <v>10.606396464171524</v>
      </c>
      <c r="L65" s="43">
        <v>4.2711900000000007</v>
      </c>
      <c r="M65" s="44">
        <v>24.2172546</v>
      </c>
      <c r="N65" s="44">
        <f t="shared" si="4"/>
        <v>5.6699080584099502</v>
      </c>
    </row>
    <row r="66" spans="2:17" s="9" customFormat="1" ht="20.100000000000001" customHeight="1" x14ac:dyDescent="0.25">
      <c r="B66" s="15" t="s">
        <v>149</v>
      </c>
      <c r="C66" s="15">
        <v>42.896490000000014</v>
      </c>
      <c r="D66" s="7">
        <v>210.96960500000006</v>
      </c>
      <c r="E66" s="7">
        <f t="shared" si="2"/>
        <v>4.9181088009764897</v>
      </c>
      <c r="F66" s="105">
        <v>28.5505</v>
      </c>
      <c r="G66" s="92">
        <v>183.70697870000001</v>
      </c>
      <c r="H66" s="7">
        <f t="shared" si="3"/>
        <v>6.4344574946148061</v>
      </c>
      <c r="I66" s="108">
        <v>12.38232</v>
      </c>
      <c r="J66" s="94">
        <v>115.22342150000001</v>
      </c>
      <c r="K66" s="94">
        <f t="shared" si="1"/>
        <v>9.3054792236026866</v>
      </c>
      <c r="L66" s="43">
        <v>83.829310000000021</v>
      </c>
      <c r="M66" s="44">
        <v>509.90000520000007</v>
      </c>
      <c r="N66" s="44">
        <f t="shared" si="4"/>
        <v>6.0825981413899264</v>
      </c>
    </row>
    <row r="67" spans="2:17" ht="20.100000000000001" customHeight="1" x14ac:dyDescent="0.25">
      <c r="B67" s="15" t="s">
        <v>150</v>
      </c>
      <c r="C67" s="15">
        <v>53.767709999999973</v>
      </c>
      <c r="D67" s="7">
        <v>316.04761930000001</v>
      </c>
      <c r="E67" s="7">
        <f t="shared" si="2"/>
        <v>5.8780189690057503</v>
      </c>
      <c r="F67" s="105">
        <v>26.982830000000003</v>
      </c>
      <c r="G67" s="92">
        <v>181.02944520000003</v>
      </c>
      <c r="H67" s="7">
        <f t="shared" si="3"/>
        <v>6.7090607323249642</v>
      </c>
      <c r="I67" s="108">
        <v>13.09257</v>
      </c>
      <c r="J67" s="94">
        <v>109.12055789999999</v>
      </c>
      <c r="K67" s="94">
        <f t="shared" si="1"/>
        <v>8.3345407280617927</v>
      </c>
      <c r="L67" s="43">
        <v>93.843109999999982</v>
      </c>
      <c r="M67" s="44">
        <v>606.1976224</v>
      </c>
      <c r="N67" s="44">
        <f t="shared" si="4"/>
        <v>6.4596923780552471</v>
      </c>
    </row>
    <row r="68" spans="2:17" ht="15.75" x14ac:dyDescent="0.25">
      <c r="B68" s="37" t="s">
        <v>138</v>
      </c>
      <c r="C68" s="37">
        <v>4248.4260399999994</v>
      </c>
      <c r="D68" s="38">
        <v>3999.6766626999997</v>
      </c>
      <c r="E68" s="38">
        <f t="shared" si="2"/>
        <v>0.94144905078775953</v>
      </c>
      <c r="F68" s="107">
        <v>256.36322999999999</v>
      </c>
      <c r="G68" s="96">
        <v>1714.9915343000002</v>
      </c>
      <c r="H68" s="38">
        <f t="shared" si="3"/>
        <v>6.6896938936991877</v>
      </c>
      <c r="I68" s="110">
        <v>62.218389999999999</v>
      </c>
      <c r="J68" s="97">
        <v>533.59373249999987</v>
      </c>
      <c r="K68" s="97">
        <f t="shared" si="1"/>
        <v>8.5761417564806788</v>
      </c>
      <c r="L68" s="37">
        <v>4567.0076599999993</v>
      </c>
      <c r="M68" s="38">
        <v>6248.2619294999995</v>
      </c>
      <c r="N68" s="38">
        <f t="shared" si="4"/>
        <v>1.3681303809111633</v>
      </c>
    </row>
    <row r="69" spans="2:17" ht="20.100000000000001" customHeight="1" x14ac:dyDescent="0.25">
      <c r="B69" s="16"/>
      <c r="C69" s="3"/>
      <c r="D69" s="17"/>
      <c r="E69" s="17"/>
      <c r="F69" s="3"/>
      <c r="G69" s="17"/>
      <c r="H69" s="17"/>
      <c r="I69" s="17"/>
      <c r="J69" s="17"/>
      <c r="K69" s="17"/>
    </row>
    <row r="70" spans="2:17" ht="20.100000000000001" customHeight="1" x14ac:dyDescent="0.25">
      <c r="B70" s="32"/>
    </row>
    <row r="71" spans="2:17" ht="20.100000000000001" customHeight="1" x14ac:dyDescent="0.25">
      <c r="B71" s="9" t="s">
        <v>326</v>
      </c>
    </row>
    <row r="72" spans="2:17" ht="3.75" customHeight="1" x14ac:dyDescent="0.25">
      <c r="B72" s="81"/>
      <c r="C72" s="81"/>
      <c r="D72" s="81"/>
      <c r="E72" s="81"/>
      <c r="F72" s="81"/>
      <c r="G72" s="81"/>
      <c r="H72" s="81"/>
      <c r="I72" s="81"/>
      <c r="J72" s="81"/>
      <c r="K72" s="81"/>
      <c r="L72" s="81"/>
      <c r="M72" s="81"/>
      <c r="N72" s="81"/>
      <c r="O72" s="81"/>
      <c r="P72" s="81"/>
      <c r="Q72" s="81"/>
    </row>
    <row r="73" spans="2:17" ht="20.100000000000001" customHeight="1" x14ac:dyDescent="0.25">
      <c r="B73" s="4"/>
      <c r="C73" s="12"/>
      <c r="D73" s="13"/>
      <c r="E73" s="12"/>
    </row>
    <row r="74" spans="2:17" ht="20.100000000000001" customHeight="1" x14ac:dyDescent="0.25">
      <c r="B74" s="28" t="s">
        <v>0</v>
      </c>
      <c r="C74" s="28" t="s">
        <v>1</v>
      </c>
      <c r="E74" s="1"/>
    </row>
    <row r="75" spans="2:17" ht="20.100000000000001" customHeight="1" x14ac:dyDescent="0.25">
      <c r="B75" s="6">
        <v>2012</v>
      </c>
      <c r="C75" s="80">
        <v>89.223865632347852</v>
      </c>
      <c r="E75" s="1"/>
    </row>
    <row r="76" spans="2:17" ht="20.100000000000001" customHeight="1" x14ac:dyDescent="0.25">
      <c r="B76" s="6">
        <v>2013</v>
      </c>
      <c r="C76" s="80">
        <v>83.588438815979686</v>
      </c>
      <c r="E76" s="1"/>
    </row>
    <row r="77" spans="2:17" ht="20.100000000000001" customHeight="1" x14ac:dyDescent="0.25">
      <c r="B77" s="6">
        <v>2014</v>
      </c>
      <c r="C77" s="80">
        <v>93.500638712621296</v>
      </c>
      <c r="E77" s="1"/>
    </row>
    <row r="78" spans="2:17" ht="20.100000000000001" customHeight="1" x14ac:dyDescent="0.25">
      <c r="B78" s="6">
        <v>2015</v>
      </c>
      <c r="C78" s="80">
        <v>101.77097249984601</v>
      </c>
      <c r="E78" s="1"/>
    </row>
    <row r="79" spans="2:17" ht="20.100000000000001" customHeight="1" x14ac:dyDescent="0.25">
      <c r="B79" s="87">
        <v>2016</v>
      </c>
      <c r="C79" s="102">
        <v>100</v>
      </c>
      <c r="E79" s="1"/>
    </row>
    <row r="80" spans="2:17" ht="20.100000000000001" customHeight="1" x14ac:dyDescent="0.25">
      <c r="E80" s="1"/>
    </row>
    <row r="81" spans="2:5" ht="20.100000000000001" customHeight="1" x14ac:dyDescent="0.25">
      <c r="B81" s="32" t="s">
        <v>325</v>
      </c>
    </row>
    <row r="82" spans="2:5" ht="20.100000000000001" customHeight="1" x14ac:dyDescent="0.25">
      <c r="B82" s="2"/>
    </row>
    <row r="83" spans="2:5" ht="9.9499999999999993" customHeight="1" x14ac:dyDescent="0.25">
      <c r="B83" s="103" t="s">
        <v>122</v>
      </c>
      <c r="C83" s="103" t="s">
        <v>22</v>
      </c>
      <c r="E83" s="1"/>
    </row>
    <row r="84" spans="2:5" ht="9.9499999999999993" customHeight="1" x14ac:dyDescent="0.25">
      <c r="B84" s="103" t="s">
        <v>104</v>
      </c>
      <c r="C84" s="103" t="s">
        <v>11</v>
      </c>
      <c r="E84" s="1"/>
    </row>
    <row r="85" spans="2:5" ht="9.9499999999999993" customHeight="1" x14ac:dyDescent="0.25">
      <c r="B85" s="103" t="s">
        <v>319</v>
      </c>
      <c r="C85" s="103" t="s">
        <v>23</v>
      </c>
      <c r="E85" s="1"/>
    </row>
    <row r="86" spans="2:5" ht="9.9499999999999993" customHeight="1" x14ac:dyDescent="0.25">
      <c r="B86" s="103" t="s">
        <v>210</v>
      </c>
      <c r="C86" s="103" t="s">
        <v>211</v>
      </c>
      <c r="E86" s="1"/>
    </row>
    <row r="87" spans="2:5" ht="9.9499999999999993" customHeight="1" x14ac:dyDescent="0.25">
      <c r="B87" s="103" t="s">
        <v>126</v>
      </c>
      <c r="C87" s="103" t="s">
        <v>17</v>
      </c>
    </row>
    <row r="88" spans="2:5" ht="9.9499999999999993" customHeight="1" x14ac:dyDescent="0.25">
      <c r="B88" s="103" t="s">
        <v>73</v>
      </c>
      <c r="C88" s="103" t="s">
        <v>72</v>
      </c>
    </row>
    <row r="89" spans="2:5" ht="9.9499999999999993" customHeight="1" x14ac:dyDescent="0.25">
      <c r="B89" s="103" t="s">
        <v>49</v>
      </c>
      <c r="C89" s="103" t="s">
        <v>48</v>
      </c>
    </row>
    <row r="90" spans="2:5" ht="9.9499999999999993" customHeight="1" x14ac:dyDescent="0.25">
      <c r="B90" s="103" t="s">
        <v>311</v>
      </c>
      <c r="C90" s="103" t="s">
        <v>312</v>
      </c>
    </row>
    <row r="91" spans="2:5" ht="9.9499999999999993" customHeight="1" x14ac:dyDescent="0.25">
      <c r="B91" s="103" t="s">
        <v>92</v>
      </c>
      <c r="C91" s="103" t="s">
        <v>91</v>
      </c>
    </row>
    <row r="92" spans="2:5" ht="9.9499999999999993" customHeight="1" x14ac:dyDescent="0.25">
      <c r="B92" s="103" t="s">
        <v>106</v>
      </c>
      <c r="C92" s="103" t="s">
        <v>24</v>
      </c>
    </row>
    <row r="93" spans="2:5" ht="20.100000000000001" customHeight="1" x14ac:dyDescent="0.25">
      <c r="B93" s="2"/>
    </row>
    <row r="94" spans="2:5" ht="20.100000000000001" customHeight="1" x14ac:dyDescent="0.25">
      <c r="B94" s="32" t="s">
        <v>129</v>
      </c>
    </row>
  </sheetData>
  <sheetProtection selectLockedCells="1" selectUnlockedCells="1"/>
  <mergeCells count="7">
    <mergeCell ref="L54:N54"/>
    <mergeCell ref="L6:M6"/>
    <mergeCell ref="A6:K6"/>
    <mergeCell ref="C54:E54"/>
    <mergeCell ref="F54:H54"/>
    <mergeCell ref="I54:K54"/>
    <mergeCell ref="B54:B55"/>
  </mergeCells>
  <phoneticPr fontId="0" type="noConversion"/>
  <pageMargins left="0.74791666666666667" right="0.74791666666666667" top="0.98402777777777772" bottom="0.98402777777777772" header="0.51180555555555551" footer="0.51180555555555551"/>
  <pageSetup paperSize="9" scale="27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D158"/>
  <sheetViews>
    <sheetView topLeftCell="A136" workbookViewId="0">
      <selection activeCell="K148" sqref="K148"/>
    </sheetView>
  </sheetViews>
  <sheetFormatPr baseColWidth="10" defaultRowHeight="20.100000000000001" customHeight="1" x14ac:dyDescent="0.25"/>
  <cols>
    <col min="1" max="1" width="3.7109375" style="1" customWidth="1"/>
    <col min="2" max="2" width="42.28515625" style="1" customWidth="1"/>
    <col min="3" max="3" width="8" style="59" customWidth="1"/>
    <col min="4" max="4" width="12.42578125" style="2" customWidth="1"/>
    <col min="5" max="5" width="13.7109375" style="2" bestFit="1" customWidth="1"/>
    <col min="6" max="6" width="12.140625" style="1" bestFit="1" customWidth="1"/>
    <col min="7" max="7" width="11.5703125" style="1" customWidth="1"/>
    <col min="8" max="8" width="4.7109375" style="1" customWidth="1"/>
    <col min="9" max="9" width="3.7109375" style="1" customWidth="1"/>
    <col min="10" max="10" width="6" style="1" customWidth="1"/>
    <col min="11" max="11" width="9.42578125" style="1" customWidth="1"/>
    <col min="12" max="12" width="8" style="1" customWidth="1"/>
    <col min="13" max="13" width="4.42578125" style="1" customWidth="1"/>
    <col min="14" max="14" width="5.85546875" style="1" customWidth="1"/>
    <col min="15" max="15" width="7.85546875" style="1" customWidth="1"/>
    <col min="16" max="16" width="8.42578125" style="1" customWidth="1"/>
    <col min="17" max="17" width="11.5703125" style="1" customWidth="1"/>
    <col min="18" max="16384" width="11.42578125" style="1"/>
  </cols>
  <sheetData>
    <row r="1" spans="1:56" s="18" customFormat="1" ht="20.100000000000001" customHeight="1" x14ac:dyDescent="0.25">
      <c r="A1" s="78"/>
      <c r="B1" s="78"/>
      <c r="C1" s="79"/>
      <c r="D1" s="78"/>
      <c r="E1" s="79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</row>
    <row r="2" spans="1:56" s="18" customFormat="1" ht="15.75" x14ac:dyDescent="0.25">
      <c r="A2" s="78"/>
      <c r="B2" s="78"/>
      <c r="C2" s="79"/>
      <c r="D2" s="78"/>
      <c r="E2" s="79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</row>
    <row r="3" spans="1:56" s="18" customFormat="1" ht="15.75" x14ac:dyDescent="0.25">
      <c r="A3" s="78"/>
      <c r="B3" s="78"/>
      <c r="C3" s="79"/>
      <c r="D3" s="78"/>
      <c r="E3" s="79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</row>
    <row r="4" spans="1:56" s="18" customFormat="1" ht="10.5" customHeight="1" x14ac:dyDescent="0.25">
      <c r="A4" s="78"/>
      <c r="B4" s="78"/>
      <c r="C4" s="79"/>
      <c r="D4" s="78"/>
      <c r="E4" s="79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</row>
    <row r="5" spans="1:56" s="18" customFormat="1" ht="5.25" customHeight="1" x14ac:dyDescent="0.25">
      <c r="A5" s="84"/>
      <c r="B5" s="84"/>
      <c r="C5" s="85"/>
      <c r="D5" s="84"/>
      <c r="E5" s="85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</row>
    <row r="6" spans="1:56" ht="15.75" x14ac:dyDescent="0.25"/>
    <row r="7" spans="1:56" ht="20.25" customHeight="1" x14ac:dyDescent="0.25">
      <c r="B7" s="9" t="s">
        <v>322</v>
      </c>
      <c r="C7" s="60"/>
      <c r="E7" s="1"/>
      <c r="M7" s="2"/>
    </row>
    <row r="8" spans="1:56" ht="5.25" customHeight="1" x14ac:dyDescent="0.25"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</row>
    <row r="9" spans="1:56" s="18" customFormat="1" ht="9.75" customHeight="1" x14ac:dyDescent="0.25">
      <c r="B9" s="19"/>
      <c r="C9" s="61"/>
      <c r="D9" s="19"/>
    </row>
    <row r="10" spans="1:56" s="18" customFormat="1" ht="9.75" customHeight="1" x14ac:dyDescent="0.25">
      <c r="B10" s="19"/>
      <c r="C10" s="61"/>
      <c r="D10" s="19"/>
    </row>
    <row r="11" spans="1:56" s="48" customFormat="1" ht="20.100000000000001" customHeight="1" x14ac:dyDescent="0.25">
      <c r="A11" s="47"/>
      <c r="B11" s="28" t="s">
        <v>155</v>
      </c>
      <c r="C11" s="29" t="s">
        <v>2</v>
      </c>
      <c r="D11" s="29" t="s">
        <v>156</v>
      </c>
      <c r="E11" s="30" t="s">
        <v>157</v>
      </c>
      <c r="F11" s="29" t="s">
        <v>153</v>
      </c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</row>
    <row r="12" spans="1:56" s="53" customFormat="1" ht="20.100000000000001" customHeight="1" x14ac:dyDescent="0.25">
      <c r="A12" s="49"/>
      <c r="B12" s="50" t="s">
        <v>51</v>
      </c>
      <c r="C12" s="62" t="s">
        <v>50</v>
      </c>
      <c r="D12" s="51">
        <v>2041.95</v>
      </c>
      <c r="E12" s="52">
        <v>19199.062800000007</v>
      </c>
      <c r="F12" s="52">
        <f>E12/D12</f>
        <v>9.4023177844707302</v>
      </c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</row>
    <row r="13" spans="1:56" s="53" customFormat="1" ht="20.100000000000001" customHeight="1" x14ac:dyDescent="0.25">
      <c r="A13" s="49"/>
      <c r="B13" s="50" t="s">
        <v>222</v>
      </c>
      <c r="C13" s="62" t="s">
        <v>223</v>
      </c>
      <c r="D13" s="51">
        <v>13.86</v>
      </c>
      <c r="E13" s="52">
        <v>6.0983999999999998</v>
      </c>
      <c r="F13" s="52">
        <f t="shared" ref="F13:F93" si="0">E13/D13</f>
        <v>0.44</v>
      </c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</row>
    <row r="14" spans="1:56" s="53" customFormat="1" ht="20.100000000000001" customHeight="1" x14ac:dyDescent="0.25">
      <c r="A14" s="49"/>
      <c r="B14" s="50" t="s">
        <v>161</v>
      </c>
      <c r="C14" s="62" t="s">
        <v>162</v>
      </c>
      <c r="D14" s="51">
        <v>17.510000000000002</v>
      </c>
      <c r="E14" s="52">
        <v>7.0007999999999999</v>
      </c>
      <c r="F14" s="52">
        <f t="shared" si="0"/>
        <v>0.39981724728726437</v>
      </c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</row>
    <row r="15" spans="1:56" s="53" customFormat="1" ht="20.100000000000001" customHeight="1" x14ac:dyDescent="0.25">
      <c r="A15" s="49"/>
      <c r="B15" s="50" t="s">
        <v>224</v>
      </c>
      <c r="C15" s="62" t="s">
        <v>225</v>
      </c>
      <c r="D15" s="51">
        <v>650.96</v>
      </c>
      <c r="E15" s="52">
        <v>491.84559999999999</v>
      </c>
      <c r="F15" s="52">
        <f t="shared" si="0"/>
        <v>0.75556962025316454</v>
      </c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</row>
    <row r="16" spans="1:56" s="53" customFormat="1" ht="20.100000000000001" customHeight="1" x14ac:dyDescent="0.25">
      <c r="A16" s="49"/>
      <c r="B16" s="50" t="s">
        <v>107</v>
      </c>
      <c r="C16" s="62" t="s">
        <v>31</v>
      </c>
      <c r="D16" s="51">
        <v>18640.82</v>
      </c>
      <c r="E16" s="52">
        <v>27152.510099999996</v>
      </c>
      <c r="F16" s="52">
        <f t="shared" si="0"/>
        <v>1.4566156478094845</v>
      </c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</row>
    <row r="17" spans="1:56" s="53" customFormat="1" ht="20.100000000000001" customHeight="1" x14ac:dyDescent="0.25">
      <c r="A17" s="49"/>
      <c r="B17" s="50" t="s">
        <v>226</v>
      </c>
      <c r="C17" s="62" t="s">
        <v>227</v>
      </c>
      <c r="D17" s="51">
        <v>1125.81</v>
      </c>
      <c r="E17" s="52">
        <v>1340.8948000000003</v>
      </c>
      <c r="F17" s="52">
        <f t="shared" si="0"/>
        <v>1.1910489336566563</v>
      </c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</row>
    <row r="18" spans="1:56" s="53" customFormat="1" ht="20.100000000000001" customHeight="1" x14ac:dyDescent="0.25">
      <c r="A18" s="49"/>
      <c r="B18" s="50" t="s">
        <v>228</v>
      </c>
      <c r="C18" s="62" t="s">
        <v>229</v>
      </c>
      <c r="D18" s="51">
        <v>256.3</v>
      </c>
      <c r="E18" s="52">
        <v>465.64280000000002</v>
      </c>
      <c r="F18" s="52">
        <f t="shared" si="0"/>
        <v>1.8167881388997269</v>
      </c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</row>
    <row r="19" spans="1:56" s="53" customFormat="1" ht="20.100000000000001" customHeight="1" x14ac:dyDescent="0.25">
      <c r="A19" s="49"/>
      <c r="B19" s="50" t="s">
        <v>230</v>
      </c>
      <c r="C19" s="62" t="s">
        <v>231</v>
      </c>
      <c r="D19" s="51">
        <v>77.37</v>
      </c>
      <c r="E19" s="52">
        <v>259.07220000000001</v>
      </c>
      <c r="F19" s="52">
        <f t="shared" si="0"/>
        <v>3.3484839084916636</v>
      </c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</row>
    <row r="20" spans="1:56" s="53" customFormat="1" ht="20.100000000000001" customHeight="1" x14ac:dyDescent="0.25">
      <c r="A20" s="49"/>
      <c r="B20" s="50" t="s">
        <v>232</v>
      </c>
      <c r="C20" s="62" t="s">
        <v>233</v>
      </c>
      <c r="D20" s="51">
        <v>15889.99</v>
      </c>
      <c r="E20" s="52">
        <v>12351.8091</v>
      </c>
      <c r="F20" s="52">
        <f t="shared" si="0"/>
        <v>0.77733271701240847</v>
      </c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</row>
    <row r="21" spans="1:56" s="53" customFormat="1" ht="20.100000000000001" customHeight="1" x14ac:dyDescent="0.25">
      <c r="A21" s="49"/>
      <c r="B21" s="50" t="s">
        <v>61</v>
      </c>
      <c r="C21" s="62" t="s">
        <v>60</v>
      </c>
      <c r="D21" s="51">
        <v>395.25000000000006</v>
      </c>
      <c r="E21" s="52">
        <v>987.42549999999994</v>
      </c>
      <c r="F21" s="52">
        <f t="shared" si="0"/>
        <v>2.4982302340290952</v>
      </c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</row>
    <row r="22" spans="1:56" s="53" customFormat="1" ht="20.100000000000001" customHeight="1" x14ac:dyDescent="0.25">
      <c r="A22" s="49"/>
      <c r="B22" s="50" t="s">
        <v>77</v>
      </c>
      <c r="C22" s="62" t="s">
        <v>76</v>
      </c>
      <c r="D22" s="51">
        <v>432.6</v>
      </c>
      <c r="E22" s="52">
        <v>1567.5563</v>
      </c>
      <c r="F22" s="52">
        <f t="shared" si="0"/>
        <v>3.6235698104484508</v>
      </c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</row>
    <row r="23" spans="1:56" s="53" customFormat="1" ht="20.100000000000001" customHeight="1" x14ac:dyDescent="0.25">
      <c r="A23" s="49"/>
      <c r="B23" s="50" t="s">
        <v>234</v>
      </c>
      <c r="C23" s="62" t="s">
        <v>235</v>
      </c>
      <c r="D23" s="51">
        <v>973.97</v>
      </c>
      <c r="E23" s="52">
        <v>5944.3603999999996</v>
      </c>
      <c r="F23" s="52">
        <f t="shared" si="0"/>
        <v>6.1032274094684631</v>
      </c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</row>
    <row r="24" spans="1:56" s="53" customFormat="1" ht="20.100000000000001" customHeight="1" x14ac:dyDescent="0.25">
      <c r="A24" s="49"/>
      <c r="B24" s="50" t="s">
        <v>163</v>
      </c>
      <c r="C24" s="62" t="s">
        <v>164</v>
      </c>
      <c r="D24" s="51">
        <v>17.899999999999999</v>
      </c>
      <c r="E24" s="52">
        <v>40.442500000000003</v>
      </c>
      <c r="F24" s="52">
        <f t="shared" si="0"/>
        <v>2.2593575418994418</v>
      </c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</row>
    <row r="25" spans="1:56" s="53" customFormat="1" ht="20.100000000000001" customHeight="1" x14ac:dyDescent="0.25">
      <c r="A25" s="49"/>
      <c r="B25" s="50" t="s">
        <v>5</v>
      </c>
      <c r="C25" s="62" t="s">
        <v>4</v>
      </c>
      <c r="D25" s="51">
        <v>89.53</v>
      </c>
      <c r="E25" s="52">
        <v>46.778300000000002</v>
      </c>
      <c r="F25" s="52">
        <f t="shared" si="0"/>
        <v>0.5224874343795376</v>
      </c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</row>
    <row r="26" spans="1:56" s="53" customFormat="1" ht="20.100000000000001" customHeight="1" x14ac:dyDescent="0.25">
      <c r="A26" s="49"/>
      <c r="B26" s="50" t="s">
        <v>103</v>
      </c>
      <c r="C26" s="62" t="s">
        <v>6</v>
      </c>
      <c r="D26" s="51">
        <v>21105.77</v>
      </c>
      <c r="E26" s="52">
        <v>40322.402300000002</v>
      </c>
      <c r="F26" s="52">
        <f t="shared" si="0"/>
        <v>1.9104918844467651</v>
      </c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</row>
    <row r="27" spans="1:56" s="53" customFormat="1" ht="20.100000000000001" customHeight="1" x14ac:dyDescent="0.25">
      <c r="A27" s="49"/>
      <c r="B27" s="50" t="s">
        <v>49</v>
      </c>
      <c r="C27" s="62" t="s">
        <v>48</v>
      </c>
      <c r="D27" s="51">
        <v>35374.25</v>
      </c>
      <c r="E27" s="52">
        <v>51590.913299999993</v>
      </c>
      <c r="F27" s="52">
        <f t="shared" si="0"/>
        <v>1.45843129677661</v>
      </c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</row>
    <row r="28" spans="1:56" s="53" customFormat="1" ht="20.100000000000001" customHeight="1" x14ac:dyDescent="0.25">
      <c r="A28" s="49"/>
      <c r="B28" s="50" t="s">
        <v>236</v>
      </c>
      <c r="C28" s="62" t="s">
        <v>237</v>
      </c>
      <c r="D28" s="51">
        <v>157.96</v>
      </c>
      <c r="E28" s="52">
        <v>256.33789999999999</v>
      </c>
      <c r="F28" s="52">
        <f t="shared" si="0"/>
        <v>1.6228026082552545</v>
      </c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</row>
    <row r="29" spans="1:56" s="53" customFormat="1" ht="20.100000000000001" customHeight="1" x14ac:dyDescent="0.25">
      <c r="A29" s="49"/>
      <c r="B29" s="50" t="s">
        <v>106</v>
      </c>
      <c r="C29" s="62" t="s">
        <v>24</v>
      </c>
      <c r="D29" s="51">
        <v>26641.02</v>
      </c>
      <c r="E29" s="52">
        <v>39719.023300000001</v>
      </c>
      <c r="F29" s="52">
        <f t="shared" si="0"/>
        <v>1.4908972441745849</v>
      </c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</row>
    <row r="30" spans="1:56" s="53" customFormat="1" ht="20.100000000000001" customHeight="1" x14ac:dyDescent="0.25">
      <c r="A30" s="49"/>
      <c r="B30" s="50" t="s">
        <v>238</v>
      </c>
      <c r="C30" s="62" t="s">
        <v>239</v>
      </c>
      <c r="D30" s="51">
        <v>229.04999999999998</v>
      </c>
      <c r="E30" s="52">
        <v>463.45819999999998</v>
      </c>
      <c r="F30" s="52">
        <f t="shared" si="0"/>
        <v>2.0233931456013972</v>
      </c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</row>
    <row r="31" spans="1:56" s="53" customFormat="1" ht="20.100000000000001" customHeight="1" x14ac:dyDescent="0.25">
      <c r="A31" s="49"/>
      <c r="B31" s="50" t="s">
        <v>14</v>
      </c>
      <c r="C31" s="62" t="s">
        <v>13</v>
      </c>
      <c r="D31" s="51">
        <v>253.01000000000002</v>
      </c>
      <c r="E31" s="52">
        <v>1116.3030000000001</v>
      </c>
      <c r="F31" s="52">
        <f t="shared" si="0"/>
        <v>4.4120904312082532</v>
      </c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</row>
    <row r="32" spans="1:56" s="53" customFormat="1" ht="20.100000000000001" customHeight="1" x14ac:dyDescent="0.25">
      <c r="A32" s="49"/>
      <c r="B32" s="50" t="s">
        <v>84</v>
      </c>
      <c r="C32" s="62" t="s">
        <v>83</v>
      </c>
      <c r="D32" s="51">
        <v>198.89</v>
      </c>
      <c r="E32" s="52">
        <v>111.0899</v>
      </c>
      <c r="F32" s="52">
        <f t="shared" si="0"/>
        <v>0.55854944944441653</v>
      </c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</row>
    <row r="33" spans="1:56" s="53" customFormat="1" ht="20.100000000000001" customHeight="1" x14ac:dyDescent="0.25">
      <c r="A33" s="49"/>
      <c r="B33" s="50" t="s">
        <v>110</v>
      </c>
      <c r="C33" s="62" t="s">
        <v>68</v>
      </c>
      <c r="D33" s="51">
        <v>4829.91</v>
      </c>
      <c r="E33" s="52">
        <v>18257.1695</v>
      </c>
      <c r="F33" s="52">
        <f t="shared" si="0"/>
        <v>3.7800227126385377</v>
      </c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</row>
    <row r="34" spans="1:56" s="53" customFormat="1" ht="20.100000000000001" customHeight="1" x14ac:dyDescent="0.25">
      <c r="A34" s="49"/>
      <c r="B34" s="50" t="s">
        <v>165</v>
      </c>
      <c r="C34" s="62" t="s">
        <v>166</v>
      </c>
      <c r="D34" s="51">
        <v>418.52</v>
      </c>
      <c r="E34" s="52">
        <v>527.29649999999992</v>
      </c>
      <c r="F34" s="52">
        <f t="shared" si="0"/>
        <v>1.2599075313007739</v>
      </c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</row>
    <row r="35" spans="1:56" s="53" customFormat="1" ht="20.100000000000001" customHeight="1" x14ac:dyDescent="0.25">
      <c r="A35" s="49"/>
      <c r="B35" s="50" t="s">
        <v>122</v>
      </c>
      <c r="C35" s="62" t="s">
        <v>22</v>
      </c>
      <c r="D35" s="51">
        <v>3715850.52</v>
      </c>
      <c r="E35" s="52">
        <v>1718976.2881</v>
      </c>
      <c r="F35" s="52">
        <f t="shared" si="0"/>
        <v>0.46260641509874301</v>
      </c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</row>
    <row r="36" spans="1:56" s="53" customFormat="1" ht="20.100000000000001" customHeight="1" x14ac:dyDescent="0.25">
      <c r="A36" s="49"/>
      <c r="B36" s="50" t="s">
        <v>167</v>
      </c>
      <c r="C36" s="62" t="s">
        <v>168</v>
      </c>
      <c r="D36" s="51">
        <v>12510.369999999999</v>
      </c>
      <c r="E36" s="52">
        <v>10703.454900000001</v>
      </c>
      <c r="F36" s="52">
        <f t="shared" si="0"/>
        <v>0.85556661393707789</v>
      </c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</row>
    <row r="37" spans="1:56" s="53" customFormat="1" ht="20.100000000000001" customHeight="1" x14ac:dyDescent="0.25">
      <c r="A37" s="49"/>
      <c r="B37" s="50" t="s">
        <v>30</v>
      </c>
      <c r="C37" s="62" t="s">
        <v>29</v>
      </c>
      <c r="D37" s="51">
        <v>168.75</v>
      </c>
      <c r="E37" s="52">
        <v>2121.4014999999999</v>
      </c>
      <c r="F37" s="52">
        <f t="shared" si="0"/>
        <v>12.571268148148148</v>
      </c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</row>
    <row r="38" spans="1:56" s="53" customFormat="1" ht="20.100000000000001" customHeight="1" x14ac:dyDescent="0.25">
      <c r="A38" s="49"/>
      <c r="B38" s="50" t="s">
        <v>240</v>
      </c>
      <c r="C38" s="62" t="s">
        <v>241</v>
      </c>
      <c r="D38" s="51">
        <v>129.18</v>
      </c>
      <c r="E38" s="52">
        <v>265.27730000000003</v>
      </c>
      <c r="F38" s="52">
        <f t="shared" si="0"/>
        <v>2.053547762811581</v>
      </c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</row>
    <row r="39" spans="1:56" s="53" customFormat="1" ht="20.100000000000001" customHeight="1" x14ac:dyDescent="0.25">
      <c r="A39" s="49"/>
      <c r="B39" s="50" t="s">
        <v>242</v>
      </c>
      <c r="C39" s="62" t="s">
        <v>243</v>
      </c>
      <c r="D39" s="51">
        <v>102.45</v>
      </c>
      <c r="E39" s="52">
        <v>145.52519999999998</v>
      </c>
      <c r="F39" s="52">
        <f t="shared" si="0"/>
        <v>1.420450951683748</v>
      </c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</row>
    <row r="40" spans="1:56" s="53" customFormat="1" ht="20.100000000000001" customHeight="1" x14ac:dyDescent="0.25">
      <c r="A40" s="49"/>
      <c r="B40" s="50" t="s">
        <v>169</v>
      </c>
      <c r="C40" s="62" t="s">
        <v>170</v>
      </c>
      <c r="D40" s="51">
        <v>76.08</v>
      </c>
      <c r="E40" s="52">
        <v>455.67849999999999</v>
      </c>
      <c r="F40" s="52">
        <f t="shared" si="0"/>
        <v>5.9894650368033648</v>
      </c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</row>
    <row r="41" spans="1:56" s="53" customFormat="1" ht="20.100000000000001" customHeight="1" x14ac:dyDescent="0.25">
      <c r="A41" s="49"/>
      <c r="B41" s="50" t="s">
        <v>94</v>
      </c>
      <c r="C41" s="62" t="s">
        <v>93</v>
      </c>
      <c r="D41" s="51">
        <v>6895.9799999999987</v>
      </c>
      <c r="E41" s="52">
        <v>43490.811000000002</v>
      </c>
      <c r="F41" s="52">
        <f t="shared" si="0"/>
        <v>6.3066904196357889</v>
      </c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</row>
    <row r="42" spans="1:56" s="53" customFormat="1" ht="20.100000000000001" customHeight="1" x14ac:dyDescent="0.25">
      <c r="A42" s="49"/>
      <c r="B42" s="50" t="s">
        <v>64</v>
      </c>
      <c r="C42" s="62" t="s">
        <v>63</v>
      </c>
      <c r="D42" s="51">
        <v>51.83</v>
      </c>
      <c r="E42" s="52">
        <v>815.15199999999993</v>
      </c>
      <c r="F42" s="52">
        <f t="shared" si="0"/>
        <v>15.727416554119236</v>
      </c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</row>
    <row r="43" spans="1:56" s="53" customFormat="1" ht="20.100000000000001" customHeight="1" x14ac:dyDescent="0.25">
      <c r="A43" s="49"/>
      <c r="B43" s="50" t="s">
        <v>8</v>
      </c>
      <c r="C43" s="62" t="s">
        <v>7</v>
      </c>
      <c r="D43" s="51">
        <v>82.179999999999993</v>
      </c>
      <c r="E43" s="52">
        <v>50.602000000000004</v>
      </c>
      <c r="F43" s="52">
        <f t="shared" si="0"/>
        <v>0.61574592358238023</v>
      </c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</row>
    <row r="44" spans="1:56" s="53" customFormat="1" ht="20.100000000000001" customHeight="1" x14ac:dyDescent="0.25">
      <c r="A44" s="49"/>
      <c r="B44" s="50" t="s">
        <v>121</v>
      </c>
      <c r="C44" s="62" t="s">
        <v>67</v>
      </c>
      <c r="D44" s="51">
        <v>1777.43</v>
      </c>
      <c r="E44" s="52">
        <v>5370.2803000000004</v>
      </c>
      <c r="F44" s="52">
        <f t="shared" si="0"/>
        <v>3.0213737249849504</v>
      </c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</row>
    <row r="45" spans="1:56" s="53" customFormat="1" ht="20.100000000000001" customHeight="1" x14ac:dyDescent="0.25">
      <c r="A45" s="49"/>
      <c r="B45" s="50" t="s">
        <v>89</v>
      </c>
      <c r="C45" s="62" t="s">
        <v>88</v>
      </c>
      <c r="D45" s="51">
        <v>322.89</v>
      </c>
      <c r="E45" s="52">
        <v>235.33409999999998</v>
      </c>
      <c r="F45" s="52">
        <f t="shared" si="0"/>
        <v>0.72883675555142613</v>
      </c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</row>
    <row r="46" spans="1:56" s="53" customFormat="1" ht="20.100000000000001" customHeight="1" x14ac:dyDescent="0.25">
      <c r="A46" s="49"/>
      <c r="B46" s="50" t="s">
        <v>244</v>
      </c>
      <c r="C46" s="62" t="s">
        <v>245</v>
      </c>
      <c r="D46" s="51">
        <v>603.08000000000004</v>
      </c>
      <c r="E46" s="52">
        <v>718.06359999999995</v>
      </c>
      <c r="F46" s="52">
        <f t="shared" si="0"/>
        <v>1.1906606088744442</v>
      </c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</row>
    <row r="47" spans="1:56" s="53" customFormat="1" ht="20.100000000000001" customHeight="1" x14ac:dyDescent="0.25">
      <c r="A47" s="49"/>
      <c r="B47" s="50" t="s">
        <v>171</v>
      </c>
      <c r="C47" s="62" t="s">
        <v>172</v>
      </c>
      <c r="D47" s="51">
        <v>76.740000000000009</v>
      </c>
      <c r="E47" s="52">
        <v>220.10759999999999</v>
      </c>
      <c r="F47" s="52">
        <f t="shared" si="0"/>
        <v>2.8682251759186861</v>
      </c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</row>
    <row r="48" spans="1:56" s="53" customFormat="1" ht="20.100000000000001" customHeight="1" x14ac:dyDescent="0.25">
      <c r="A48" s="49"/>
      <c r="B48" s="50" t="s">
        <v>53</v>
      </c>
      <c r="C48" s="62" t="s">
        <v>52</v>
      </c>
      <c r="D48" s="51">
        <v>21887.100000000002</v>
      </c>
      <c r="E48" s="52">
        <v>185892.79879999999</v>
      </c>
      <c r="F48" s="52">
        <f t="shared" si="0"/>
        <v>8.493258531280981</v>
      </c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</row>
    <row r="49" spans="1:56" s="53" customFormat="1" ht="20.100000000000001" customHeight="1" x14ac:dyDescent="0.25">
      <c r="A49" s="49"/>
      <c r="B49" s="50" t="s">
        <v>246</v>
      </c>
      <c r="C49" s="62" t="s">
        <v>247</v>
      </c>
      <c r="D49" s="51">
        <v>40.520000000000003</v>
      </c>
      <c r="E49" s="52">
        <v>130.04750000000001</v>
      </c>
      <c r="F49" s="52">
        <f t="shared" si="0"/>
        <v>3.2094644619940769</v>
      </c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</row>
    <row r="50" spans="1:56" s="53" customFormat="1" ht="20.100000000000001" customHeight="1" x14ac:dyDescent="0.25">
      <c r="A50" s="49"/>
      <c r="B50" s="50" t="s">
        <v>33</v>
      </c>
      <c r="C50" s="62" t="s">
        <v>32</v>
      </c>
      <c r="D50" s="51">
        <v>10447.939999999999</v>
      </c>
      <c r="E50" s="52">
        <v>122814.83110000001</v>
      </c>
      <c r="F50" s="52">
        <f t="shared" si="0"/>
        <v>11.754932656581108</v>
      </c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</row>
    <row r="51" spans="1:56" s="53" customFormat="1" ht="20.100000000000001" customHeight="1" x14ac:dyDescent="0.25">
      <c r="A51" s="49"/>
      <c r="B51" s="50" t="s">
        <v>248</v>
      </c>
      <c r="C51" s="62" t="s">
        <v>249</v>
      </c>
      <c r="D51" s="51">
        <v>6.32</v>
      </c>
      <c r="E51" s="52">
        <v>13.272</v>
      </c>
      <c r="F51" s="52">
        <f t="shared" si="0"/>
        <v>2.1</v>
      </c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</row>
    <row r="52" spans="1:56" s="53" customFormat="1" ht="20.100000000000001" customHeight="1" x14ac:dyDescent="0.25">
      <c r="A52" s="49"/>
      <c r="B52" s="50" t="s">
        <v>173</v>
      </c>
      <c r="C52" s="62" t="s">
        <v>174</v>
      </c>
      <c r="D52" s="51">
        <v>40</v>
      </c>
      <c r="E52" s="52">
        <v>141.19999999999999</v>
      </c>
      <c r="F52" s="52">
        <f t="shared" si="0"/>
        <v>3.53</v>
      </c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</row>
    <row r="53" spans="1:56" s="53" customFormat="1" ht="20.100000000000001" customHeight="1" x14ac:dyDescent="0.25">
      <c r="A53" s="49"/>
      <c r="B53" s="50" t="s">
        <v>250</v>
      </c>
      <c r="C53" s="62" t="s">
        <v>251</v>
      </c>
      <c r="D53" s="51">
        <v>48.150000000000006</v>
      </c>
      <c r="E53" s="52">
        <v>79.475999999999999</v>
      </c>
      <c r="F53" s="52">
        <f t="shared" si="0"/>
        <v>1.6505919003115264</v>
      </c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</row>
    <row r="54" spans="1:56" s="53" customFormat="1" ht="20.100000000000001" customHeight="1" x14ac:dyDescent="0.25">
      <c r="A54" s="49"/>
      <c r="B54" s="50" t="s">
        <v>47</v>
      </c>
      <c r="C54" s="62" t="s">
        <v>46</v>
      </c>
      <c r="D54" s="51">
        <v>104.02</v>
      </c>
      <c r="E54" s="52">
        <v>61.047499999999999</v>
      </c>
      <c r="F54" s="52">
        <f t="shared" si="0"/>
        <v>0.58688233032109216</v>
      </c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</row>
    <row r="55" spans="1:56" s="53" customFormat="1" ht="20.100000000000001" customHeight="1" x14ac:dyDescent="0.25">
      <c r="A55" s="49"/>
      <c r="B55" s="50" t="s">
        <v>175</v>
      </c>
      <c r="C55" s="62" t="s">
        <v>176</v>
      </c>
      <c r="D55" s="51">
        <v>1537.0900000000001</v>
      </c>
      <c r="E55" s="52">
        <v>3166.6428999999998</v>
      </c>
      <c r="F55" s="52">
        <f t="shared" si="0"/>
        <v>2.0601545127481145</v>
      </c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  <c r="BD55" s="49"/>
    </row>
    <row r="56" spans="1:56" s="53" customFormat="1" ht="20.100000000000001" customHeight="1" x14ac:dyDescent="0.25">
      <c r="A56" s="49"/>
      <c r="B56" s="50" t="s">
        <v>177</v>
      </c>
      <c r="C56" s="62" t="s">
        <v>178</v>
      </c>
      <c r="D56" s="51">
        <v>1315.97</v>
      </c>
      <c r="E56" s="52">
        <v>2587.3263000000002</v>
      </c>
      <c r="F56" s="52">
        <f t="shared" si="0"/>
        <v>1.9660982393215651</v>
      </c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  <c r="AZ56" s="49"/>
      <c r="BA56" s="49"/>
      <c r="BB56" s="49"/>
      <c r="BC56" s="49"/>
      <c r="BD56" s="49"/>
    </row>
    <row r="57" spans="1:56" ht="20.100000000000001" customHeight="1" x14ac:dyDescent="0.25">
      <c r="B57" s="50" t="s">
        <v>252</v>
      </c>
      <c r="C57" s="62" t="s">
        <v>253</v>
      </c>
      <c r="D57" s="51">
        <v>368.08000000000004</v>
      </c>
      <c r="E57" s="52">
        <v>1278.1834999999999</v>
      </c>
      <c r="F57" s="52">
        <f t="shared" si="0"/>
        <v>3.4725698217778738</v>
      </c>
    </row>
    <row r="58" spans="1:56" ht="20.100000000000001" customHeight="1" x14ac:dyDescent="0.25">
      <c r="B58" s="50" t="s">
        <v>124</v>
      </c>
      <c r="C58" s="62" t="s">
        <v>19</v>
      </c>
      <c r="D58" s="51">
        <v>3539.31</v>
      </c>
      <c r="E58" s="52">
        <v>45460.877999999997</v>
      </c>
      <c r="F58" s="52">
        <f t="shared" si="0"/>
        <v>12.844559532790289</v>
      </c>
    </row>
    <row r="59" spans="1:56" ht="20.100000000000001" customHeight="1" x14ac:dyDescent="0.25">
      <c r="B59" s="50" t="s">
        <v>254</v>
      </c>
      <c r="C59" s="62" t="s">
        <v>255</v>
      </c>
      <c r="D59" s="51">
        <v>2081.7800000000002</v>
      </c>
      <c r="E59" s="52">
        <v>3441.4085999999998</v>
      </c>
      <c r="F59" s="52">
        <f t="shared" si="0"/>
        <v>1.6531086858361592</v>
      </c>
    </row>
    <row r="60" spans="1:56" ht="20.100000000000001" customHeight="1" x14ac:dyDescent="0.25">
      <c r="B60" s="50" t="s">
        <v>256</v>
      </c>
      <c r="C60" s="62" t="s">
        <v>257</v>
      </c>
      <c r="D60" s="51">
        <v>490.39</v>
      </c>
      <c r="E60" s="52">
        <v>910.50630000000001</v>
      </c>
      <c r="F60" s="52">
        <f t="shared" si="0"/>
        <v>1.8566983421358512</v>
      </c>
    </row>
    <row r="61" spans="1:56" ht="20.100000000000001" customHeight="1" x14ac:dyDescent="0.25">
      <c r="B61" s="50" t="s">
        <v>123</v>
      </c>
      <c r="C61" s="62" t="s">
        <v>43</v>
      </c>
      <c r="D61" s="51">
        <v>16893.669999999998</v>
      </c>
      <c r="E61" s="52">
        <v>8955.5097999999998</v>
      </c>
      <c r="F61" s="52">
        <f t="shared" si="0"/>
        <v>0.53011037862110488</v>
      </c>
    </row>
    <row r="62" spans="1:56" ht="20.100000000000001" customHeight="1" x14ac:dyDescent="0.25">
      <c r="B62" s="50" t="s">
        <v>179</v>
      </c>
      <c r="C62" s="62" t="s">
        <v>180</v>
      </c>
      <c r="D62" s="51">
        <v>166.95000000000002</v>
      </c>
      <c r="E62" s="52">
        <v>2752.8451</v>
      </c>
      <c r="F62" s="52">
        <f t="shared" si="0"/>
        <v>16.489039233303384</v>
      </c>
    </row>
    <row r="63" spans="1:56" ht="20.100000000000001" customHeight="1" x14ac:dyDescent="0.25">
      <c r="B63" s="50" t="s">
        <v>42</v>
      </c>
      <c r="C63" s="62" t="s">
        <v>41</v>
      </c>
      <c r="D63" s="51">
        <v>636.4</v>
      </c>
      <c r="E63" s="52">
        <v>3222.6777000000002</v>
      </c>
      <c r="F63" s="52">
        <f t="shared" si="0"/>
        <v>5.0639184475172856</v>
      </c>
    </row>
    <row r="64" spans="1:56" ht="20.100000000000001" customHeight="1" x14ac:dyDescent="0.25">
      <c r="B64" s="50" t="s">
        <v>258</v>
      </c>
      <c r="C64" s="62" t="s">
        <v>259</v>
      </c>
      <c r="D64" s="51">
        <v>5.0199999999999996</v>
      </c>
      <c r="E64" s="52">
        <v>5.5220000000000002</v>
      </c>
      <c r="F64" s="52">
        <f t="shared" si="0"/>
        <v>1.1000000000000001</v>
      </c>
    </row>
    <row r="65" spans="2:6" ht="20.100000000000001" customHeight="1" x14ac:dyDescent="0.25">
      <c r="B65" s="50" t="s">
        <v>56</v>
      </c>
      <c r="C65" s="62" t="s">
        <v>55</v>
      </c>
      <c r="D65" s="51">
        <v>2259.7199999999998</v>
      </c>
      <c r="E65" s="52">
        <v>29117.694600000003</v>
      </c>
      <c r="F65" s="52">
        <f t="shared" si="0"/>
        <v>12.885532101322291</v>
      </c>
    </row>
    <row r="66" spans="2:6" ht="20.100000000000001" customHeight="1" x14ac:dyDescent="0.25">
      <c r="B66" s="50" t="s">
        <v>70</v>
      </c>
      <c r="C66" s="62" t="s">
        <v>69</v>
      </c>
      <c r="D66" s="51">
        <v>17845.18</v>
      </c>
      <c r="E66" s="52">
        <v>13172.0874</v>
      </c>
      <c r="F66" s="52">
        <f t="shared" si="0"/>
        <v>0.73813138337635154</v>
      </c>
    </row>
    <row r="67" spans="2:6" ht="20.100000000000001" customHeight="1" x14ac:dyDescent="0.25">
      <c r="B67" s="50" t="s">
        <v>260</v>
      </c>
      <c r="C67" s="62" t="s">
        <v>261</v>
      </c>
      <c r="D67" s="51">
        <v>17214.940000000002</v>
      </c>
      <c r="E67" s="52">
        <v>14091.1216</v>
      </c>
      <c r="F67" s="52">
        <f t="shared" si="0"/>
        <v>0.81854026793006529</v>
      </c>
    </row>
    <row r="68" spans="2:6" ht="20.100000000000001" customHeight="1" x14ac:dyDescent="0.25">
      <c r="B68" s="50" t="s">
        <v>117</v>
      </c>
      <c r="C68" s="62" t="s">
        <v>71</v>
      </c>
      <c r="D68" s="51">
        <v>395.03</v>
      </c>
      <c r="E68" s="52">
        <v>593.32950000000005</v>
      </c>
      <c r="F68" s="52">
        <f t="shared" si="0"/>
        <v>1.5019859251196115</v>
      </c>
    </row>
    <row r="69" spans="2:6" ht="20.100000000000001" customHeight="1" x14ac:dyDescent="0.25">
      <c r="B69" s="50" t="s">
        <v>105</v>
      </c>
      <c r="C69" s="62" t="s">
        <v>18</v>
      </c>
      <c r="D69" s="51">
        <v>124.77999999999999</v>
      </c>
      <c r="E69" s="52">
        <v>442.68050000000011</v>
      </c>
      <c r="F69" s="52">
        <f t="shared" si="0"/>
        <v>3.5476879307581357</v>
      </c>
    </row>
    <row r="70" spans="2:6" ht="20.100000000000001" customHeight="1" x14ac:dyDescent="0.25">
      <c r="B70" s="50" t="s">
        <v>99</v>
      </c>
      <c r="C70" s="62" t="s">
        <v>98</v>
      </c>
      <c r="D70" s="51">
        <v>267.52999999999997</v>
      </c>
      <c r="E70" s="52">
        <v>2356.6785000000004</v>
      </c>
      <c r="F70" s="52">
        <f t="shared" si="0"/>
        <v>8.8090251560572668</v>
      </c>
    </row>
    <row r="71" spans="2:6" ht="20.100000000000001" customHeight="1" x14ac:dyDescent="0.25">
      <c r="B71" s="50" t="s">
        <v>113</v>
      </c>
      <c r="C71" s="62" t="s">
        <v>97</v>
      </c>
      <c r="D71" s="51">
        <v>4939.45</v>
      </c>
      <c r="E71" s="52">
        <v>68398.450700000001</v>
      </c>
      <c r="F71" s="52">
        <f t="shared" si="0"/>
        <v>13.847381935235704</v>
      </c>
    </row>
    <row r="72" spans="2:6" ht="20.100000000000001" customHeight="1" x14ac:dyDescent="0.25">
      <c r="B72" s="50" t="s">
        <v>262</v>
      </c>
      <c r="C72" s="62" t="s">
        <v>263</v>
      </c>
      <c r="D72" s="51">
        <v>1457.7</v>
      </c>
      <c r="E72" s="52">
        <v>12881.2088</v>
      </c>
      <c r="F72" s="52">
        <f t="shared" si="0"/>
        <v>8.8366665294642246</v>
      </c>
    </row>
    <row r="73" spans="2:6" ht="20.100000000000001" customHeight="1" x14ac:dyDescent="0.25">
      <c r="B73" s="50" t="s">
        <v>96</v>
      </c>
      <c r="C73" s="62" t="s">
        <v>95</v>
      </c>
      <c r="D73" s="51">
        <v>2193.25</v>
      </c>
      <c r="E73" s="52">
        <v>33459.810900000004</v>
      </c>
      <c r="F73" s="52">
        <f t="shared" si="0"/>
        <v>15.255812561267527</v>
      </c>
    </row>
    <row r="74" spans="2:6" ht="20.100000000000001" customHeight="1" x14ac:dyDescent="0.25">
      <c r="B74" s="50" t="s">
        <v>264</v>
      </c>
      <c r="C74" s="62" t="s">
        <v>265</v>
      </c>
      <c r="D74" s="51">
        <v>91.26</v>
      </c>
      <c r="E74" s="52">
        <v>100.8749</v>
      </c>
      <c r="F74" s="52">
        <f t="shared" si="0"/>
        <v>1.1053572211264517</v>
      </c>
    </row>
    <row r="75" spans="2:6" ht="20.100000000000001" customHeight="1" x14ac:dyDescent="0.25">
      <c r="B75" s="50" t="s">
        <v>114</v>
      </c>
      <c r="C75" s="62" t="s">
        <v>80</v>
      </c>
      <c r="D75" s="51">
        <v>3404.63</v>
      </c>
      <c r="E75" s="52">
        <v>4838.1442999999999</v>
      </c>
      <c r="F75" s="52">
        <f t="shared" si="0"/>
        <v>1.4210484839762323</v>
      </c>
    </row>
    <row r="76" spans="2:6" ht="20.100000000000001" customHeight="1" x14ac:dyDescent="0.25">
      <c r="B76" s="50" t="s">
        <v>266</v>
      </c>
      <c r="C76" s="62" t="s">
        <v>267</v>
      </c>
      <c r="D76" s="51">
        <v>200.4</v>
      </c>
      <c r="E76" s="52">
        <v>868.85</v>
      </c>
      <c r="F76" s="52">
        <f t="shared" si="0"/>
        <v>4.3355788423153694</v>
      </c>
    </row>
    <row r="77" spans="2:6" ht="20.100000000000001" customHeight="1" x14ac:dyDescent="0.25">
      <c r="B77" s="50" t="s">
        <v>109</v>
      </c>
      <c r="C77" s="62" t="s">
        <v>59</v>
      </c>
      <c r="D77" s="51">
        <v>479.35</v>
      </c>
      <c r="E77" s="52">
        <v>4906.3502999999992</v>
      </c>
      <c r="F77" s="52">
        <f t="shared" si="0"/>
        <v>10.235423594450817</v>
      </c>
    </row>
    <row r="78" spans="2:6" ht="20.100000000000001" customHeight="1" x14ac:dyDescent="0.25">
      <c r="B78" s="50" t="s">
        <v>181</v>
      </c>
      <c r="C78" s="62" t="s">
        <v>182</v>
      </c>
      <c r="D78" s="51">
        <v>5502.7</v>
      </c>
      <c r="E78" s="52">
        <v>30876.7</v>
      </c>
      <c r="F78" s="52">
        <f t="shared" si="0"/>
        <v>5.6111908699365767</v>
      </c>
    </row>
    <row r="79" spans="2:6" ht="20.100000000000001" customHeight="1" x14ac:dyDescent="0.25">
      <c r="B79" s="50" t="s">
        <v>79</v>
      </c>
      <c r="C79" s="62" t="s">
        <v>78</v>
      </c>
      <c r="D79" s="51">
        <v>134.53</v>
      </c>
      <c r="E79" s="52">
        <v>239.99950000000001</v>
      </c>
      <c r="F79" s="52">
        <f t="shared" si="0"/>
        <v>1.7839849847617633</v>
      </c>
    </row>
    <row r="80" spans="2:6" ht="20.100000000000001" customHeight="1" x14ac:dyDescent="0.25">
      <c r="B80" s="50" t="s">
        <v>126</v>
      </c>
      <c r="C80" s="62" t="s">
        <v>17</v>
      </c>
      <c r="D80" s="51">
        <v>49400.41</v>
      </c>
      <c r="E80" s="52">
        <v>219368.86629999997</v>
      </c>
      <c r="F80" s="52">
        <f t="shared" si="0"/>
        <v>4.4406284542982526</v>
      </c>
    </row>
    <row r="81" spans="2:6" ht="20.100000000000001" customHeight="1" x14ac:dyDescent="0.25">
      <c r="B81" s="50" t="s">
        <v>16</v>
      </c>
      <c r="C81" s="62" t="s">
        <v>15</v>
      </c>
      <c r="D81" s="51">
        <v>25.07</v>
      </c>
      <c r="E81" s="52">
        <v>293.31900000000002</v>
      </c>
      <c r="F81" s="52">
        <f t="shared" si="0"/>
        <v>11.700000000000001</v>
      </c>
    </row>
    <row r="82" spans="2:6" ht="20.100000000000001" customHeight="1" x14ac:dyDescent="0.25">
      <c r="B82" s="50" t="s">
        <v>183</v>
      </c>
      <c r="C82" s="62" t="s">
        <v>184</v>
      </c>
      <c r="D82" s="51">
        <v>11500.86</v>
      </c>
      <c r="E82" s="52">
        <v>16431.206900000005</v>
      </c>
      <c r="F82" s="52">
        <f t="shared" si="0"/>
        <v>1.4286937585537085</v>
      </c>
    </row>
    <row r="83" spans="2:6" ht="20.100000000000001" customHeight="1" x14ac:dyDescent="0.25">
      <c r="B83" s="50" t="s">
        <v>86</v>
      </c>
      <c r="C83" s="62" t="s">
        <v>85</v>
      </c>
      <c r="D83" s="51">
        <v>65.78</v>
      </c>
      <c r="E83" s="52">
        <v>184.828</v>
      </c>
      <c r="F83" s="52">
        <f t="shared" si="0"/>
        <v>2.8097902097902097</v>
      </c>
    </row>
    <row r="84" spans="2:6" ht="20.100000000000001" customHeight="1" x14ac:dyDescent="0.25">
      <c r="B84" s="50" t="s">
        <v>185</v>
      </c>
      <c r="C84" s="62" t="s">
        <v>186</v>
      </c>
      <c r="D84" s="51">
        <v>11594.679999999998</v>
      </c>
      <c r="E84" s="52">
        <v>51703.570999999996</v>
      </c>
      <c r="F84" s="52">
        <f t="shared" si="0"/>
        <v>4.4592495006330495</v>
      </c>
    </row>
    <row r="85" spans="2:6" ht="20.100000000000001" customHeight="1" x14ac:dyDescent="0.25">
      <c r="B85" s="50" t="s">
        <v>125</v>
      </c>
      <c r="C85" s="62" t="s">
        <v>54</v>
      </c>
      <c r="D85" s="51">
        <v>1310.9199999999998</v>
      </c>
      <c r="E85" s="52">
        <v>1906.3380000000002</v>
      </c>
      <c r="F85" s="52">
        <f t="shared" si="0"/>
        <v>1.4541985780978248</v>
      </c>
    </row>
    <row r="86" spans="2:6" ht="20.100000000000001" customHeight="1" x14ac:dyDescent="0.25">
      <c r="B86" s="50" t="s">
        <v>187</v>
      </c>
      <c r="C86" s="62" t="s">
        <v>268</v>
      </c>
      <c r="D86" s="51">
        <v>20</v>
      </c>
      <c r="E86" s="52">
        <v>63</v>
      </c>
      <c r="F86" s="52">
        <f t="shared" si="0"/>
        <v>3.15</v>
      </c>
    </row>
    <row r="87" spans="2:6" ht="20.100000000000001" customHeight="1" x14ac:dyDescent="0.25">
      <c r="B87" s="50" t="s">
        <v>188</v>
      </c>
      <c r="C87" s="62" t="s">
        <v>189</v>
      </c>
      <c r="D87" s="51">
        <v>102.68</v>
      </c>
      <c r="E87" s="52">
        <v>554.11749999999995</v>
      </c>
      <c r="F87" s="52">
        <f t="shared" si="0"/>
        <v>5.3965475262952856</v>
      </c>
    </row>
    <row r="88" spans="2:6" ht="20.100000000000001" customHeight="1" x14ac:dyDescent="0.25">
      <c r="B88" s="50" t="s">
        <v>269</v>
      </c>
      <c r="C88" s="62" t="s">
        <v>270</v>
      </c>
      <c r="D88" s="51">
        <v>156.91999999999999</v>
      </c>
      <c r="E88" s="52">
        <v>255.13260000000002</v>
      </c>
      <c r="F88" s="52">
        <f t="shared" si="0"/>
        <v>1.6258768799388226</v>
      </c>
    </row>
    <row r="89" spans="2:6" ht="20.100000000000001" customHeight="1" x14ac:dyDescent="0.25">
      <c r="B89" s="50" t="s">
        <v>28</v>
      </c>
      <c r="C89" s="62" t="s">
        <v>27</v>
      </c>
      <c r="D89" s="51">
        <v>1061.8599999999999</v>
      </c>
      <c r="E89" s="52">
        <v>8490.9050999999999</v>
      </c>
      <c r="F89" s="52">
        <f t="shared" si="0"/>
        <v>7.9962566628369096</v>
      </c>
    </row>
    <row r="90" spans="2:6" ht="20.100000000000001" customHeight="1" x14ac:dyDescent="0.25">
      <c r="B90" s="50" t="s">
        <v>271</v>
      </c>
      <c r="C90" s="62" t="s">
        <v>272</v>
      </c>
      <c r="D90" s="51">
        <v>953.91000000000008</v>
      </c>
      <c r="E90" s="52">
        <v>718.70069999999998</v>
      </c>
      <c r="F90" s="52">
        <f t="shared" si="0"/>
        <v>0.7534261093813881</v>
      </c>
    </row>
    <row r="91" spans="2:6" ht="20.100000000000001" customHeight="1" x14ac:dyDescent="0.25">
      <c r="B91" s="50" t="s">
        <v>190</v>
      </c>
      <c r="C91" s="62" t="s">
        <v>191</v>
      </c>
      <c r="D91" s="51">
        <v>2311.6899999999996</v>
      </c>
      <c r="E91" s="52">
        <v>7991.1698000000006</v>
      </c>
      <c r="F91" s="52">
        <f t="shared" si="0"/>
        <v>3.4568518270183293</v>
      </c>
    </row>
    <row r="92" spans="2:6" ht="20.100000000000001" customHeight="1" x14ac:dyDescent="0.25">
      <c r="B92" s="50" t="s">
        <v>45</v>
      </c>
      <c r="C92" s="62" t="s">
        <v>44</v>
      </c>
      <c r="D92" s="51">
        <v>2116.65</v>
      </c>
      <c r="E92" s="52">
        <v>8572.34</v>
      </c>
      <c r="F92" s="52">
        <f t="shared" si="0"/>
        <v>4.0499562988684952</v>
      </c>
    </row>
    <row r="93" spans="2:6" ht="20.100000000000001" customHeight="1" x14ac:dyDescent="0.25">
      <c r="B93" s="50" t="s">
        <v>273</v>
      </c>
      <c r="C93" s="62" t="s">
        <v>274</v>
      </c>
      <c r="D93" s="51">
        <v>592.93999999999994</v>
      </c>
      <c r="E93" s="52">
        <v>1199.8781999999999</v>
      </c>
      <c r="F93" s="52">
        <f t="shared" si="0"/>
        <v>2.023608122238338</v>
      </c>
    </row>
    <row r="94" spans="2:6" ht="20.100000000000001" customHeight="1" x14ac:dyDescent="0.25">
      <c r="B94" s="50" t="s">
        <v>111</v>
      </c>
      <c r="C94" s="62" t="s">
        <v>62</v>
      </c>
      <c r="D94" s="51">
        <v>406.3</v>
      </c>
      <c r="E94" s="52">
        <v>3273.5650000000001</v>
      </c>
      <c r="F94" s="52">
        <f t="shared" ref="F94:F132" si="1">E94/D94</f>
        <v>8.0570145212896875</v>
      </c>
    </row>
    <row r="95" spans="2:6" ht="20.100000000000001" customHeight="1" x14ac:dyDescent="0.25">
      <c r="B95" s="50" t="s">
        <v>102</v>
      </c>
      <c r="C95" s="62" t="s">
        <v>3</v>
      </c>
      <c r="D95" s="51">
        <v>125.80000000000001</v>
      </c>
      <c r="E95" s="52">
        <v>1117.829</v>
      </c>
      <c r="F95" s="52">
        <f t="shared" si="1"/>
        <v>8.8857631160572321</v>
      </c>
    </row>
    <row r="96" spans="2:6" ht="20.100000000000001" customHeight="1" x14ac:dyDescent="0.25">
      <c r="B96" s="50" t="s">
        <v>275</v>
      </c>
      <c r="C96" s="62" t="s">
        <v>276</v>
      </c>
      <c r="D96" s="51">
        <v>18.13</v>
      </c>
      <c r="E96" s="52">
        <v>2.7806000000000002</v>
      </c>
      <c r="F96" s="52">
        <f t="shared" si="1"/>
        <v>0.15337010479867624</v>
      </c>
    </row>
    <row r="97" spans="2:6" ht="20.100000000000001" customHeight="1" x14ac:dyDescent="0.25">
      <c r="B97" s="50" t="s">
        <v>116</v>
      </c>
      <c r="C97" s="62" t="s">
        <v>9</v>
      </c>
      <c r="D97" s="51">
        <v>98.94</v>
      </c>
      <c r="E97" s="52">
        <v>223.8314</v>
      </c>
      <c r="F97" s="52">
        <f t="shared" si="1"/>
        <v>2.2622943197897718</v>
      </c>
    </row>
    <row r="98" spans="2:6" ht="20.100000000000001" customHeight="1" x14ac:dyDescent="0.25">
      <c r="B98" s="50" t="s">
        <v>277</v>
      </c>
      <c r="C98" s="62" t="s">
        <v>278</v>
      </c>
      <c r="D98" s="51">
        <v>280.09000000000003</v>
      </c>
      <c r="E98" s="52">
        <v>636.79549999999995</v>
      </c>
      <c r="F98" s="52">
        <f t="shared" si="1"/>
        <v>2.2735388625084791</v>
      </c>
    </row>
    <row r="99" spans="2:6" ht="20.100000000000001" customHeight="1" x14ac:dyDescent="0.25">
      <c r="B99" s="50" t="s">
        <v>279</v>
      </c>
      <c r="C99" s="62" t="s">
        <v>280</v>
      </c>
      <c r="D99" s="51">
        <v>15011.589999999997</v>
      </c>
      <c r="E99" s="52">
        <v>102917.8186</v>
      </c>
      <c r="F99" s="52">
        <f t="shared" si="1"/>
        <v>6.8558905885385908</v>
      </c>
    </row>
    <row r="100" spans="2:6" ht="20.100000000000001" customHeight="1" x14ac:dyDescent="0.25">
      <c r="B100" s="50" t="s">
        <v>101</v>
      </c>
      <c r="C100" s="62" t="s">
        <v>100</v>
      </c>
      <c r="D100" s="51">
        <v>485.32</v>
      </c>
      <c r="E100" s="52">
        <v>898.89929999999993</v>
      </c>
      <c r="F100" s="52">
        <f t="shared" si="1"/>
        <v>1.8521785625978735</v>
      </c>
    </row>
    <row r="101" spans="2:6" ht="20.100000000000001" customHeight="1" x14ac:dyDescent="0.25">
      <c r="B101" s="50" t="s">
        <v>281</v>
      </c>
      <c r="C101" s="62" t="s">
        <v>282</v>
      </c>
      <c r="D101" s="51">
        <v>92.350000000000023</v>
      </c>
      <c r="E101" s="52">
        <v>101.5277</v>
      </c>
      <c r="F101" s="52">
        <f t="shared" si="1"/>
        <v>1.0993795343800754</v>
      </c>
    </row>
    <row r="102" spans="2:6" ht="20.100000000000001" customHeight="1" x14ac:dyDescent="0.25">
      <c r="B102" s="50" t="s">
        <v>192</v>
      </c>
      <c r="C102" s="62" t="s">
        <v>193</v>
      </c>
      <c r="D102" s="51">
        <v>3096.9700000000003</v>
      </c>
      <c r="E102" s="52">
        <v>7213.548499999999</v>
      </c>
      <c r="F102" s="52">
        <f t="shared" si="1"/>
        <v>2.3292277613280072</v>
      </c>
    </row>
    <row r="103" spans="2:6" ht="20.100000000000001" customHeight="1" x14ac:dyDescent="0.25">
      <c r="B103" s="50" t="s">
        <v>283</v>
      </c>
      <c r="C103" s="62" t="s">
        <v>284</v>
      </c>
      <c r="D103" s="51">
        <v>8.0500000000000007</v>
      </c>
      <c r="E103" s="52">
        <v>5.4740000000000002</v>
      </c>
      <c r="F103" s="52">
        <f t="shared" si="1"/>
        <v>0.67999999999999994</v>
      </c>
    </row>
    <row r="104" spans="2:6" ht="20.100000000000001" customHeight="1" x14ac:dyDescent="0.25">
      <c r="B104" s="50" t="s">
        <v>194</v>
      </c>
      <c r="C104" s="62" t="s">
        <v>195</v>
      </c>
      <c r="D104" s="51">
        <v>2357.77</v>
      </c>
      <c r="E104" s="52">
        <v>4334.2363000000005</v>
      </c>
      <c r="F104" s="52">
        <f t="shared" si="1"/>
        <v>1.8382778218401288</v>
      </c>
    </row>
    <row r="105" spans="2:6" ht="20.100000000000001" customHeight="1" x14ac:dyDescent="0.25">
      <c r="B105" s="50" t="s">
        <v>196</v>
      </c>
      <c r="C105" s="62" t="s">
        <v>197</v>
      </c>
      <c r="D105" s="51">
        <v>4187.76</v>
      </c>
      <c r="E105" s="52">
        <v>7943.1390999999994</v>
      </c>
      <c r="F105" s="52">
        <f t="shared" si="1"/>
        <v>1.8967512703688842</v>
      </c>
    </row>
    <row r="106" spans="2:6" ht="20.100000000000001" customHeight="1" x14ac:dyDescent="0.25">
      <c r="B106" s="50" t="s">
        <v>285</v>
      </c>
      <c r="C106" s="62" t="s">
        <v>286</v>
      </c>
      <c r="D106" s="51">
        <v>2640.58</v>
      </c>
      <c r="E106" s="52">
        <v>5344.1652999999997</v>
      </c>
      <c r="F106" s="52">
        <f t="shared" si="1"/>
        <v>2.0238604018814046</v>
      </c>
    </row>
    <row r="107" spans="2:6" ht="20.100000000000001" customHeight="1" x14ac:dyDescent="0.25">
      <c r="B107" s="50" t="s">
        <v>198</v>
      </c>
      <c r="C107" s="62" t="s">
        <v>199</v>
      </c>
      <c r="D107" s="51">
        <v>634.21999999999991</v>
      </c>
      <c r="E107" s="52">
        <v>468.61020000000008</v>
      </c>
      <c r="F107" s="52">
        <f t="shared" si="1"/>
        <v>0.73887641512408964</v>
      </c>
    </row>
    <row r="108" spans="2:6" ht="20.100000000000001" customHeight="1" x14ac:dyDescent="0.25">
      <c r="B108" s="50" t="s">
        <v>38</v>
      </c>
      <c r="C108" s="62" t="s">
        <v>37</v>
      </c>
      <c r="D108" s="51">
        <v>612.81000000000006</v>
      </c>
      <c r="E108" s="52">
        <v>1572.1860000000001</v>
      </c>
      <c r="F108" s="52">
        <f t="shared" si="1"/>
        <v>2.5655358104469577</v>
      </c>
    </row>
    <row r="109" spans="2:6" ht="20.100000000000001" customHeight="1" x14ac:dyDescent="0.25">
      <c r="B109" s="50" t="s">
        <v>287</v>
      </c>
      <c r="C109" s="62" t="s">
        <v>288</v>
      </c>
      <c r="D109" s="51">
        <v>985.32999999999981</v>
      </c>
      <c r="E109" s="52">
        <v>17221.507400000002</v>
      </c>
      <c r="F109" s="52">
        <f t="shared" si="1"/>
        <v>17.477908314980773</v>
      </c>
    </row>
    <row r="110" spans="2:6" ht="20.100000000000001" customHeight="1" x14ac:dyDescent="0.25">
      <c r="B110" s="50" t="s">
        <v>112</v>
      </c>
      <c r="C110" s="62" t="s">
        <v>90</v>
      </c>
      <c r="D110" s="51">
        <v>711.58999999999992</v>
      </c>
      <c r="E110" s="52">
        <v>966.31269999999995</v>
      </c>
      <c r="F110" s="52">
        <f t="shared" si="1"/>
        <v>1.3579627313481077</v>
      </c>
    </row>
    <row r="111" spans="2:6" ht="20.100000000000001" customHeight="1" x14ac:dyDescent="0.25">
      <c r="B111" s="50" t="s">
        <v>289</v>
      </c>
      <c r="C111" s="62" t="s">
        <v>290</v>
      </c>
      <c r="D111" s="51">
        <v>456.88000000000005</v>
      </c>
      <c r="E111" s="52">
        <v>474.29929999999996</v>
      </c>
      <c r="F111" s="52">
        <f t="shared" si="1"/>
        <v>1.0381266415689019</v>
      </c>
    </row>
    <row r="112" spans="2:6" ht="20.100000000000001" customHeight="1" x14ac:dyDescent="0.25">
      <c r="B112" s="50" t="s">
        <v>58</v>
      </c>
      <c r="C112" s="62" t="s">
        <v>57</v>
      </c>
      <c r="D112" s="51">
        <v>10.62</v>
      </c>
      <c r="E112" s="52">
        <v>4.2480000000000002</v>
      </c>
      <c r="F112" s="52">
        <f t="shared" si="1"/>
        <v>0.40000000000000008</v>
      </c>
    </row>
    <row r="113" spans="2:6" ht="20.100000000000001" customHeight="1" x14ac:dyDescent="0.25">
      <c r="B113" s="50" t="s">
        <v>82</v>
      </c>
      <c r="C113" s="62" t="s">
        <v>81</v>
      </c>
      <c r="D113" s="51">
        <v>7086.4699999999993</v>
      </c>
      <c r="E113" s="52">
        <v>42689.944499999998</v>
      </c>
      <c r="F113" s="52">
        <f t="shared" si="1"/>
        <v>6.024148059612191</v>
      </c>
    </row>
    <row r="114" spans="2:6" ht="20.100000000000001" customHeight="1" x14ac:dyDescent="0.25">
      <c r="B114" s="50" t="s">
        <v>73</v>
      </c>
      <c r="C114" s="62" t="s">
        <v>72</v>
      </c>
      <c r="D114" s="51">
        <v>36464.840000000004</v>
      </c>
      <c r="E114" s="52">
        <v>244994.57429999998</v>
      </c>
      <c r="F114" s="52">
        <f t="shared" si="1"/>
        <v>6.718652112555545</v>
      </c>
    </row>
    <row r="115" spans="2:6" ht="20.100000000000001" customHeight="1" x14ac:dyDescent="0.25">
      <c r="B115" s="50" t="s">
        <v>66</v>
      </c>
      <c r="C115" s="62" t="s">
        <v>65</v>
      </c>
      <c r="D115" s="51">
        <v>17930.75</v>
      </c>
      <c r="E115" s="52">
        <v>138060.75399999999</v>
      </c>
      <c r="F115" s="52">
        <f t="shared" si="1"/>
        <v>7.6996642081340703</v>
      </c>
    </row>
    <row r="116" spans="2:6" ht="20.100000000000001" customHeight="1" x14ac:dyDescent="0.25">
      <c r="B116" s="50" t="s">
        <v>291</v>
      </c>
      <c r="C116" s="62" t="s">
        <v>292</v>
      </c>
      <c r="D116" s="51">
        <v>529.84</v>
      </c>
      <c r="E116" s="52">
        <v>2191.3705</v>
      </c>
      <c r="F116" s="52">
        <f t="shared" si="1"/>
        <v>4.1359098973274948</v>
      </c>
    </row>
    <row r="117" spans="2:6" ht="20.100000000000001" customHeight="1" x14ac:dyDescent="0.25">
      <c r="B117" s="50" t="s">
        <v>26</v>
      </c>
      <c r="C117" s="62" t="s">
        <v>25</v>
      </c>
      <c r="D117" s="51">
        <v>3614.91</v>
      </c>
      <c r="E117" s="52">
        <v>3706.8804999999998</v>
      </c>
      <c r="F117" s="52">
        <f t="shared" si="1"/>
        <v>1.0254419888738586</v>
      </c>
    </row>
    <row r="118" spans="2:6" ht="20.100000000000001" customHeight="1" x14ac:dyDescent="0.25">
      <c r="B118" s="50" t="s">
        <v>75</v>
      </c>
      <c r="C118" s="62" t="s">
        <v>74</v>
      </c>
      <c r="D118" s="51">
        <v>3579.0200000000004</v>
      </c>
      <c r="E118" s="52">
        <v>15944.164300000002</v>
      </c>
      <c r="F118" s="52">
        <f t="shared" si="1"/>
        <v>4.4548966756262889</v>
      </c>
    </row>
    <row r="119" spans="2:6" ht="20.100000000000001" customHeight="1" x14ac:dyDescent="0.25">
      <c r="B119" s="50" t="s">
        <v>35</v>
      </c>
      <c r="C119" s="62" t="s">
        <v>34</v>
      </c>
      <c r="D119" s="51">
        <v>440.61</v>
      </c>
      <c r="E119" s="52">
        <v>2890.2622000000001</v>
      </c>
      <c r="F119" s="52">
        <f t="shared" si="1"/>
        <v>6.5596836204353055</v>
      </c>
    </row>
    <row r="120" spans="2:6" ht="20.100000000000001" customHeight="1" x14ac:dyDescent="0.25">
      <c r="B120" s="50" t="s">
        <v>200</v>
      </c>
      <c r="C120" s="62" t="s">
        <v>201</v>
      </c>
      <c r="D120" s="51">
        <v>428.08</v>
      </c>
      <c r="E120" s="52">
        <v>2260.3220000000006</v>
      </c>
      <c r="F120" s="52">
        <f t="shared" si="1"/>
        <v>5.2801392263128406</v>
      </c>
    </row>
    <row r="121" spans="2:6" ht="20.100000000000001" customHeight="1" x14ac:dyDescent="0.25">
      <c r="B121" s="50" t="s">
        <v>293</v>
      </c>
      <c r="C121" s="62" t="s">
        <v>294</v>
      </c>
      <c r="D121" s="51">
        <v>107.30000000000001</v>
      </c>
      <c r="E121" s="52">
        <v>422.80900000000003</v>
      </c>
      <c r="F121" s="52">
        <f t="shared" si="1"/>
        <v>3.9404380242311277</v>
      </c>
    </row>
    <row r="122" spans="2:6" ht="20.100000000000001" customHeight="1" x14ac:dyDescent="0.25">
      <c r="B122" s="50" t="s">
        <v>119</v>
      </c>
      <c r="C122" s="62" t="s">
        <v>12</v>
      </c>
      <c r="D122" s="51">
        <v>110.71000000000001</v>
      </c>
      <c r="E122" s="52">
        <v>1301.0783000000001</v>
      </c>
      <c r="F122" s="52">
        <f t="shared" si="1"/>
        <v>11.752129888898926</v>
      </c>
    </row>
    <row r="123" spans="2:6" ht="20.100000000000001" customHeight="1" x14ac:dyDescent="0.25">
      <c r="B123" s="50" t="s">
        <v>92</v>
      </c>
      <c r="C123" s="62" t="s">
        <v>91</v>
      </c>
      <c r="D123" s="51">
        <v>27720.260000000002</v>
      </c>
      <c r="E123" s="52">
        <v>291641.42960000003</v>
      </c>
      <c r="F123" s="52">
        <f t="shared" si="1"/>
        <v>10.520876413136097</v>
      </c>
    </row>
    <row r="124" spans="2:6" ht="20.100000000000001" customHeight="1" x14ac:dyDescent="0.25">
      <c r="B124" s="50" t="s">
        <v>295</v>
      </c>
      <c r="C124" s="62" t="s">
        <v>296</v>
      </c>
      <c r="D124" s="51">
        <v>107.27000000000001</v>
      </c>
      <c r="E124" s="52">
        <v>1001.033</v>
      </c>
      <c r="F124" s="52">
        <f t="shared" si="1"/>
        <v>9.3319008110375687</v>
      </c>
    </row>
    <row r="125" spans="2:6" ht="20.100000000000001" customHeight="1" x14ac:dyDescent="0.25">
      <c r="B125" s="50" t="s">
        <v>118</v>
      </c>
      <c r="C125" s="62" t="s">
        <v>87</v>
      </c>
      <c r="D125" s="51">
        <v>21107.269999999997</v>
      </c>
      <c r="E125" s="52">
        <v>115488.15299999999</v>
      </c>
      <c r="F125" s="52">
        <f t="shared" si="1"/>
        <v>5.4714869805521991</v>
      </c>
    </row>
    <row r="126" spans="2:6" ht="20.100000000000001" customHeight="1" x14ac:dyDescent="0.25">
      <c r="B126" s="50" t="s">
        <v>202</v>
      </c>
      <c r="C126" s="62" t="s">
        <v>203</v>
      </c>
      <c r="D126" s="51">
        <v>4571.04</v>
      </c>
      <c r="E126" s="52">
        <v>3362.9691000000003</v>
      </c>
      <c r="F126" s="52">
        <f t="shared" si="1"/>
        <v>0.73571202614722253</v>
      </c>
    </row>
    <row r="127" spans="2:6" ht="20.100000000000001" customHeight="1" x14ac:dyDescent="0.25">
      <c r="B127" s="50" t="s">
        <v>204</v>
      </c>
      <c r="C127" s="62" t="s">
        <v>205</v>
      </c>
      <c r="D127" s="51">
        <v>24784.63</v>
      </c>
      <c r="E127" s="52">
        <v>53339.04800000001</v>
      </c>
      <c r="F127" s="52">
        <f t="shared" si="1"/>
        <v>2.1521018469914623</v>
      </c>
    </row>
    <row r="128" spans="2:6" ht="20.100000000000001" customHeight="1" x14ac:dyDescent="0.25">
      <c r="B128" s="50" t="s">
        <v>297</v>
      </c>
      <c r="C128" s="62" t="s">
        <v>298</v>
      </c>
      <c r="D128" s="51">
        <v>611.47000000000014</v>
      </c>
      <c r="E128" s="52">
        <v>1329.2611999999999</v>
      </c>
      <c r="F128" s="52">
        <f t="shared" si="1"/>
        <v>2.1738780316286976</v>
      </c>
    </row>
    <row r="129" spans="2:6" ht="20.100000000000001" customHeight="1" x14ac:dyDescent="0.25">
      <c r="B129" s="50" t="s">
        <v>206</v>
      </c>
      <c r="C129" s="62" t="s">
        <v>207</v>
      </c>
      <c r="D129" s="51">
        <v>492.74</v>
      </c>
      <c r="E129" s="52">
        <v>1745.1456999999998</v>
      </c>
      <c r="F129" s="52">
        <f t="shared" si="1"/>
        <v>3.5417171327677877</v>
      </c>
    </row>
    <row r="130" spans="2:6" ht="20.100000000000001" customHeight="1" x14ac:dyDescent="0.25">
      <c r="B130" s="50" t="s">
        <v>208</v>
      </c>
      <c r="C130" s="62" t="s">
        <v>209</v>
      </c>
      <c r="D130" s="51">
        <v>158.01</v>
      </c>
      <c r="E130" s="52">
        <v>265.48099999999999</v>
      </c>
      <c r="F130" s="52">
        <f t="shared" si="1"/>
        <v>1.6801531548636164</v>
      </c>
    </row>
    <row r="131" spans="2:6" ht="20.100000000000001" customHeight="1" x14ac:dyDescent="0.25">
      <c r="B131" s="50" t="s">
        <v>299</v>
      </c>
      <c r="C131" s="62" t="s">
        <v>300</v>
      </c>
      <c r="D131" s="51">
        <v>271.07</v>
      </c>
      <c r="E131" s="52">
        <v>1093.6379999999999</v>
      </c>
      <c r="F131" s="52">
        <f t="shared" si="1"/>
        <v>4.0345224480761424</v>
      </c>
    </row>
    <row r="132" spans="2:6" ht="20.100000000000001" customHeight="1" x14ac:dyDescent="0.25">
      <c r="B132" s="50" t="s">
        <v>115</v>
      </c>
      <c r="C132" s="62" t="s">
        <v>10</v>
      </c>
      <c r="D132" s="51">
        <v>275.44</v>
      </c>
      <c r="E132" s="52">
        <v>443.57330000000002</v>
      </c>
      <c r="F132" s="52">
        <f t="shared" si="1"/>
        <v>1.6104171507406333</v>
      </c>
    </row>
    <row r="133" spans="2:6" ht="20.100000000000001" customHeight="1" x14ac:dyDescent="0.25">
      <c r="B133" s="54" t="s">
        <v>128</v>
      </c>
      <c r="C133" s="63"/>
      <c r="D133" s="57">
        <v>4248426.0399999991</v>
      </c>
      <c r="E133" s="58">
        <v>3999676.6627000007</v>
      </c>
      <c r="F133" s="58">
        <f t="shared" ref="F133:F154" si="2">+E133/D133</f>
        <v>0.94144905078775987</v>
      </c>
    </row>
    <row r="134" spans="2:6" ht="20.100000000000001" customHeight="1" x14ac:dyDescent="0.25">
      <c r="B134" s="50" t="s">
        <v>210</v>
      </c>
      <c r="C134" s="62" t="s">
        <v>211</v>
      </c>
      <c r="D134" s="51">
        <v>50127.96</v>
      </c>
      <c r="E134" s="52">
        <v>508332.29700000008</v>
      </c>
      <c r="F134" s="52">
        <f t="shared" si="2"/>
        <v>10.140693876231948</v>
      </c>
    </row>
    <row r="135" spans="2:6" ht="20.100000000000001" customHeight="1" x14ac:dyDescent="0.25">
      <c r="B135" s="50" t="s">
        <v>104</v>
      </c>
      <c r="C135" s="62" t="s">
        <v>11</v>
      </c>
      <c r="D135" s="51">
        <v>88954.77</v>
      </c>
      <c r="E135" s="52">
        <v>539515.21940000018</v>
      </c>
      <c r="F135" s="52">
        <f t="shared" si="2"/>
        <v>6.0650510298660789</v>
      </c>
    </row>
    <row r="136" spans="2:6" ht="20.100000000000001" customHeight="1" x14ac:dyDescent="0.25">
      <c r="B136" s="50" t="s">
        <v>301</v>
      </c>
      <c r="C136" s="62" t="s">
        <v>302</v>
      </c>
      <c r="D136" s="51">
        <v>1979.6799999999998</v>
      </c>
      <c r="E136" s="52">
        <v>12876.5749</v>
      </c>
      <c r="F136" s="52">
        <f t="shared" si="2"/>
        <v>6.5043718681807166</v>
      </c>
    </row>
    <row r="137" spans="2:6" ht="20.100000000000001" customHeight="1" x14ac:dyDescent="0.25">
      <c r="B137" s="50" t="s">
        <v>212</v>
      </c>
      <c r="C137" s="62" t="s">
        <v>213</v>
      </c>
      <c r="D137" s="51">
        <v>8443.07</v>
      </c>
      <c r="E137" s="52">
        <v>46080.503499999999</v>
      </c>
      <c r="F137" s="52">
        <f t="shared" si="2"/>
        <v>5.4577900574080278</v>
      </c>
    </row>
    <row r="138" spans="2:6" ht="20.100000000000001" customHeight="1" x14ac:dyDescent="0.25">
      <c r="B138" s="50" t="s">
        <v>303</v>
      </c>
      <c r="C138" s="62" t="s">
        <v>304</v>
      </c>
      <c r="D138" s="51">
        <v>61.03</v>
      </c>
      <c r="E138" s="52">
        <v>79.9495</v>
      </c>
      <c r="F138" s="52">
        <f t="shared" si="2"/>
        <v>1.3100032770768475</v>
      </c>
    </row>
    <row r="139" spans="2:6" ht="20.100000000000001" customHeight="1" x14ac:dyDescent="0.25">
      <c r="B139" s="50" t="s">
        <v>305</v>
      </c>
      <c r="C139" s="62" t="s">
        <v>306</v>
      </c>
      <c r="D139" s="51">
        <v>5344.04</v>
      </c>
      <c r="E139" s="52">
        <v>15297.1993</v>
      </c>
      <c r="F139" s="52">
        <f t="shared" si="2"/>
        <v>2.8624784432751254</v>
      </c>
    </row>
    <row r="140" spans="2:6" ht="20.100000000000001" customHeight="1" x14ac:dyDescent="0.25">
      <c r="B140" s="50" t="s">
        <v>307</v>
      </c>
      <c r="C140" s="62" t="s">
        <v>308</v>
      </c>
      <c r="D140" s="51">
        <v>20645.63</v>
      </c>
      <c r="E140" s="52">
        <v>34462.510300000002</v>
      </c>
      <c r="F140" s="52">
        <f t="shared" si="2"/>
        <v>1.669239945693108</v>
      </c>
    </row>
    <row r="141" spans="2:6" ht="20.100000000000001" customHeight="1" x14ac:dyDescent="0.25">
      <c r="B141" s="50" t="s">
        <v>120</v>
      </c>
      <c r="C141" s="62" t="s">
        <v>23</v>
      </c>
      <c r="D141" s="51">
        <v>76772.81</v>
      </c>
      <c r="E141" s="52">
        <v>478076.48250000004</v>
      </c>
      <c r="F141" s="52">
        <f t="shared" si="2"/>
        <v>6.2271588404801133</v>
      </c>
    </row>
    <row r="142" spans="2:6" ht="20.100000000000001" customHeight="1" x14ac:dyDescent="0.25">
      <c r="B142" s="50" t="s">
        <v>214</v>
      </c>
      <c r="C142" s="62" t="s">
        <v>215</v>
      </c>
      <c r="D142" s="51">
        <v>4034.24</v>
      </c>
      <c r="E142" s="52">
        <v>80270.797900000005</v>
      </c>
      <c r="F142" s="52">
        <f t="shared" si="2"/>
        <v>19.897377920004761</v>
      </c>
    </row>
    <row r="143" spans="2:6" ht="20.100000000000001" customHeight="1" x14ac:dyDescent="0.25">
      <c r="B143" s="54" t="s">
        <v>127</v>
      </c>
      <c r="C143" s="63"/>
      <c r="D143" s="57">
        <v>256363.23</v>
      </c>
      <c r="E143" s="58">
        <v>1714991.5343000004</v>
      </c>
      <c r="F143" s="58">
        <f t="shared" si="2"/>
        <v>6.6896938936991877</v>
      </c>
    </row>
    <row r="144" spans="2:6" ht="20.100000000000001" customHeight="1" x14ac:dyDescent="0.25">
      <c r="B144" s="50" t="s">
        <v>21</v>
      </c>
      <c r="C144" s="62" t="s">
        <v>20</v>
      </c>
      <c r="D144" s="51">
        <v>411.68999999999994</v>
      </c>
      <c r="E144" s="52">
        <v>9812.4920000000002</v>
      </c>
      <c r="F144" s="52">
        <f t="shared" si="2"/>
        <v>23.834662002963398</v>
      </c>
    </row>
    <row r="145" spans="2:6" ht="20.100000000000001" customHeight="1" x14ac:dyDescent="0.25">
      <c r="B145" s="50" t="s">
        <v>216</v>
      </c>
      <c r="C145" s="62" t="s">
        <v>217</v>
      </c>
      <c r="D145" s="51">
        <v>706.94</v>
      </c>
      <c r="E145" s="52">
        <v>1297.8029000000001</v>
      </c>
      <c r="F145" s="52">
        <f t="shared" si="2"/>
        <v>1.835803462811554</v>
      </c>
    </row>
    <row r="146" spans="2:6" ht="20.100000000000001" customHeight="1" x14ac:dyDescent="0.25">
      <c r="B146" s="50" t="s">
        <v>218</v>
      </c>
      <c r="C146" s="62" t="s">
        <v>219</v>
      </c>
      <c r="D146" s="51">
        <v>4422.51</v>
      </c>
      <c r="E146" s="52">
        <v>13086.198699999997</v>
      </c>
      <c r="F146" s="52">
        <f t="shared" si="2"/>
        <v>2.9589981028872736</v>
      </c>
    </row>
    <row r="147" spans="2:6" ht="20.100000000000001" customHeight="1" x14ac:dyDescent="0.25">
      <c r="B147" s="50" t="s">
        <v>108</v>
      </c>
      <c r="C147" s="62" t="s">
        <v>36</v>
      </c>
      <c r="D147" s="51">
        <v>610.93999999999994</v>
      </c>
      <c r="E147" s="52">
        <v>2080.8627000000001</v>
      </c>
      <c r="F147" s="52">
        <f t="shared" si="2"/>
        <v>3.4060017350312637</v>
      </c>
    </row>
    <row r="148" spans="2:6" ht="20.100000000000001" customHeight="1" x14ac:dyDescent="0.25">
      <c r="B148" s="50" t="s">
        <v>309</v>
      </c>
      <c r="C148" s="62" t="s">
        <v>310</v>
      </c>
      <c r="D148" s="51">
        <v>892.30000000000007</v>
      </c>
      <c r="E148" s="52">
        <v>10690.9845</v>
      </c>
      <c r="F148" s="52">
        <f t="shared" si="2"/>
        <v>11.981379020508797</v>
      </c>
    </row>
    <row r="149" spans="2:6" ht="20.100000000000001" customHeight="1" x14ac:dyDescent="0.25">
      <c r="B149" s="50" t="s">
        <v>220</v>
      </c>
      <c r="C149" s="62" t="s">
        <v>221</v>
      </c>
      <c r="D149" s="51">
        <v>21974.499999999996</v>
      </c>
      <c r="E149" s="52">
        <v>71997.104200000002</v>
      </c>
      <c r="F149" s="52">
        <f t="shared" si="2"/>
        <v>3.2763932831236211</v>
      </c>
    </row>
    <row r="150" spans="2:6" ht="20.100000000000001" customHeight="1" x14ac:dyDescent="0.25">
      <c r="B150" s="50" t="s">
        <v>311</v>
      </c>
      <c r="C150" s="62" t="s">
        <v>312</v>
      </c>
      <c r="D150" s="51">
        <v>30857.350000000002</v>
      </c>
      <c r="E150" s="52">
        <v>371104.9705</v>
      </c>
      <c r="F150" s="52">
        <f t="shared" si="2"/>
        <v>12.026469236664845</v>
      </c>
    </row>
    <row r="151" spans="2:6" ht="20.100000000000001" customHeight="1" x14ac:dyDescent="0.25">
      <c r="B151" s="50" t="s">
        <v>313</v>
      </c>
      <c r="C151" s="62" t="s">
        <v>314</v>
      </c>
      <c r="D151" s="51">
        <v>135.01000000000002</v>
      </c>
      <c r="E151" s="52">
        <v>441.97500000000002</v>
      </c>
      <c r="F151" s="52">
        <f t="shared" si="2"/>
        <v>3.2736463965632172</v>
      </c>
    </row>
    <row r="152" spans="2:6" ht="20.100000000000001" customHeight="1" x14ac:dyDescent="0.25">
      <c r="B152" s="50" t="s">
        <v>40</v>
      </c>
      <c r="C152" s="62" t="s">
        <v>39</v>
      </c>
      <c r="D152" s="51">
        <v>228.82000000000002</v>
      </c>
      <c r="E152" s="52">
        <v>7270.0836000000008</v>
      </c>
      <c r="F152" s="52">
        <f t="shared" si="2"/>
        <v>31.772063630801505</v>
      </c>
    </row>
    <row r="153" spans="2:6" ht="20.100000000000001" customHeight="1" x14ac:dyDescent="0.25">
      <c r="B153" s="50" t="s">
        <v>315</v>
      </c>
      <c r="C153" s="62" t="s">
        <v>316</v>
      </c>
      <c r="D153" s="51">
        <v>1959.03</v>
      </c>
      <c r="E153" s="52">
        <v>45656.905400000011</v>
      </c>
      <c r="F153" s="52">
        <f t="shared" si="2"/>
        <v>23.305873519037487</v>
      </c>
    </row>
    <row r="154" spans="2:6" ht="20.100000000000001" customHeight="1" x14ac:dyDescent="0.25">
      <c r="B154" s="50" t="s">
        <v>317</v>
      </c>
      <c r="C154" s="62" t="s">
        <v>318</v>
      </c>
      <c r="D154" s="51">
        <v>19.3</v>
      </c>
      <c r="E154" s="52">
        <v>154.35300000000001</v>
      </c>
      <c r="F154" s="52">
        <f t="shared" si="2"/>
        <v>7.9975647668393783</v>
      </c>
    </row>
    <row r="155" spans="2:6" ht="20.100000000000001" customHeight="1" x14ac:dyDescent="0.25">
      <c r="B155" s="54" t="s">
        <v>158</v>
      </c>
      <c r="C155" s="64"/>
      <c r="D155" s="57">
        <v>62218.39</v>
      </c>
      <c r="E155" s="58">
        <v>533593.73250000004</v>
      </c>
      <c r="F155" s="58">
        <f>+E155/D155</f>
        <v>8.5761417564806806</v>
      </c>
    </row>
    <row r="156" spans="2:6" ht="20.100000000000001" customHeight="1" x14ac:dyDescent="0.25">
      <c r="B156" s="66" t="s">
        <v>1</v>
      </c>
      <c r="C156" s="65"/>
      <c r="D156" s="55">
        <v>4567007.6599999983</v>
      </c>
      <c r="E156" s="56">
        <v>6248261.9295000015</v>
      </c>
      <c r="F156" s="56">
        <f>+E156/D156</f>
        <v>1.368130380911164</v>
      </c>
    </row>
    <row r="158" spans="2:6" ht="20.100000000000001" customHeight="1" x14ac:dyDescent="0.25">
      <c r="B158" s="32" t="s">
        <v>129</v>
      </c>
    </row>
  </sheetData>
  <sheetProtection selectLockedCells="1" selectUnlockedCells="1"/>
  <phoneticPr fontId="0" type="noConversion"/>
  <pageMargins left="0.74791666666666667" right="0.74791666666666667" top="0.98402777777777772" bottom="0.98402777777777772" header="0.51180555555555551" footer="0.51180555555555551"/>
  <pageSetup paperSize="9" scale="85" firstPageNumber="0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workbookViewId="0">
      <selection activeCell="I7" sqref="I7"/>
    </sheetView>
  </sheetViews>
  <sheetFormatPr baseColWidth="10" defaultRowHeight="12.75" x14ac:dyDescent="0.2"/>
  <cols>
    <col min="1" max="1" width="4" style="72" customWidth="1"/>
    <col min="2" max="2" width="33.7109375" style="72" customWidth="1"/>
    <col min="3" max="3" width="6.5703125" style="72" customWidth="1"/>
    <col min="4" max="4" width="11.7109375" style="72" bestFit="1" customWidth="1"/>
    <col min="5" max="5" width="13.85546875" style="72" bestFit="1" customWidth="1"/>
    <col min="6" max="6" width="11.7109375" style="72" bestFit="1" customWidth="1"/>
    <col min="7" max="7" width="13.42578125" style="72" customWidth="1"/>
    <col min="8" max="8" width="11.7109375" style="72" bestFit="1" customWidth="1"/>
    <col min="9" max="9" width="13.85546875" style="72" bestFit="1" customWidth="1"/>
    <col min="10" max="10" width="11.7109375" style="72" bestFit="1" customWidth="1"/>
    <col min="11" max="11" width="13.85546875" style="72" bestFit="1" customWidth="1"/>
    <col min="12" max="12" width="11.7109375" style="72" bestFit="1" customWidth="1"/>
    <col min="13" max="13" width="13.85546875" style="72" bestFit="1" customWidth="1"/>
    <col min="14" max="16384" width="11.42578125" style="72"/>
  </cols>
  <sheetData>
    <row r="1" spans="1:17" s="18" customFormat="1" ht="20.100000000000001" customHeight="1" x14ac:dyDescent="0.25">
      <c r="A1" s="78"/>
      <c r="B1" s="78"/>
      <c r="C1" s="79"/>
      <c r="D1" s="78"/>
      <c r="E1" s="79"/>
      <c r="F1" s="78"/>
      <c r="G1" s="78"/>
      <c r="H1" s="78"/>
      <c r="I1" s="78"/>
      <c r="J1" s="78"/>
      <c r="K1" s="78"/>
      <c r="L1" s="78"/>
      <c r="M1" s="78"/>
      <c r="N1" s="78"/>
    </row>
    <row r="2" spans="1:17" s="18" customFormat="1" ht="15.75" x14ac:dyDescent="0.25">
      <c r="A2" s="78"/>
      <c r="B2" s="78"/>
      <c r="C2" s="79"/>
      <c r="D2" s="78"/>
      <c r="E2" s="79"/>
      <c r="F2" s="78"/>
      <c r="G2" s="78"/>
      <c r="H2" s="78"/>
      <c r="I2" s="78"/>
      <c r="J2" s="78"/>
      <c r="K2" s="78"/>
      <c r="L2" s="78"/>
      <c r="M2" s="78"/>
      <c r="N2" s="78"/>
    </row>
    <row r="3" spans="1:17" s="18" customFormat="1" ht="15.75" x14ac:dyDescent="0.25">
      <c r="A3" s="78"/>
      <c r="B3" s="78"/>
      <c r="C3" s="79"/>
      <c r="D3" s="78"/>
      <c r="E3" s="79"/>
      <c r="F3" s="78"/>
      <c r="G3" s="78"/>
      <c r="H3" s="78"/>
      <c r="I3" s="78"/>
      <c r="J3" s="78"/>
      <c r="K3" s="78"/>
      <c r="L3" s="78"/>
      <c r="M3" s="78"/>
      <c r="N3" s="78"/>
    </row>
    <row r="4" spans="1:17" s="18" customFormat="1" ht="10.5" customHeight="1" x14ac:dyDescent="0.25">
      <c r="A4" s="78"/>
      <c r="B4" s="78"/>
      <c r="C4" s="79"/>
      <c r="D4" s="78"/>
      <c r="E4" s="79"/>
      <c r="F4" s="78"/>
      <c r="G4" s="78"/>
      <c r="H4" s="78"/>
      <c r="I4" s="78"/>
      <c r="J4" s="78"/>
      <c r="K4" s="78"/>
      <c r="L4" s="78"/>
      <c r="M4" s="78"/>
      <c r="N4" s="78"/>
    </row>
    <row r="5" spans="1:17" s="18" customFormat="1" ht="5.25" customHeight="1" x14ac:dyDescent="0.25">
      <c r="A5" s="84"/>
      <c r="B5" s="84"/>
      <c r="C5" s="85"/>
      <c r="D5" s="84"/>
      <c r="E5" s="85"/>
      <c r="F5" s="84"/>
      <c r="G5" s="84"/>
      <c r="H5" s="84"/>
      <c r="I5" s="84"/>
      <c r="J5" s="84"/>
      <c r="K5" s="84"/>
      <c r="L5" s="84"/>
      <c r="M5" s="84"/>
      <c r="N5" s="84"/>
    </row>
    <row r="6" spans="1:17" s="1" customFormat="1" ht="15.75" x14ac:dyDescent="0.25">
      <c r="C6" s="59"/>
      <c r="D6" s="2"/>
      <c r="E6" s="2"/>
      <c r="N6" s="18"/>
    </row>
    <row r="7" spans="1:17" s="1" customFormat="1" ht="20.25" customHeight="1" x14ac:dyDescent="0.25">
      <c r="B7" s="9" t="s">
        <v>323</v>
      </c>
      <c r="C7" s="60"/>
      <c r="D7" s="2"/>
      <c r="M7" s="2"/>
      <c r="N7" s="18"/>
    </row>
    <row r="8" spans="1:17" s="1" customFormat="1" ht="5.25" customHeight="1" x14ac:dyDescent="0.25"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6"/>
      <c r="P8" s="86"/>
      <c r="Q8" s="86"/>
    </row>
    <row r="9" spans="1:17" s="18" customFormat="1" ht="9.75" customHeight="1" x14ac:dyDescent="0.25">
      <c r="B9" s="19"/>
      <c r="C9" s="61"/>
      <c r="D9" s="19"/>
    </row>
    <row r="10" spans="1:17" x14ac:dyDescent="0.2">
      <c r="H10" s="73"/>
    </row>
    <row r="32" spans="2:14" s="1" customFormat="1" ht="20.25" customHeight="1" x14ac:dyDescent="0.25">
      <c r="B32" s="9" t="s">
        <v>324</v>
      </c>
      <c r="C32" s="60"/>
      <c r="D32" s="2"/>
      <c r="M32" s="2"/>
      <c r="N32" s="18"/>
    </row>
    <row r="33" spans="2:14" s="1" customFormat="1" ht="5.25" customHeight="1" x14ac:dyDescent="0.25"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</row>
    <row r="36" spans="2:14" ht="15.75" x14ac:dyDescent="0.25">
      <c r="B36" s="122" t="s">
        <v>155</v>
      </c>
      <c r="C36" s="123" t="s">
        <v>2</v>
      </c>
      <c r="D36" s="120">
        <v>2016</v>
      </c>
      <c r="E36" s="121"/>
      <c r="F36" s="129">
        <v>2015</v>
      </c>
      <c r="G36" s="130"/>
      <c r="H36" s="120">
        <v>2014</v>
      </c>
      <c r="I36" s="121"/>
      <c r="J36" s="129">
        <v>2013</v>
      </c>
      <c r="K36" s="130"/>
      <c r="L36" s="120">
        <v>2012</v>
      </c>
      <c r="M36" s="121"/>
    </row>
    <row r="37" spans="2:14" ht="15.75" x14ac:dyDescent="0.2">
      <c r="B37" s="122"/>
      <c r="C37" s="124"/>
      <c r="D37" s="99" t="s">
        <v>156</v>
      </c>
      <c r="E37" s="98" t="s">
        <v>157</v>
      </c>
      <c r="F37" s="100" t="s">
        <v>156</v>
      </c>
      <c r="G37" s="101" t="s">
        <v>157</v>
      </c>
      <c r="H37" s="99" t="s">
        <v>156</v>
      </c>
      <c r="I37" s="98" t="s">
        <v>157</v>
      </c>
      <c r="J37" s="100" t="s">
        <v>156</v>
      </c>
      <c r="K37" s="101" t="s">
        <v>157</v>
      </c>
      <c r="L37" s="99" t="s">
        <v>156</v>
      </c>
      <c r="M37" s="98" t="s">
        <v>157</v>
      </c>
    </row>
    <row r="38" spans="2:14" ht="15.75" x14ac:dyDescent="0.25">
      <c r="B38" s="67" t="s">
        <v>122</v>
      </c>
      <c r="C38" s="67" t="s">
        <v>22</v>
      </c>
      <c r="D38" s="68">
        <v>3715850.52</v>
      </c>
      <c r="E38" s="111">
        <v>1718976.2881</v>
      </c>
      <c r="F38" s="68">
        <v>2652458.6300000004</v>
      </c>
      <c r="G38" s="111">
        <v>1247764.6099999999</v>
      </c>
      <c r="H38" s="68">
        <v>3411253.9899999998</v>
      </c>
      <c r="I38" s="111">
        <v>1399242.8434000001</v>
      </c>
      <c r="J38" s="68">
        <v>4349550.1099999994</v>
      </c>
      <c r="K38" s="111">
        <v>1758669.7985</v>
      </c>
      <c r="L38" s="68">
        <v>6335731.0200000005</v>
      </c>
      <c r="M38" s="7">
        <v>2833571.3260999997</v>
      </c>
    </row>
    <row r="39" spans="2:14" s="74" customFormat="1" ht="15.75" x14ac:dyDescent="0.25">
      <c r="B39" s="69" t="s">
        <v>104</v>
      </c>
      <c r="C39" s="69" t="s">
        <v>11</v>
      </c>
      <c r="D39" s="68">
        <v>88954.77</v>
      </c>
      <c r="E39" s="111">
        <v>539515.21940000018</v>
      </c>
      <c r="F39" s="68">
        <v>96991.34</v>
      </c>
      <c r="G39" s="111">
        <v>555459.90270000009</v>
      </c>
      <c r="H39" s="68">
        <v>113657.03</v>
      </c>
      <c r="I39" s="111">
        <v>606674.66399999999</v>
      </c>
      <c r="J39" s="68">
        <v>242892.08000000002</v>
      </c>
      <c r="K39" s="111">
        <v>1073536.9079</v>
      </c>
      <c r="L39" s="68">
        <v>120908.17</v>
      </c>
      <c r="M39" s="7">
        <v>617659.20549999992</v>
      </c>
    </row>
    <row r="40" spans="2:14" s="74" customFormat="1" ht="15.75" x14ac:dyDescent="0.25">
      <c r="B40" s="69" t="s">
        <v>319</v>
      </c>
      <c r="C40" s="69" t="s">
        <v>23</v>
      </c>
      <c r="D40" s="68">
        <v>76772.81</v>
      </c>
      <c r="E40" s="111">
        <v>478076.48250000004</v>
      </c>
      <c r="F40" s="68">
        <v>129989.01</v>
      </c>
      <c r="G40" s="111">
        <v>760807.61939999997</v>
      </c>
      <c r="H40" s="68">
        <v>21650.91</v>
      </c>
      <c r="I40" s="111">
        <v>125579.10370000001</v>
      </c>
      <c r="J40" s="68">
        <v>583787.07999999996</v>
      </c>
      <c r="K40" s="111">
        <v>1871739.6424999998</v>
      </c>
      <c r="L40" s="68">
        <v>448573.22</v>
      </c>
      <c r="M40" s="7">
        <v>1620795.92</v>
      </c>
    </row>
    <row r="41" spans="2:14" s="74" customFormat="1" ht="15.75" x14ac:dyDescent="0.25">
      <c r="B41" s="69" t="s">
        <v>210</v>
      </c>
      <c r="C41" s="69" t="s">
        <v>211</v>
      </c>
      <c r="D41" s="68">
        <v>50127.96</v>
      </c>
      <c r="E41" s="111">
        <v>508332.29700000008</v>
      </c>
      <c r="F41" s="68">
        <v>48132.189999999995</v>
      </c>
      <c r="G41" s="111">
        <v>456636.78850000002</v>
      </c>
      <c r="H41" s="68">
        <v>39244.33</v>
      </c>
      <c r="I41" s="111">
        <v>412420.098</v>
      </c>
      <c r="J41" s="68">
        <v>50216.04</v>
      </c>
      <c r="K41" s="111">
        <v>483736.85279999999</v>
      </c>
      <c r="L41" s="68">
        <v>78414.83</v>
      </c>
      <c r="M41" s="7">
        <v>629042.65749999997</v>
      </c>
    </row>
    <row r="42" spans="2:14" s="74" customFormat="1" ht="15.75" x14ac:dyDescent="0.25">
      <c r="B42" s="69" t="s">
        <v>126</v>
      </c>
      <c r="C42" s="69" t="s">
        <v>17</v>
      </c>
      <c r="D42" s="68">
        <v>49400.41</v>
      </c>
      <c r="E42" s="111">
        <v>219368.86629999997</v>
      </c>
      <c r="F42" s="68">
        <v>58986.240000000005</v>
      </c>
      <c r="G42" s="111">
        <v>280139.05950000003</v>
      </c>
      <c r="H42" s="68">
        <v>53788.37</v>
      </c>
      <c r="I42" s="111">
        <v>245548.75950000001</v>
      </c>
      <c r="J42" s="68">
        <v>77887.889999999985</v>
      </c>
      <c r="K42" s="111">
        <v>284851.13539999991</v>
      </c>
      <c r="L42" s="68">
        <v>50641.19</v>
      </c>
      <c r="M42" s="7">
        <v>239853.39589999997</v>
      </c>
    </row>
    <row r="43" spans="2:14" s="74" customFormat="1" ht="15.75" x14ac:dyDescent="0.25">
      <c r="B43" s="69" t="s">
        <v>73</v>
      </c>
      <c r="C43" s="69" t="s">
        <v>72</v>
      </c>
      <c r="D43" s="68">
        <v>36464.840000000004</v>
      </c>
      <c r="E43" s="111">
        <v>244994.57429999998</v>
      </c>
      <c r="F43" s="68">
        <v>32548.09</v>
      </c>
      <c r="G43" s="111">
        <v>224239.06950000001</v>
      </c>
      <c r="H43" s="68">
        <v>38346.199999999997</v>
      </c>
      <c r="I43" s="111">
        <v>246520.36900000001</v>
      </c>
      <c r="J43" s="68">
        <v>31947.360000000001</v>
      </c>
      <c r="K43" s="111">
        <v>164658.62299999999</v>
      </c>
      <c r="L43" s="68">
        <v>17801.329999999998</v>
      </c>
      <c r="M43" s="7">
        <v>110162.576</v>
      </c>
    </row>
    <row r="44" spans="2:14" s="74" customFormat="1" ht="15.75" x14ac:dyDescent="0.25">
      <c r="B44" s="69" t="s">
        <v>49</v>
      </c>
      <c r="C44" s="69" t="s">
        <v>48</v>
      </c>
      <c r="D44" s="68">
        <v>35374.25</v>
      </c>
      <c r="E44" s="111">
        <v>51590.913299999993</v>
      </c>
      <c r="F44" s="68">
        <v>37320.89</v>
      </c>
      <c r="G44" s="111">
        <v>70469.132199999993</v>
      </c>
      <c r="H44" s="68">
        <v>47228.09</v>
      </c>
      <c r="I44" s="111">
        <v>107355.73690000002</v>
      </c>
      <c r="J44" s="68">
        <v>41578</v>
      </c>
      <c r="K44" s="111">
        <v>123693.54000000001</v>
      </c>
      <c r="L44" s="68">
        <v>245603</v>
      </c>
      <c r="M44" s="7">
        <v>508057.76</v>
      </c>
    </row>
    <row r="45" spans="2:14" s="74" customFormat="1" ht="15.75" x14ac:dyDescent="0.25">
      <c r="B45" s="69" t="s">
        <v>311</v>
      </c>
      <c r="C45" s="69" t="s">
        <v>312</v>
      </c>
      <c r="D45" s="68">
        <v>30857.350000000002</v>
      </c>
      <c r="E45" s="111">
        <v>371104.9705</v>
      </c>
      <c r="F45" s="68">
        <v>14164.74</v>
      </c>
      <c r="G45" s="111">
        <v>220682.31809999997</v>
      </c>
      <c r="H45" s="68">
        <v>38017.410000000003</v>
      </c>
      <c r="I45" s="111">
        <v>461406.83559999999</v>
      </c>
      <c r="J45" s="68">
        <v>37092.980000000003</v>
      </c>
      <c r="K45" s="111">
        <v>415529.22599999997</v>
      </c>
      <c r="L45" s="68">
        <v>94058.26999999999</v>
      </c>
      <c r="M45" s="7">
        <v>876912.32950000011</v>
      </c>
    </row>
    <row r="46" spans="2:14" ht="15.75" x14ac:dyDescent="0.25">
      <c r="B46" s="69" t="s">
        <v>92</v>
      </c>
      <c r="C46" s="69" t="s">
        <v>91</v>
      </c>
      <c r="D46" s="68">
        <v>27720.260000000002</v>
      </c>
      <c r="E46" s="111">
        <v>291641.42960000003</v>
      </c>
      <c r="F46" s="68">
        <v>33935.1</v>
      </c>
      <c r="G46" s="111">
        <v>346593.11780000001</v>
      </c>
      <c r="H46" s="68">
        <v>55325.61</v>
      </c>
      <c r="I46" s="111">
        <v>464644.55249999999</v>
      </c>
      <c r="J46" s="68">
        <v>48027.759999999995</v>
      </c>
      <c r="K46" s="111">
        <v>425536.81629999995</v>
      </c>
      <c r="L46" s="68">
        <v>25201.090000000004</v>
      </c>
      <c r="M46" s="7">
        <v>297648.32439999998</v>
      </c>
    </row>
    <row r="47" spans="2:14" ht="15.75" x14ac:dyDescent="0.25">
      <c r="B47" s="70" t="s">
        <v>106</v>
      </c>
      <c r="C47" s="70" t="s">
        <v>24</v>
      </c>
      <c r="D47" s="71">
        <v>26641.02</v>
      </c>
      <c r="E47" s="112">
        <v>39719.023300000001</v>
      </c>
      <c r="F47" s="68">
        <v>21453.08</v>
      </c>
      <c r="G47" s="111">
        <v>35042.6152</v>
      </c>
      <c r="H47" s="68">
        <v>35417.19</v>
      </c>
      <c r="I47" s="111">
        <v>72416.170799999993</v>
      </c>
      <c r="J47" s="68">
        <v>44128.81</v>
      </c>
      <c r="K47" s="111">
        <v>67988.787899999996</v>
      </c>
      <c r="L47" s="68">
        <v>30984.480000000003</v>
      </c>
      <c r="M47" s="7">
        <v>44931.624400000001</v>
      </c>
    </row>
    <row r="48" spans="2:14" ht="15.75" x14ac:dyDescent="0.25">
      <c r="B48" s="125" t="s">
        <v>159</v>
      </c>
      <c r="C48" s="126"/>
      <c r="D48" s="75">
        <v>0.9060996823464933</v>
      </c>
      <c r="E48" s="75">
        <v>0.71432985919288505</v>
      </c>
      <c r="F48" s="75">
        <v>0.86453239695502826</v>
      </c>
      <c r="G48" s="75">
        <v>0.71100582069856677</v>
      </c>
      <c r="H48" s="75">
        <v>0.89338617989802516</v>
      </c>
      <c r="I48" s="75">
        <v>0.70533520330983179</v>
      </c>
      <c r="J48" s="75">
        <v>0.90817376724007093</v>
      </c>
      <c r="K48" s="75">
        <v>0.7754377326866656</v>
      </c>
      <c r="L48" s="75">
        <v>0.93422635284342503</v>
      </c>
      <c r="M48" s="75">
        <v>0.8151605376097113</v>
      </c>
    </row>
    <row r="49" spans="2:13" ht="15.75" x14ac:dyDescent="0.25">
      <c r="B49" s="127" t="s">
        <v>160</v>
      </c>
      <c r="C49" s="128"/>
      <c r="D49" s="55">
        <v>4567007.6599999983</v>
      </c>
      <c r="E49" s="56">
        <v>6248261.9295000015</v>
      </c>
      <c r="F49" s="55">
        <v>3615803.5500000003</v>
      </c>
      <c r="G49" s="56">
        <v>5904078.5752999987</v>
      </c>
      <c r="H49" s="55">
        <v>4313844.5799999991</v>
      </c>
      <c r="I49" s="56">
        <v>5872114.5831999984</v>
      </c>
      <c r="J49" s="55">
        <v>6063936.5600000033</v>
      </c>
      <c r="K49" s="56">
        <v>8601517.6320999991</v>
      </c>
      <c r="L49" s="55">
        <v>7972282.7100000037</v>
      </c>
      <c r="M49" s="56">
        <v>9542457.9091000017</v>
      </c>
    </row>
    <row r="51" spans="2:13" ht="15.75" x14ac:dyDescent="0.25">
      <c r="B51" s="32" t="s">
        <v>129</v>
      </c>
    </row>
  </sheetData>
  <mergeCells count="9">
    <mergeCell ref="L36:M36"/>
    <mergeCell ref="B36:B37"/>
    <mergeCell ref="C36:C37"/>
    <mergeCell ref="B48:C48"/>
    <mergeCell ref="B49:C49"/>
    <mergeCell ref="D36:E36"/>
    <mergeCell ref="F36:G36"/>
    <mergeCell ref="H36:I36"/>
    <mergeCell ref="J36:K3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CIFRAS GENERALES</vt:lpstr>
      <vt:lpstr>ANUALES</vt:lpstr>
      <vt:lpstr>ESPECIES</vt:lpstr>
      <vt:lpstr>'CIFRAS GENERALES'!Área_de_impresión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Antonio Galisteo Delgado</cp:lastModifiedBy>
  <cp:lastPrinted>2013-12-12T10:51:29Z</cp:lastPrinted>
  <dcterms:created xsi:type="dcterms:W3CDTF">2013-05-08T09:16:55Z</dcterms:created>
  <dcterms:modified xsi:type="dcterms:W3CDTF">2017-03-17T08:18:20Z</dcterms:modified>
</cp:coreProperties>
</file>