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rtesmonica14b\Desktop\ACTUALIZACION CONVOCATORIA\"/>
    </mc:Choice>
  </mc:AlternateContent>
  <workbookProtection workbookAlgorithmName="SHA-512" workbookHashValue="xtj2N/pm68NhuxojmGvCzb0EHjUaIidNZvKyra32/CZKZ8+nNIDD23oOjy9bU0U/53ot6RaeG+2cQB/rG1jFiw==" workbookSaltValue="GDQC7YSotkOiqvr2c/7f3Q==" workbookSpinCount="100000" lockStructure="1"/>
  <bookViews>
    <workbookView xWindow="0" yWindow="0" windowWidth="28800" windowHeight="11730"/>
  </bookViews>
  <sheets>
    <sheet name="AUTOBAREMO ESTABILIZ. FISEVI" sheetId="1" r:id="rId1"/>
    <sheet name="Hoja2" sheetId="2" state="hidden" r:id="rId2"/>
  </sheets>
  <definedNames>
    <definedName name="_xlnm.Print_Area" localSheetId="0">'AUTOBAREMO ESTABILIZ. FISEVI'!$B$1:$F$73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0" i="1"/>
  <c r="E66" i="1"/>
  <c r="E67" i="1"/>
  <c r="E68" i="1"/>
  <c r="E65" i="1"/>
  <c r="D66" i="1" l="1"/>
  <c r="D65" i="1"/>
  <c r="D68" i="1"/>
  <c r="D67" i="1"/>
  <c r="F61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35" i="1"/>
  <c r="F73" i="1" l="1"/>
  <c r="C56" i="1"/>
  <c r="C55" i="1"/>
  <c r="C54" i="1"/>
  <c r="F56" i="1" l="1"/>
  <c r="D71" i="1"/>
  <c r="D72" i="1"/>
  <c r="D73" i="1"/>
  <c r="D70" i="1"/>
  <c r="F28" i="1" l="1"/>
  <c r="C50" i="1" l="1"/>
  <c r="F50" i="1" s="1"/>
  <c r="C7" i="2" l="1"/>
  <c r="B15" i="2" l="1"/>
  <c r="F31" i="1"/>
  <c r="D19" i="1"/>
  <c r="F19" i="1" s="1"/>
  <c r="D18" i="1"/>
  <c r="F18" i="1" s="1"/>
  <c r="F15" i="1" l="1"/>
  <c r="F23" i="1"/>
  <c r="F13" i="1" l="1"/>
</calcChain>
</file>

<file path=xl/sharedStrings.xml><?xml version="1.0" encoding="utf-8"?>
<sst xmlns="http://schemas.openxmlformats.org/spreadsheetml/2006/main" count="98" uniqueCount="94">
  <si>
    <t>Completo (5/5 Funciones)</t>
  </si>
  <si>
    <t>Alto (4/5 Funciones)</t>
  </si>
  <si>
    <t>Insuficientes (3 o menos funciones de 5)</t>
  </si>
  <si>
    <t>Similitud</t>
  </si>
  <si>
    <t>Similitud con el puesto</t>
  </si>
  <si>
    <t>Grado</t>
  </si>
  <si>
    <t>Nº Meses completos</t>
  </si>
  <si>
    <t>Total puntos</t>
  </si>
  <si>
    <t>No</t>
  </si>
  <si>
    <t>Sí</t>
  </si>
  <si>
    <t>TOTAL HORAS FORMATIVAS</t>
  </si>
  <si>
    <t>Total baremo Formación</t>
  </si>
  <si>
    <t>PTO TÍTULO</t>
  </si>
  <si>
    <t>PTO INFORMÁTICA</t>
  </si>
  <si>
    <t>Total baremo conocimiento sector</t>
  </si>
  <si>
    <t>Total baremo Informática</t>
  </si>
  <si>
    <t>Total baremo inglés</t>
  </si>
  <si>
    <t>B2</t>
  </si>
  <si>
    <t>C1</t>
  </si>
  <si>
    <t>C2</t>
  </si>
  <si>
    <t>NIVEL</t>
  </si>
  <si>
    <t>PTOS</t>
  </si>
  <si>
    <t>TOTAL OTROS MÉRITOS</t>
  </si>
  <si>
    <t>B1</t>
  </si>
  <si>
    <t>Experiencia</t>
  </si>
  <si>
    <t>Total</t>
  </si>
  <si>
    <t>Nº Meses</t>
  </si>
  <si>
    <t>Conocimiento</t>
  </si>
  <si>
    <t>Materia</t>
  </si>
  <si>
    <t>Idioma</t>
  </si>
  <si>
    <t>Nivel</t>
  </si>
  <si>
    <t>Máximo informática</t>
  </si>
  <si>
    <t>Uso de herramientas informáticas/tecnologías</t>
  </si>
  <si>
    <t>Nº Horas</t>
  </si>
  <si>
    <t>Acredita dominio</t>
  </si>
  <si>
    <t>Acredita formación (Nº horas)</t>
  </si>
  <si>
    <t>Apellidos, Nombre</t>
  </si>
  <si>
    <t>Referencia Puesto</t>
  </si>
  <si>
    <t>Total puntuación Autobaremo</t>
  </si>
  <si>
    <t>DNI/NIE</t>
  </si>
  <si>
    <t>A.- MÉRITOS PROFESIONALES (60 PTOS)</t>
  </si>
  <si>
    <t>B.- OTROS MÉRITOS (40 PTOS)</t>
  </si>
  <si>
    <t>B.1 CONOCIMIENTO DEL SECTOR PÚBLICO INSTRUMENTAL (Máximo 10 puntos)</t>
  </si>
  <si>
    <t xml:space="preserve">Total </t>
  </si>
  <si>
    <t>Total B.1</t>
  </si>
  <si>
    <t>Total B.2</t>
  </si>
  <si>
    <t>B.2. FORMACION (Máximo 18 puntos)</t>
  </si>
  <si>
    <t>B.3. USO DE APLICACIONES INFORMÁTICAS/TECNOLOGÍAS (Máximo 12 puntos)</t>
  </si>
  <si>
    <t>CERTIFICACIÓN NIVEL DE IDIOMAS (Máximo 6 puntos)</t>
  </si>
  <si>
    <t>FORMACIÓN DIRECTAMENTE RELACIONADA CON LAS FUNCIONES DEL PUESTO (Máximo 18 puntos)</t>
  </si>
  <si>
    <t xml:space="preserve">Total      </t>
  </si>
  <si>
    <t xml:space="preserve">Total    </t>
  </si>
  <si>
    <t>Total B.3</t>
  </si>
  <si>
    <t>Nº de meses en cualquier puesto en la entidad (0,10 puntos/mes)</t>
  </si>
  <si>
    <t>Nº de meses en cualquier otra entidad del SPI (0,05 puntos/mes)</t>
  </si>
  <si>
    <t>TITULACIÓN SUPERIOR o ADICIONAL A LA REQUERIDA PARA EL PUESTO (6 puntos por cada titulación adicional, máximo 18 puntos)</t>
  </si>
  <si>
    <t>Titulación</t>
  </si>
  <si>
    <t>Orden de Preferencia</t>
  </si>
  <si>
    <t>PREFERENCIA</t>
  </si>
  <si>
    <t>TITULO</t>
  </si>
  <si>
    <t>Servicios prestados como personal laboral en puestos de trabajo de la entidad convocante, cuyo contenido funcional se corresponda con el del puesto convocado (0,560 puntos/mes).</t>
  </si>
  <si>
    <t>Servicios prestados como personal laboral en puestos de trabajo de administraciones públicas, así como en otras entidades del sector público distinta a la convocante, cuyo contenido funcional sea homólogo al del puesto convocado (0,224 puntos/mes).</t>
  </si>
  <si>
    <t>320/22 - 01 Técnico/a de Estructuras Comunes de Investigación</t>
  </si>
  <si>
    <t>320/22 - 02 Técnico/a de Estructuras Comunes de Investigación</t>
  </si>
  <si>
    <t>320/22 - 03 Técnico/a de Estructuras Comunes de Investigación</t>
  </si>
  <si>
    <t>320/22 - 04 Técnico/a de Estructuras Comunes de Investigación</t>
  </si>
  <si>
    <t>320/22 - 05 Técnico/a de Estructuras Comunes de Investigación</t>
  </si>
  <si>
    <t>320/22 - 06 Investigador/a del CAFV</t>
  </si>
  <si>
    <t>320/22 - 07 Investigador/a del CAFV</t>
  </si>
  <si>
    <t>320/22 - 08 Investigador/a del CAFV</t>
  </si>
  <si>
    <t>320/22 - 09 Técnico/a de Gestión de Proyectos de Investigación</t>
  </si>
  <si>
    <t>320/22 - 14 Técnico/a de Gestión de Recursos Humanos</t>
  </si>
  <si>
    <t>320/22 - 18 Técnico/a de Investigación</t>
  </si>
  <si>
    <t>320/22 - 19 Coordinador/a Técnico de Servicios Jurídicos</t>
  </si>
  <si>
    <t>320/22 - 20 Técnico/a de Gestión Económica</t>
  </si>
  <si>
    <t>320/22 - 21 Técnico/a de Gestión de Proyectos de Investigación</t>
  </si>
  <si>
    <t>320/22 - 22 Técnico/a de Gestión de Proyectos de Investigación</t>
  </si>
  <si>
    <t>320/22 - 23 Técnico/a de Gestión de Proyectos de Investigación</t>
  </si>
  <si>
    <t>320/22 - 24 Técnico/a de Gestión de Proyectos de Investigación</t>
  </si>
  <si>
    <t>320/22 - 25 Técnico/a de Gestión de Proyectos de Investigación</t>
  </si>
  <si>
    <t>320/22 - 26 Técnico/a de Gestión de Proyectos de Investigación</t>
  </si>
  <si>
    <t>320/22 - 27 Técnico/a de Gestión de Proyectos de Investigación</t>
  </si>
  <si>
    <t>320/22 - 28 Administrativo/a del CAFV</t>
  </si>
  <si>
    <t>320/22 - 30 Administrativo/a de Ensayos Clínicos</t>
  </si>
  <si>
    <t>320/22 - 10 Técnico Auxiliar de Apoyo a la Investigación (Servicio IBIS - Animalario)</t>
  </si>
  <si>
    <t>320/22 - 11 Técnico Auxiliar de Apoyo a la Investigación (Servicio IBIS - Animalario)</t>
  </si>
  <si>
    <t>320/22 - 12 Técnico Auxiliar de Apoyo a la Investigación (Servicio IBIS - Animalario)</t>
  </si>
  <si>
    <t>320/22 - 13 Técnico Auxiliar de Apoyo a la Investigación (Servicio IBIS - Animalario)</t>
  </si>
  <si>
    <t>320/22 - 15 Técnico/a Investigación (Servicio IBIS - Proteómica)</t>
  </si>
  <si>
    <t>320/22 - 16 Técnico/a Investigación (Servicio IBIS - Genómica y Secuenciación)</t>
  </si>
  <si>
    <t>320/22 - 29 Técnico Auxiliar de Apoyo a la Investigación (Servicio IBIS - Recepción)</t>
  </si>
  <si>
    <t>320/22 - 17 Técnico/a de Sistemas de Información (Servicio IBIS - Informática)</t>
  </si>
  <si>
    <t>TOTAL MÉRITOS PROFESIONALES</t>
  </si>
  <si>
    <t>AUTOBAREMO CONVOCATORIA ESTABILIZACIÓN FISEVI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</si>
</sst>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24"/>
      <color theme="0"/>
      <name val="Source Sans Pro"/>
      <family val="2"/>
    </font>
    <font>
      <b/>
      <sz val="16"/>
      <color theme="0"/>
      <name val="Source Sans Pro"/>
      <family val="2"/>
    </font>
    <font>
      <sz val="11"/>
      <color theme="0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sz val="11"/>
      <color rgb="FF007933"/>
      <name val="Source Sans Pro"/>
      <family val="2"/>
    </font>
    <font>
      <b/>
      <sz val="22"/>
      <color rgb="FF007933"/>
      <name val="Source Sans Pro"/>
      <family val="2"/>
    </font>
    <font>
      <sz val="11"/>
      <color theme="0"/>
      <name val="Calibri"/>
      <family val="2"/>
      <scheme val="minor"/>
    </font>
    <font>
      <b/>
      <sz val="11"/>
      <color theme="0"/>
      <name val="Source Sans Pro"/>
      <family val="2"/>
    </font>
    <font>
      <b/>
      <sz val="14"/>
      <color theme="0"/>
      <name val="Source Sans Pro"/>
      <family val="2"/>
    </font>
    <font>
      <sz val="9"/>
      <color theme="1"/>
      <name val="Source Sans Pro"/>
      <family val="2"/>
    </font>
    <font>
      <sz val="9"/>
      <color theme="1"/>
      <name val="Calibri"/>
      <family val="2"/>
      <scheme val="minor"/>
    </font>
    <font>
      <sz val="11"/>
      <color rgb="FFFF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933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7933"/>
      </right>
      <top/>
      <bottom/>
      <diagonal/>
    </border>
    <border>
      <left style="thin">
        <color rgb="FF007933"/>
      </left>
      <right style="thin">
        <color rgb="FF007933"/>
      </right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/>
      <bottom/>
      <diagonal/>
    </border>
    <border>
      <left style="medium">
        <color rgb="FF007933"/>
      </left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 style="medium">
        <color rgb="FF007933"/>
      </bottom>
      <diagonal/>
    </border>
    <border>
      <left/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thin">
        <color rgb="FF007933"/>
      </left>
      <right style="thin">
        <color rgb="FF007933"/>
      </right>
      <top/>
      <bottom style="thin">
        <color rgb="FF007933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 style="thin">
        <color rgb="FF007933"/>
      </top>
      <bottom/>
      <diagonal/>
    </border>
    <border>
      <left style="thin">
        <color rgb="FF007933"/>
      </left>
      <right/>
      <top style="thin">
        <color rgb="FF007933"/>
      </top>
      <bottom/>
      <diagonal/>
    </border>
    <border>
      <left style="thin">
        <color rgb="FF007933"/>
      </left>
      <right/>
      <top/>
      <bottom/>
      <diagonal/>
    </border>
    <border>
      <left/>
      <right/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1" fillId="3" borderId="0" xfId="0" applyFont="1" applyFill="1"/>
    <xf numFmtId="0" fontId="4" fillId="3" borderId="0" xfId="0" applyFont="1" applyFill="1" applyBorder="1"/>
    <xf numFmtId="0" fontId="4" fillId="3" borderId="1" xfId="0" applyFont="1" applyFill="1" applyBorder="1"/>
    <xf numFmtId="0" fontId="4" fillId="4" borderId="3" xfId="0" applyFont="1" applyFill="1" applyBorder="1"/>
    <xf numFmtId="0" fontId="1" fillId="3" borderId="0" xfId="0" applyFont="1" applyFill="1" applyBorder="1"/>
    <xf numFmtId="0" fontId="1" fillId="3" borderId="0" xfId="0" applyFont="1" applyFill="1" applyAlignment="1"/>
    <xf numFmtId="0" fontId="1" fillId="3" borderId="0" xfId="0" applyFont="1" applyFill="1" applyAlignment="1">
      <alignment horizontal="right"/>
    </xf>
    <xf numFmtId="0" fontId="1" fillId="3" borderId="1" xfId="0" applyFont="1" applyFill="1" applyBorder="1"/>
    <xf numFmtId="0" fontId="6" fillId="3" borderId="4" xfId="0" applyFont="1" applyFill="1" applyBorder="1" applyAlignment="1">
      <alignment horizontal="right" wrapText="1"/>
    </xf>
    <xf numFmtId="0" fontId="5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/>
    <xf numFmtId="0" fontId="7" fillId="3" borderId="7" xfId="0" applyFont="1" applyFill="1" applyBorder="1" applyAlignment="1">
      <alignment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0" fontId="7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5" fillId="3" borderId="0" xfId="0" applyFont="1" applyFill="1" applyAlignment="1">
      <alignment horizontal="right"/>
    </xf>
    <xf numFmtId="4" fontId="1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Border="1" applyAlignment="1">
      <alignment wrapText="1"/>
    </xf>
    <xf numFmtId="0" fontId="1" fillId="3" borderId="8" xfId="0" applyFont="1" applyFill="1" applyBorder="1"/>
    <xf numFmtId="0" fontId="4" fillId="4" borderId="9" xfId="0" applyFont="1" applyFill="1" applyBorder="1"/>
    <xf numFmtId="0" fontId="2" fillId="4" borderId="9" xfId="0" applyFont="1" applyFill="1" applyBorder="1"/>
    <xf numFmtId="0" fontId="6" fillId="3" borderId="5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4" fillId="3" borderId="0" xfId="0" applyFont="1" applyFill="1"/>
    <xf numFmtId="0" fontId="4" fillId="3" borderId="0" xfId="0" applyFont="1" applyFill="1" applyBorder="1" applyAlignment="1"/>
    <xf numFmtId="0" fontId="7" fillId="3" borderId="10" xfId="0" applyFont="1" applyFill="1" applyBorder="1" applyAlignment="1">
      <alignment wrapText="1"/>
    </xf>
    <xf numFmtId="0" fontId="1" fillId="3" borderId="2" xfId="0" applyFont="1" applyFill="1" applyBorder="1" applyProtection="1">
      <protection locked="0"/>
    </xf>
    <xf numFmtId="4" fontId="5" fillId="3" borderId="0" xfId="0" applyNumberFormat="1" applyFont="1" applyFill="1"/>
    <xf numFmtId="0" fontId="1" fillId="3" borderId="8" xfId="0" applyFont="1" applyFill="1" applyBorder="1" applyProtection="1">
      <protection locked="0"/>
    </xf>
    <xf numFmtId="0" fontId="1" fillId="0" borderId="0" xfId="0" applyFont="1" applyFill="1"/>
    <xf numFmtId="2" fontId="1" fillId="3" borderId="2" xfId="0" applyNumberFormat="1" applyFont="1" applyFill="1" applyBorder="1"/>
    <xf numFmtId="0" fontId="9" fillId="3" borderId="0" xfId="0" applyFont="1" applyFill="1" applyBorder="1" applyAlignment="1"/>
    <xf numFmtId="0" fontId="10" fillId="3" borderId="0" xfId="0" applyFont="1" applyFill="1" applyBorder="1" applyAlignment="1">
      <alignment wrapText="1"/>
    </xf>
    <xf numFmtId="0" fontId="4" fillId="3" borderId="0" xfId="0" applyFont="1" applyFill="1" applyAlignment="1"/>
    <xf numFmtId="0" fontId="3" fillId="4" borderId="1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11" xfId="0" applyFont="1" applyFill="1" applyBorder="1" applyAlignment="1">
      <alignment wrapText="1"/>
    </xf>
    <xf numFmtId="0" fontId="1" fillId="3" borderId="11" xfId="0" applyFont="1" applyFill="1" applyBorder="1" applyProtection="1">
      <protection locked="0"/>
    </xf>
    <xf numFmtId="164" fontId="1" fillId="3" borderId="2" xfId="0" applyNumberFormat="1" applyFont="1" applyFill="1" applyBorder="1"/>
    <xf numFmtId="2" fontId="1" fillId="3" borderId="2" xfId="0" applyNumberFormat="1" applyFont="1" applyFill="1" applyBorder="1" applyProtection="1">
      <protection locked="0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1" fillId="4" borderId="4" xfId="0" applyFont="1" applyFill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0" fontId="8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3" borderId="5" xfId="0" applyFont="1" applyFill="1" applyBorder="1" applyAlignment="1">
      <alignment wrapText="1"/>
    </xf>
    <xf numFmtId="0" fontId="0" fillId="3" borderId="6" xfId="0" applyFill="1" applyBorder="1" applyAlignment="1"/>
    <xf numFmtId="0" fontId="7" fillId="3" borderId="5" xfId="0" applyFont="1" applyFill="1" applyBorder="1" applyAlignment="1">
      <alignment wrapText="1"/>
    </xf>
    <xf numFmtId="0" fontId="0" fillId="3" borderId="6" xfId="0" applyFont="1" applyFill="1" applyBorder="1" applyAlignment="1"/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12" xfId="0" applyNumberFormat="1" applyFont="1" applyFill="1" applyBorder="1" applyAlignment="1" applyProtection="1">
      <alignment vertical="center"/>
      <protection locked="0"/>
    </xf>
    <xf numFmtId="0" fontId="1" fillId="3" borderId="6" xfId="0" applyNumberFormat="1" applyFont="1" applyFill="1" applyBorder="1" applyAlignment="1" applyProtection="1">
      <alignment vertical="center"/>
      <protection locked="0"/>
    </xf>
    <xf numFmtId="1" fontId="12" fillId="3" borderId="5" xfId="0" applyNumberFormat="1" applyFont="1" applyFill="1" applyBorder="1" applyAlignment="1" applyProtection="1">
      <alignment vertical="center"/>
      <protection locked="0"/>
    </xf>
    <xf numFmtId="1" fontId="13" fillId="0" borderId="12" xfId="0" applyNumberFormat="1" applyFont="1" applyBorder="1" applyAlignment="1" applyProtection="1">
      <alignment vertical="center"/>
      <protection locked="0"/>
    </xf>
    <xf numFmtId="1" fontId="13" fillId="0" borderId="6" xfId="0" applyNumberFormat="1" applyFont="1" applyBorder="1" applyAlignment="1" applyProtection="1">
      <alignment vertical="center"/>
      <protection locked="0"/>
    </xf>
    <xf numFmtId="0" fontId="1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0</xdr:rowOff>
    </xdr:from>
    <xdr:to>
      <xdr:col>4</xdr:col>
      <xdr:colOff>144912</xdr:colOff>
      <xdr:row>5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0"/>
          <a:ext cx="698018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0"/>
  <sheetViews>
    <sheetView tabSelected="1" zoomScale="110" zoomScaleNormal="110" workbookViewId="0">
      <selection activeCell="E18" sqref="E18"/>
    </sheetView>
  </sheetViews>
  <sheetFormatPr baseColWidth="10" defaultRowHeight="15" x14ac:dyDescent="0.25"/>
  <cols>
    <col min="1" max="1" width="5.28515625" style="41" customWidth="1"/>
    <col min="2" max="2" width="58.140625" style="41" customWidth="1"/>
    <col min="3" max="3" width="28.7109375" style="41" customWidth="1"/>
    <col min="4" max="4" width="12.140625" style="35" bestFit="1" customWidth="1"/>
    <col min="5" max="5" width="33.85546875" style="41" customWidth="1"/>
    <col min="6" max="6" width="12.5703125" style="41" customWidth="1"/>
    <col min="7" max="7" width="6.42578125" style="41" customWidth="1"/>
    <col min="8" max="16384" width="11.42578125" style="41"/>
  </cols>
  <sheetData>
    <row r="1" spans="1:6" s="5" customFormat="1" x14ac:dyDescent="0.25">
      <c r="D1" s="35"/>
    </row>
    <row r="2" spans="1:6" s="5" customFormat="1" x14ac:dyDescent="0.25">
      <c r="D2" s="35"/>
    </row>
    <row r="3" spans="1:6" s="5" customFormat="1" x14ac:dyDescent="0.25">
      <c r="D3" s="35"/>
    </row>
    <row r="4" spans="1:6" s="5" customFormat="1" x14ac:dyDescent="0.25">
      <c r="D4" s="35"/>
    </row>
    <row r="5" spans="1:6" s="6" customFormat="1" x14ac:dyDescent="0.25"/>
    <row r="6" spans="1:6" s="6" customFormat="1" ht="40.5" customHeight="1" x14ac:dyDescent="0.25"/>
    <row r="7" spans="1:6" s="6" customFormat="1" ht="28.5" x14ac:dyDescent="0.45">
      <c r="B7" s="70" t="s">
        <v>93</v>
      </c>
      <c r="C7" s="71"/>
      <c r="D7" s="71"/>
      <c r="E7" s="71"/>
      <c r="F7" s="71"/>
    </row>
    <row r="8" spans="1:6" s="6" customFormat="1" ht="29.25" thickBot="1" x14ac:dyDescent="0.5">
      <c r="B8" s="47"/>
      <c r="C8" s="48"/>
      <c r="D8" s="48"/>
      <c r="E8" s="48"/>
      <c r="F8" s="48"/>
    </row>
    <row r="9" spans="1:6" s="6" customFormat="1" ht="29.25" thickBot="1" x14ac:dyDescent="0.5">
      <c r="B9" s="47"/>
      <c r="C9" s="57" t="s">
        <v>36</v>
      </c>
      <c r="D9" s="76"/>
      <c r="E9" s="77"/>
      <c r="F9" s="78"/>
    </row>
    <row r="10" spans="1:6" s="6" customFormat="1" ht="29.25" thickBot="1" x14ac:dyDescent="0.5">
      <c r="B10" s="53"/>
      <c r="C10" s="58" t="s">
        <v>39</v>
      </c>
      <c r="D10" s="76"/>
      <c r="E10" s="77"/>
      <c r="F10" s="78"/>
    </row>
    <row r="11" spans="1:6" s="6" customFormat="1" ht="29.25" thickBot="1" x14ac:dyDescent="0.5">
      <c r="B11" s="55"/>
      <c r="C11" s="58" t="s">
        <v>37</v>
      </c>
      <c r="D11" s="82"/>
      <c r="E11" s="83"/>
      <c r="F11" s="84"/>
    </row>
    <row r="12" spans="1:6" s="6" customFormat="1" ht="29.25" thickBot="1" x14ac:dyDescent="0.5">
      <c r="B12" s="54"/>
      <c r="C12" s="58" t="s">
        <v>57</v>
      </c>
      <c r="D12" s="79"/>
      <c r="E12" s="80"/>
      <c r="F12" s="81"/>
    </row>
    <row r="13" spans="1:6" s="6" customFormat="1" ht="38.25" thickBot="1" x14ac:dyDescent="0.5">
      <c r="B13" s="47"/>
      <c r="C13" s="64" t="s">
        <v>38</v>
      </c>
      <c r="D13" s="56"/>
      <c r="E13" s="56"/>
      <c r="F13" s="59">
        <f>F15+F23</f>
        <v>0</v>
      </c>
    </row>
    <row r="14" spans="1:6" s="6" customFormat="1" ht="28.5" x14ac:dyDescent="0.45">
      <c r="B14" s="47"/>
      <c r="C14" s="48"/>
      <c r="D14" s="48"/>
      <c r="E14" s="48"/>
      <c r="F14" s="48"/>
    </row>
    <row r="15" spans="1:6" s="6" customFormat="1" ht="31.5" x14ac:dyDescent="0.5">
      <c r="A15" s="7"/>
      <c r="B15" s="3" t="s">
        <v>40</v>
      </c>
      <c r="C15" s="8"/>
      <c r="D15" s="4" t="s">
        <v>92</v>
      </c>
      <c r="E15" s="8"/>
      <c r="F15" s="4">
        <f>+IF((SUM(F18:F19))&gt;=60,60,SUM(F18:F19))</f>
        <v>0</v>
      </c>
    </row>
    <row r="16" spans="1:6" s="6" customFormat="1" ht="31.5" x14ac:dyDescent="0.5">
      <c r="A16" s="7"/>
      <c r="B16" s="3"/>
      <c r="C16" s="8"/>
      <c r="D16" s="8"/>
      <c r="E16" s="8"/>
      <c r="F16" s="8"/>
    </row>
    <row r="17" spans="1:6" s="63" customFormat="1" ht="36" customHeight="1" x14ac:dyDescent="0.25">
      <c r="A17" s="60"/>
      <c r="B17" s="61" t="s">
        <v>24</v>
      </c>
      <c r="C17" s="61" t="s">
        <v>4</v>
      </c>
      <c r="D17" s="62" t="s">
        <v>5</v>
      </c>
      <c r="E17" s="62" t="s">
        <v>6</v>
      </c>
      <c r="F17" s="62" t="s">
        <v>7</v>
      </c>
    </row>
    <row r="18" spans="1:6" s="5" customFormat="1" ht="45" x14ac:dyDescent="0.25">
      <c r="A18" s="12"/>
      <c r="B18" s="24" t="s">
        <v>60</v>
      </c>
      <c r="C18" s="50" t="s">
        <v>0</v>
      </c>
      <c r="D18" s="51">
        <f>+IFERROR(VLOOKUP(C18,Hoja2!$A$2:$B$4,2,FALSE),0)</f>
        <v>1</v>
      </c>
      <c r="E18" s="52"/>
      <c r="F18" s="42">
        <f>IFERROR(+E18*0.56*D18,0)</f>
        <v>0</v>
      </c>
    </row>
    <row r="19" spans="1:6" s="5" customFormat="1" ht="64.5" customHeight="1" x14ac:dyDescent="0.25">
      <c r="A19" s="12"/>
      <c r="B19" s="65" t="s">
        <v>61</v>
      </c>
      <c r="C19" s="40" t="s">
        <v>0</v>
      </c>
      <c r="D19" s="51">
        <f>+IFERROR(VLOOKUP(C19,Hoja2!$A$2:$B$4,2,FALSE),0)</f>
        <v>1</v>
      </c>
      <c r="E19" s="52"/>
      <c r="F19" s="42">
        <f>IFERROR(+E19*0.224*D19,0)</f>
        <v>0</v>
      </c>
    </row>
    <row r="20" spans="1:6" s="5" customFormat="1" x14ac:dyDescent="0.25">
      <c r="B20" s="25"/>
      <c r="D20" s="35"/>
    </row>
    <row r="21" spans="1:6" s="5" customFormat="1" x14ac:dyDescent="0.25">
      <c r="B21" s="25"/>
      <c r="D21" s="35"/>
      <c r="F21" s="26"/>
    </row>
    <row r="22" spans="1:6" s="5" customFormat="1" x14ac:dyDescent="0.25">
      <c r="D22" s="35"/>
    </row>
    <row r="23" spans="1:6" s="6" customFormat="1" ht="31.5" x14ac:dyDescent="0.5">
      <c r="A23" s="7"/>
      <c r="B23" s="3" t="s">
        <v>41</v>
      </c>
      <c r="C23" s="8"/>
      <c r="D23" s="4" t="s">
        <v>22</v>
      </c>
      <c r="E23" s="8"/>
      <c r="F23" s="46">
        <f>SUM(F28,F31,F73)</f>
        <v>0</v>
      </c>
    </row>
    <row r="24" spans="1:6" s="6" customFormat="1" ht="32.25" thickBot="1" x14ac:dyDescent="0.55000000000000004">
      <c r="B24" s="32"/>
      <c r="C24" s="31"/>
      <c r="D24" s="8"/>
      <c r="E24" s="8"/>
      <c r="F24" s="8"/>
    </row>
    <row r="25" spans="1:6" s="5" customFormat="1" ht="15.75" thickBot="1" x14ac:dyDescent="0.3">
      <c r="A25" s="9"/>
      <c r="B25" s="72" t="s">
        <v>42</v>
      </c>
      <c r="C25" s="73"/>
      <c r="D25" s="43"/>
      <c r="E25" s="10"/>
    </row>
    <row r="26" spans="1:6" s="5" customFormat="1" x14ac:dyDescent="0.25">
      <c r="A26" s="12"/>
      <c r="B26" s="29" t="s">
        <v>27</v>
      </c>
      <c r="C26" s="17" t="s">
        <v>26</v>
      </c>
      <c r="D26" s="44"/>
      <c r="E26" s="10"/>
    </row>
    <row r="27" spans="1:6" s="5" customFormat="1" ht="15.75" thickBot="1" x14ac:dyDescent="0.3">
      <c r="A27" s="12"/>
      <c r="B27" s="30" t="s">
        <v>53</v>
      </c>
      <c r="C27" s="38"/>
      <c r="D27" s="36"/>
    </row>
    <row r="28" spans="1:6" s="5" customFormat="1" ht="15.75" thickBot="1" x14ac:dyDescent="0.3">
      <c r="A28" s="12"/>
      <c r="B28" s="30" t="s">
        <v>54</v>
      </c>
      <c r="C28" s="38"/>
      <c r="D28" s="36"/>
      <c r="E28" s="33" t="s">
        <v>44</v>
      </c>
      <c r="F28" s="13">
        <f>IFERROR(+IF(SUM(C27*0.1,C28*0.05)&gt;=Hoja2!B14,Hoja2!B14,SUM(C27*0.1,C28*0.05)),0)</f>
        <v>0</v>
      </c>
    </row>
    <row r="29" spans="1:6" s="9" customFormat="1" x14ac:dyDescent="0.25">
      <c r="B29" s="14"/>
      <c r="C29" s="15"/>
      <c r="D29" s="36"/>
      <c r="E29" s="16"/>
    </row>
    <row r="30" spans="1:6" s="5" customFormat="1" ht="15.75" thickBot="1" x14ac:dyDescent="0.3">
      <c r="D30" s="45"/>
      <c r="E30" s="10"/>
    </row>
    <row r="31" spans="1:6" s="5" customFormat="1" ht="15.75" thickBot="1" x14ac:dyDescent="0.3">
      <c r="B31" s="72" t="s">
        <v>46</v>
      </c>
      <c r="C31" s="73"/>
      <c r="D31" s="35"/>
      <c r="E31" s="33" t="s">
        <v>45</v>
      </c>
      <c r="F31" s="13">
        <f>IFERROR(IF(SUM(F50,F56,F61)&gt;18,18,SUM(F50,F56,F61)),0)</f>
        <v>0</v>
      </c>
    </row>
    <row r="32" spans="1:6" s="5" customFormat="1" ht="15.75" thickBot="1" x14ac:dyDescent="0.3">
      <c r="D32" s="35"/>
    </row>
    <row r="33" spans="2:4" s="5" customFormat="1" ht="15.75" thickBot="1" x14ac:dyDescent="0.3">
      <c r="B33" s="74" t="s">
        <v>49</v>
      </c>
      <c r="C33" s="75"/>
      <c r="D33" s="35"/>
    </row>
    <row r="34" spans="2:4" s="5" customFormat="1" x14ac:dyDescent="0.25">
      <c r="B34" s="17" t="s">
        <v>28</v>
      </c>
      <c r="C34" s="17" t="s">
        <v>33</v>
      </c>
      <c r="D34" s="35"/>
    </row>
    <row r="35" spans="2:4" s="5" customFormat="1" x14ac:dyDescent="0.25">
      <c r="B35" s="38"/>
      <c r="C35" s="69"/>
      <c r="D35" s="35">
        <f>+IFERROR(IF(B35&lt;&gt;"",C35,0),0)</f>
        <v>0</v>
      </c>
    </row>
    <row r="36" spans="2:4" s="5" customFormat="1" x14ac:dyDescent="0.25">
      <c r="B36" s="38"/>
      <c r="C36" s="69"/>
      <c r="D36" s="35">
        <f t="shared" ref="D36:D49" si="0">+IFERROR(IF(B36&lt;&gt;"",C36,0),0)</f>
        <v>0</v>
      </c>
    </row>
    <row r="37" spans="2:4" s="5" customFormat="1" x14ac:dyDescent="0.25">
      <c r="B37" s="38"/>
      <c r="C37" s="69"/>
      <c r="D37" s="35">
        <f t="shared" si="0"/>
        <v>0</v>
      </c>
    </row>
    <row r="38" spans="2:4" s="5" customFormat="1" x14ac:dyDescent="0.25">
      <c r="B38" s="38"/>
      <c r="C38" s="69"/>
      <c r="D38" s="35">
        <f t="shared" si="0"/>
        <v>0</v>
      </c>
    </row>
    <row r="39" spans="2:4" s="5" customFormat="1" x14ac:dyDescent="0.25">
      <c r="B39" s="38"/>
      <c r="C39" s="69"/>
      <c r="D39" s="35">
        <f t="shared" si="0"/>
        <v>0</v>
      </c>
    </row>
    <row r="40" spans="2:4" s="5" customFormat="1" x14ac:dyDescent="0.25">
      <c r="B40" s="38"/>
      <c r="C40" s="69"/>
      <c r="D40" s="35">
        <f t="shared" si="0"/>
        <v>0</v>
      </c>
    </row>
    <row r="41" spans="2:4" s="5" customFormat="1" x14ac:dyDescent="0.25">
      <c r="B41" s="38"/>
      <c r="C41" s="69"/>
      <c r="D41" s="35">
        <f t="shared" si="0"/>
        <v>0</v>
      </c>
    </row>
    <row r="42" spans="2:4" s="5" customFormat="1" x14ac:dyDescent="0.25">
      <c r="B42" s="38"/>
      <c r="C42" s="69"/>
      <c r="D42" s="35">
        <f t="shared" si="0"/>
        <v>0</v>
      </c>
    </row>
    <row r="43" spans="2:4" s="5" customFormat="1" x14ac:dyDescent="0.25">
      <c r="B43" s="38"/>
      <c r="C43" s="69"/>
      <c r="D43" s="35">
        <f t="shared" si="0"/>
        <v>0</v>
      </c>
    </row>
    <row r="44" spans="2:4" s="5" customFormat="1" x14ac:dyDescent="0.25">
      <c r="B44" s="38"/>
      <c r="C44" s="69"/>
      <c r="D44" s="35">
        <f t="shared" si="0"/>
        <v>0</v>
      </c>
    </row>
    <row r="45" spans="2:4" s="5" customFormat="1" x14ac:dyDescent="0.25">
      <c r="B45" s="38"/>
      <c r="C45" s="69"/>
      <c r="D45" s="35">
        <f t="shared" si="0"/>
        <v>0</v>
      </c>
    </row>
    <row r="46" spans="2:4" s="5" customFormat="1" x14ac:dyDescent="0.25">
      <c r="B46" s="38"/>
      <c r="C46" s="69"/>
      <c r="D46" s="35">
        <f t="shared" si="0"/>
        <v>0</v>
      </c>
    </row>
    <row r="47" spans="2:4" s="5" customFormat="1" x14ac:dyDescent="0.25">
      <c r="B47" s="38"/>
      <c r="C47" s="69"/>
      <c r="D47" s="35">
        <f t="shared" si="0"/>
        <v>0</v>
      </c>
    </row>
    <row r="48" spans="2:4" s="5" customFormat="1" x14ac:dyDescent="0.25">
      <c r="B48" s="38"/>
      <c r="C48" s="69"/>
      <c r="D48" s="35">
        <f t="shared" si="0"/>
        <v>0</v>
      </c>
    </row>
    <row r="49" spans="2:6" s="5" customFormat="1" ht="15.75" thickBot="1" x14ac:dyDescent="0.3">
      <c r="B49" s="38"/>
      <c r="C49" s="69"/>
      <c r="D49" s="35">
        <f t="shared" si="0"/>
        <v>0</v>
      </c>
    </row>
    <row r="50" spans="2:6" s="5" customFormat="1" ht="15.75" thickBot="1" x14ac:dyDescent="0.3">
      <c r="B50" s="18" t="s">
        <v>10</v>
      </c>
      <c r="C50" s="19">
        <f>SUM(D35:D49)</f>
        <v>0</v>
      </c>
      <c r="D50" s="6"/>
      <c r="E50" s="33" t="s">
        <v>50</v>
      </c>
      <c r="F50" s="20">
        <f>IFERROR(+IF((C50*0.06)&gt;=Hoja2!$B$12,Hoja2!B12,(C50*0.06)),0)</f>
        <v>0</v>
      </c>
    </row>
    <row r="51" spans="2:6" s="5" customFormat="1" ht="15.75" thickBot="1" x14ac:dyDescent="0.3">
      <c r="B51" s="21"/>
      <c r="C51" s="22"/>
      <c r="D51" s="6"/>
      <c r="E51" s="9"/>
    </row>
    <row r="52" spans="2:6" s="5" customFormat="1" ht="33.75" customHeight="1" thickBot="1" x14ac:dyDescent="0.3">
      <c r="B52" s="74" t="s">
        <v>55</v>
      </c>
      <c r="C52" s="75"/>
      <c r="D52" s="6"/>
      <c r="E52" s="9"/>
    </row>
    <row r="53" spans="2:6" s="5" customFormat="1" x14ac:dyDescent="0.25">
      <c r="B53" s="23" t="s">
        <v>56</v>
      </c>
      <c r="C53" s="23" t="s">
        <v>25</v>
      </c>
      <c r="D53" s="6"/>
      <c r="E53" s="9"/>
    </row>
    <row r="54" spans="2:6" s="5" customFormat="1" x14ac:dyDescent="0.25">
      <c r="B54" s="68"/>
      <c r="C54" s="23" t="str">
        <f>IF(B54&lt;&gt;"",6,"")</f>
        <v/>
      </c>
      <c r="D54" s="6"/>
      <c r="E54" s="9"/>
    </row>
    <row r="55" spans="2:6" s="5" customFormat="1" ht="15.75" thickBot="1" x14ac:dyDescent="0.3">
      <c r="B55" s="68"/>
      <c r="C55" s="23" t="str">
        <f>IF(B55&lt;&gt;"",6,"")</f>
        <v/>
      </c>
      <c r="D55" s="6"/>
      <c r="E55" s="9"/>
    </row>
    <row r="56" spans="2:6" s="5" customFormat="1" ht="15.75" thickBot="1" x14ac:dyDescent="0.3">
      <c r="B56" s="68"/>
      <c r="C56" s="23" t="str">
        <f>IF(B56&lt;&gt;"",6,"")</f>
        <v/>
      </c>
      <c r="D56" s="6"/>
      <c r="E56" s="33" t="s">
        <v>51</v>
      </c>
      <c r="F56" s="20">
        <f>IFERROR(SUM(C54:C56),0)</f>
        <v>0</v>
      </c>
    </row>
    <row r="57" spans="2:6" s="5" customFormat="1" ht="15.75" thickBot="1" x14ac:dyDescent="0.3">
      <c r="D57" s="35"/>
      <c r="E57" s="9"/>
    </row>
    <row r="58" spans="2:6" s="5" customFormat="1" ht="15.75" thickBot="1" x14ac:dyDescent="0.3">
      <c r="B58" s="74" t="s">
        <v>48</v>
      </c>
      <c r="C58" s="75"/>
      <c r="D58" s="35"/>
      <c r="E58" s="9"/>
    </row>
    <row r="59" spans="2:6" s="5" customFormat="1" x14ac:dyDescent="0.25">
      <c r="B59" s="17" t="s">
        <v>29</v>
      </c>
      <c r="C59" s="17" t="s">
        <v>30</v>
      </c>
      <c r="D59" s="6"/>
    </row>
    <row r="60" spans="2:6" s="5" customFormat="1" ht="15.75" thickBot="1" x14ac:dyDescent="0.3">
      <c r="B60" s="38"/>
      <c r="C60" s="38"/>
      <c r="D60" s="6">
        <f>+IFERROR(IF(B60&lt;&gt;"",VLOOKUP(C60,Hoja2!$D$11:$E$14,2,FALSE),0),0)</f>
        <v>0</v>
      </c>
    </row>
    <row r="61" spans="2:6" s="5" customFormat="1" ht="15.75" thickBot="1" x14ac:dyDescent="0.3">
      <c r="B61" s="38"/>
      <c r="C61" s="38"/>
      <c r="D61" s="6">
        <f>+IFERROR(IF(B61&lt;&gt;"",VLOOKUP(C61,Hoja2!$D$11:$E$14,2,FALSE),0),0)</f>
        <v>0</v>
      </c>
      <c r="E61" s="33" t="s">
        <v>43</v>
      </c>
      <c r="F61" s="20">
        <f>+IFERROR(IF(SUM(D60:D61)&gt;6,6,SUM(D60:D61)),0)</f>
        <v>0</v>
      </c>
    </row>
    <row r="62" spans="2:6" s="5" customFormat="1" ht="15.75" thickBot="1" x14ac:dyDescent="0.3">
      <c r="D62" s="35"/>
    </row>
    <row r="63" spans="2:6" s="5" customFormat="1" ht="15.75" thickBot="1" x14ac:dyDescent="0.3">
      <c r="B63" s="72" t="s">
        <v>47</v>
      </c>
      <c r="C63" s="73"/>
      <c r="D63" s="35"/>
    </row>
    <row r="64" spans="2:6" s="5" customFormat="1" x14ac:dyDescent="0.25">
      <c r="B64" s="49" t="s">
        <v>32</v>
      </c>
      <c r="C64" s="17" t="s">
        <v>34</v>
      </c>
      <c r="D64" s="85"/>
    </row>
    <row r="65" spans="2:7" s="5" customFormat="1" x14ac:dyDescent="0.25">
      <c r="B65" s="40"/>
      <c r="C65" s="38"/>
      <c r="D65" s="36">
        <f>+IFERROR(IF(AND(B65&lt;&gt;"",C65="Sí"),12/SUM($E$65:$E$68),0),0)</f>
        <v>0</v>
      </c>
      <c r="E65" s="35">
        <f>+IFERROR(IF(AND(B65&lt;&gt;"",C65="Sí"),1,0),0)</f>
        <v>0</v>
      </c>
    </row>
    <row r="66" spans="2:7" s="5" customFormat="1" x14ac:dyDescent="0.25">
      <c r="B66" s="40"/>
      <c r="C66" s="38"/>
      <c r="D66" s="36">
        <f t="shared" ref="D66:D68" si="1">+IFERROR(IF(AND(B66&lt;&gt;"",C66="Sí"),12/SUM($E$65:$E$68),0),0)</f>
        <v>0</v>
      </c>
      <c r="E66" s="35">
        <f t="shared" ref="E66:E68" si="2">+IFERROR(IF(AND(B66&lt;&gt;"",C66="Sí"),1,0),0)</f>
        <v>0</v>
      </c>
    </row>
    <row r="67" spans="2:7" s="5" customFormat="1" x14ac:dyDescent="0.25">
      <c r="B67" s="40"/>
      <c r="C67" s="38"/>
      <c r="D67" s="36">
        <f t="shared" si="1"/>
        <v>0</v>
      </c>
      <c r="E67" s="35">
        <f t="shared" si="2"/>
        <v>0</v>
      </c>
      <c r="F67" s="9"/>
    </row>
    <row r="68" spans="2:7" s="5" customFormat="1" x14ac:dyDescent="0.25">
      <c r="B68" s="40"/>
      <c r="C68" s="38"/>
      <c r="D68" s="36">
        <f t="shared" si="1"/>
        <v>0</v>
      </c>
      <c r="E68" s="35">
        <f t="shared" si="2"/>
        <v>0</v>
      </c>
    </row>
    <row r="69" spans="2:7" s="5" customFormat="1" ht="17.25" customHeight="1" x14ac:dyDescent="0.25">
      <c r="B69" s="37" t="s">
        <v>32</v>
      </c>
      <c r="C69" s="23" t="s">
        <v>35</v>
      </c>
      <c r="D69" s="35"/>
      <c r="E69" s="11"/>
    </row>
    <row r="70" spans="2:7" s="5" customFormat="1" x14ac:dyDescent="0.25">
      <c r="B70" s="40"/>
      <c r="C70" s="38"/>
      <c r="D70" s="36">
        <f>IF(AND(B70&lt;&gt;"",ISNUMBER(C70)),IF(AND(C70&gt;=25,C70&lt;50),1,IF(AND(C70&gt;=50,C70&lt;75),2,IF(C70&gt;=75,3,0))),0)</f>
        <v>0</v>
      </c>
    </row>
    <row r="71" spans="2:7" s="5" customFormat="1" x14ac:dyDescent="0.25">
      <c r="B71" s="40"/>
      <c r="C71" s="38"/>
      <c r="D71" s="36">
        <f t="shared" ref="D71:D73" si="3">IF(AND(B71&lt;&gt;"",ISNUMBER(C71)),IF(AND(C71&gt;=25,C71&lt;50),1,IF(AND(C71&gt;=50,C71&lt;75),2,IF(C71&gt;=75,3,0))),0)</f>
        <v>0</v>
      </c>
    </row>
    <row r="72" spans="2:7" s="5" customFormat="1" ht="15.75" thickBot="1" x14ac:dyDescent="0.3">
      <c r="B72" s="40"/>
      <c r="C72" s="38"/>
      <c r="D72" s="36">
        <f t="shared" si="3"/>
        <v>0</v>
      </c>
      <c r="F72" s="27"/>
    </row>
    <row r="73" spans="2:7" s="5" customFormat="1" ht="15.75" thickBot="1" x14ac:dyDescent="0.3">
      <c r="B73" s="40"/>
      <c r="C73" s="38"/>
      <c r="D73" s="36">
        <f t="shared" si="3"/>
        <v>0</v>
      </c>
      <c r="E73" s="13" t="s">
        <v>52</v>
      </c>
      <c r="F73" s="20">
        <f>IFERROR(IF(SUM(D65:D73)&gt;Hoja2!E19,Hoja2!E19,SUM(D65:D73)),0)</f>
        <v>0</v>
      </c>
    </row>
    <row r="74" spans="2:7" s="5" customFormat="1" x14ac:dyDescent="0.25">
      <c r="D74" s="35"/>
      <c r="F74" s="27"/>
    </row>
    <row r="75" spans="2:7" s="5" customFormat="1" x14ac:dyDescent="0.25">
      <c r="D75" s="35"/>
      <c r="F75" s="11"/>
    </row>
    <row r="76" spans="2:7" s="5" customFormat="1" x14ac:dyDescent="0.25">
      <c r="D76" s="35"/>
    </row>
    <row r="77" spans="2:7" s="5" customFormat="1" x14ac:dyDescent="0.25">
      <c r="D77" s="35"/>
      <c r="F77" s="26"/>
    </row>
    <row r="78" spans="2:7" s="5" customFormat="1" x14ac:dyDescent="0.25">
      <c r="D78" s="35"/>
      <c r="G78" s="28"/>
    </row>
    <row r="79" spans="2:7" s="5" customFormat="1" x14ac:dyDescent="0.25">
      <c r="D79" s="35"/>
      <c r="F79" s="26"/>
    </row>
    <row r="80" spans="2:7" s="5" customFormat="1" x14ac:dyDescent="0.25">
      <c r="D80" s="35"/>
      <c r="G80" s="39"/>
    </row>
    <row r="81" spans="4:4" s="5" customFormat="1" x14ac:dyDescent="0.25">
      <c r="D81" s="35"/>
    </row>
    <row r="82" spans="4:4" s="5" customFormat="1" x14ac:dyDescent="0.25">
      <c r="D82" s="35"/>
    </row>
    <row r="83" spans="4:4" s="5" customFormat="1" x14ac:dyDescent="0.25">
      <c r="D83" s="35"/>
    </row>
    <row r="84" spans="4:4" s="5" customFormat="1" x14ac:dyDescent="0.25">
      <c r="D84" s="35"/>
    </row>
    <row r="85" spans="4:4" s="5" customFormat="1" x14ac:dyDescent="0.25">
      <c r="D85" s="35"/>
    </row>
    <row r="86" spans="4:4" s="5" customFormat="1" x14ac:dyDescent="0.25">
      <c r="D86" s="35"/>
    </row>
    <row r="87" spans="4:4" s="5" customFormat="1" x14ac:dyDescent="0.25">
      <c r="D87" s="35"/>
    </row>
    <row r="88" spans="4:4" s="5" customFormat="1" x14ac:dyDescent="0.25">
      <c r="D88" s="35"/>
    </row>
    <row r="89" spans="4:4" s="5" customFormat="1" x14ac:dyDescent="0.25">
      <c r="D89" s="35"/>
    </row>
    <row r="90" spans="4:4" s="5" customFormat="1" x14ac:dyDescent="0.25">
      <c r="D90" s="35"/>
    </row>
    <row r="91" spans="4:4" s="5" customFormat="1" x14ac:dyDescent="0.25">
      <c r="D91" s="35"/>
    </row>
    <row r="92" spans="4:4" s="5" customFormat="1" x14ac:dyDescent="0.25">
      <c r="D92" s="35"/>
    </row>
    <row r="93" spans="4:4" s="5" customFormat="1" x14ac:dyDescent="0.25">
      <c r="D93" s="35"/>
    </row>
    <row r="94" spans="4:4" s="5" customFormat="1" x14ac:dyDescent="0.25">
      <c r="D94" s="35"/>
    </row>
    <row r="95" spans="4:4" s="5" customFormat="1" x14ac:dyDescent="0.25">
      <c r="D95" s="35"/>
    </row>
    <row r="96" spans="4:4" s="5" customFormat="1" x14ac:dyDescent="0.25">
      <c r="D96" s="35"/>
    </row>
    <row r="97" spans="4:4" s="5" customFormat="1" x14ac:dyDescent="0.25">
      <c r="D97" s="35"/>
    </row>
    <row r="98" spans="4:4" s="5" customFormat="1" x14ac:dyDescent="0.25">
      <c r="D98" s="35"/>
    </row>
    <row r="99" spans="4:4" s="5" customFormat="1" x14ac:dyDescent="0.25">
      <c r="D99" s="35"/>
    </row>
    <row r="100" spans="4:4" s="5" customFormat="1" x14ac:dyDescent="0.25">
      <c r="D100" s="35"/>
    </row>
    <row r="101" spans="4:4" s="5" customFormat="1" x14ac:dyDescent="0.25">
      <c r="D101" s="35"/>
    </row>
    <row r="102" spans="4:4" s="5" customFormat="1" x14ac:dyDescent="0.25">
      <c r="D102" s="35"/>
    </row>
    <row r="103" spans="4:4" s="5" customFormat="1" x14ac:dyDescent="0.25">
      <c r="D103" s="35"/>
    </row>
    <row r="104" spans="4:4" s="5" customFormat="1" x14ac:dyDescent="0.25">
      <c r="D104" s="35"/>
    </row>
    <row r="105" spans="4:4" s="5" customFormat="1" x14ac:dyDescent="0.25">
      <c r="D105" s="35"/>
    </row>
    <row r="106" spans="4:4" s="5" customFormat="1" x14ac:dyDescent="0.25">
      <c r="D106" s="35"/>
    </row>
    <row r="107" spans="4:4" s="5" customFormat="1" x14ac:dyDescent="0.25">
      <c r="D107" s="35"/>
    </row>
    <row r="108" spans="4:4" s="5" customFormat="1" x14ac:dyDescent="0.25">
      <c r="D108" s="35"/>
    </row>
    <row r="109" spans="4:4" s="5" customFormat="1" x14ac:dyDescent="0.25">
      <c r="D109" s="35"/>
    </row>
    <row r="110" spans="4:4" s="5" customFormat="1" x14ac:dyDescent="0.25">
      <c r="D110" s="35"/>
    </row>
    <row r="111" spans="4:4" s="5" customFormat="1" x14ac:dyDescent="0.25">
      <c r="D111" s="35"/>
    </row>
    <row r="112" spans="4:4" s="5" customFormat="1" x14ac:dyDescent="0.25">
      <c r="D112" s="35"/>
    </row>
    <row r="113" spans="4:4" s="5" customFormat="1" x14ac:dyDescent="0.25">
      <c r="D113" s="35"/>
    </row>
    <row r="114" spans="4:4" s="5" customFormat="1" x14ac:dyDescent="0.25">
      <c r="D114" s="35"/>
    </row>
    <row r="115" spans="4:4" s="5" customFormat="1" x14ac:dyDescent="0.25">
      <c r="D115" s="35"/>
    </row>
    <row r="116" spans="4:4" s="5" customFormat="1" x14ac:dyDescent="0.25">
      <c r="D116" s="35"/>
    </row>
    <row r="117" spans="4:4" s="5" customFormat="1" x14ac:dyDescent="0.25">
      <c r="D117" s="35"/>
    </row>
    <row r="118" spans="4:4" s="5" customFormat="1" x14ac:dyDescent="0.25">
      <c r="D118" s="35"/>
    </row>
    <row r="119" spans="4:4" s="5" customFormat="1" x14ac:dyDescent="0.25">
      <c r="D119" s="35"/>
    </row>
    <row r="120" spans="4:4" s="5" customFormat="1" x14ac:dyDescent="0.25">
      <c r="D120" s="35"/>
    </row>
    <row r="121" spans="4:4" s="5" customFormat="1" x14ac:dyDescent="0.25">
      <c r="D121" s="35"/>
    </row>
    <row r="122" spans="4:4" s="5" customFormat="1" x14ac:dyDescent="0.25">
      <c r="D122" s="35"/>
    </row>
    <row r="123" spans="4:4" s="5" customFormat="1" x14ac:dyDescent="0.25">
      <c r="D123" s="35"/>
    </row>
    <row r="124" spans="4:4" s="5" customFormat="1" x14ac:dyDescent="0.25">
      <c r="D124" s="35"/>
    </row>
    <row r="125" spans="4:4" s="5" customFormat="1" x14ac:dyDescent="0.25">
      <c r="D125" s="35"/>
    </row>
    <row r="126" spans="4:4" s="5" customFormat="1" x14ac:dyDescent="0.25">
      <c r="D126" s="35"/>
    </row>
    <row r="127" spans="4:4" s="5" customFormat="1" x14ac:dyDescent="0.25">
      <c r="D127" s="35"/>
    </row>
    <row r="128" spans="4:4" s="5" customFormat="1" x14ac:dyDescent="0.25">
      <c r="D128" s="35"/>
    </row>
    <row r="129" spans="4:4" s="5" customFormat="1" x14ac:dyDescent="0.25">
      <c r="D129" s="35"/>
    </row>
    <row r="130" spans="4:4" s="5" customFormat="1" x14ac:dyDescent="0.25">
      <c r="D130" s="35"/>
    </row>
    <row r="131" spans="4:4" s="5" customFormat="1" x14ac:dyDescent="0.25">
      <c r="D131" s="35"/>
    </row>
    <row r="132" spans="4:4" s="5" customFormat="1" x14ac:dyDescent="0.25">
      <c r="D132" s="35"/>
    </row>
    <row r="133" spans="4:4" s="5" customFormat="1" x14ac:dyDescent="0.25">
      <c r="D133" s="35"/>
    </row>
    <row r="134" spans="4:4" s="5" customFormat="1" x14ac:dyDescent="0.25">
      <c r="D134" s="35"/>
    </row>
    <row r="135" spans="4:4" s="5" customFormat="1" x14ac:dyDescent="0.25">
      <c r="D135" s="35"/>
    </row>
    <row r="136" spans="4:4" s="5" customFormat="1" x14ac:dyDescent="0.25">
      <c r="D136" s="35"/>
    </row>
    <row r="137" spans="4:4" s="5" customFormat="1" x14ac:dyDescent="0.25">
      <c r="D137" s="35"/>
    </row>
    <row r="138" spans="4:4" s="5" customFormat="1" x14ac:dyDescent="0.25">
      <c r="D138" s="35"/>
    </row>
    <row r="139" spans="4:4" s="5" customFormat="1" x14ac:dyDescent="0.25">
      <c r="D139" s="35"/>
    </row>
    <row r="140" spans="4:4" s="5" customFormat="1" x14ac:dyDescent="0.25">
      <c r="D140" s="35"/>
    </row>
    <row r="141" spans="4:4" s="5" customFormat="1" x14ac:dyDescent="0.25">
      <c r="D141" s="35"/>
    </row>
    <row r="142" spans="4:4" s="5" customFormat="1" x14ac:dyDescent="0.25">
      <c r="D142" s="35"/>
    </row>
    <row r="143" spans="4:4" s="5" customFormat="1" x14ac:dyDescent="0.25">
      <c r="D143" s="35"/>
    </row>
    <row r="144" spans="4:4" s="5" customFormat="1" x14ac:dyDescent="0.25">
      <c r="D144" s="35"/>
    </row>
    <row r="145" spans="4:4" s="5" customFormat="1" x14ac:dyDescent="0.25">
      <c r="D145" s="35"/>
    </row>
    <row r="146" spans="4:4" s="5" customFormat="1" x14ac:dyDescent="0.25">
      <c r="D146" s="35"/>
    </row>
    <row r="147" spans="4:4" s="5" customFormat="1" x14ac:dyDescent="0.25">
      <c r="D147" s="35"/>
    </row>
    <row r="148" spans="4:4" s="5" customFormat="1" x14ac:dyDescent="0.25">
      <c r="D148" s="35"/>
    </row>
    <row r="149" spans="4:4" s="5" customFormat="1" x14ac:dyDescent="0.25">
      <c r="D149" s="35"/>
    </row>
    <row r="150" spans="4:4" s="5" customFormat="1" x14ac:dyDescent="0.25">
      <c r="D150" s="35"/>
    </row>
    <row r="151" spans="4:4" s="5" customFormat="1" x14ac:dyDescent="0.25">
      <c r="D151" s="35"/>
    </row>
    <row r="152" spans="4:4" s="5" customFormat="1" x14ac:dyDescent="0.25">
      <c r="D152" s="35"/>
    </row>
    <row r="153" spans="4:4" s="5" customFormat="1" x14ac:dyDescent="0.25">
      <c r="D153" s="35"/>
    </row>
    <row r="154" spans="4:4" s="5" customFormat="1" x14ac:dyDescent="0.25">
      <c r="D154" s="35"/>
    </row>
    <row r="155" spans="4:4" s="5" customFormat="1" x14ac:dyDescent="0.25">
      <c r="D155" s="35"/>
    </row>
    <row r="156" spans="4:4" s="5" customFormat="1" x14ac:dyDescent="0.25">
      <c r="D156" s="35"/>
    </row>
    <row r="157" spans="4:4" s="5" customFormat="1" x14ac:dyDescent="0.25">
      <c r="D157" s="35"/>
    </row>
    <row r="158" spans="4:4" s="5" customFormat="1" x14ac:dyDescent="0.25">
      <c r="D158" s="35"/>
    </row>
    <row r="159" spans="4:4" s="5" customFormat="1" x14ac:dyDescent="0.25">
      <c r="D159" s="35"/>
    </row>
    <row r="160" spans="4:4" s="5" customFormat="1" x14ac:dyDescent="0.25">
      <c r="D160" s="35"/>
    </row>
    <row r="161" spans="4:4" s="5" customFormat="1" x14ac:dyDescent="0.25">
      <c r="D161" s="35"/>
    </row>
    <row r="162" spans="4:4" s="5" customFormat="1" x14ac:dyDescent="0.25">
      <c r="D162" s="35"/>
    </row>
    <row r="163" spans="4:4" s="5" customFormat="1" x14ac:dyDescent="0.25">
      <c r="D163" s="35"/>
    </row>
    <row r="164" spans="4:4" s="5" customFormat="1" x14ac:dyDescent="0.25">
      <c r="D164" s="35"/>
    </row>
    <row r="165" spans="4:4" s="5" customFormat="1" x14ac:dyDescent="0.25">
      <c r="D165" s="35"/>
    </row>
    <row r="166" spans="4:4" s="5" customFormat="1" x14ac:dyDescent="0.25">
      <c r="D166" s="35"/>
    </row>
    <row r="167" spans="4:4" s="5" customFormat="1" x14ac:dyDescent="0.25">
      <c r="D167" s="35"/>
    </row>
    <row r="168" spans="4:4" s="5" customFormat="1" x14ac:dyDescent="0.25">
      <c r="D168" s="35"/>
    </row>
    <row r="169" spans="4:4" s="5" customFormat="1" x14ac:dyDescent="0.25">
      <c r="D169" s="35"/>
    </row>
    <row r="170" spans="4:4" s="5" customFormat="1" x14ac:dyDescent="0.25">
      <c r="D170" s="35"/>
    </row>
    <row r="171" spans="4:4" s="5" customFormat="1" x14ac:dyDescent="0.25">
      <c r="D171" s="35"/>
    </row>
    <row r="172" spans="4:4" s="5" customFormat="1" x14ac:dyDescent="0.25">
      <c r="D172" s="35"/>
    </row>
    <row r="173" spans="4:4" s="5" customFormat="1" x14ac:dyDescent="0.25">
      <c r="D173" s="35"/>
    </row>
    <row r="174" spans="4:4" s="5" customFormat="1" x14ac:dyDescent="0.25">
      <c r="D174" s="35"/>
    </row>
    <row r="175" spans="4:4" s="5" customFormat="1" x14ac:dyDescent="0.25">
      <c r="D175" s="35"/>
    </row>
    <row r="176" spans="4:4" s="5" customFormat="1" x14ac:dyDescent="0.25">
      <c r="D176" s="35"/>
    </row>
    <row r="177" spans="4:4" s="5" customFormat="1" x14ac:dyDescent="0.25">
      <c r="D177" s="35"/>
    </row>
    <row r="178" spans="4:4" s="5" customFormat="1" x14ac:dyDescent="0.25">
      <c r="D178" s="35"/>
    </row>
    <row r="179" spans="4:4" s="5" customFormat="1" x14ac:dyDescent="0.25">
      <c r="D179" s="35"/>
    </row>
    <row r="180" spans="4:4" s="5" customFormat="1" x14ac:dyDescent="0.25">
      <c r="D180" s="35"/>
    </row>
    <row r="181" spans="4:4" s="5" customFormat="1" x14ac:dyDescent="0.25">
      <c r="D181" s="35"/>
    </row>
    <row r="182" spans="4:4" s="5" customFormat="1" x14ac:dyDescent="0.25">
      <c r="D182" s="35"/>
    </row>
    <row r="183" spans="4:4" s="5" customFormat="1" x14ac:dyDescent="0.25">
      <c r="D183" s="35"/>
    </row>
    <row r="184" spans="4:4" s="5" customFormat="1" x14ac:dyDescent="0.25">
      <c r="D184" s="35"/>
    </row>
    <row r="185" spans="4:4" s="5" customFormat="1" x14ac:dyDescent="0.25">
      <c r="D185" s="35"/>
    </row>
    <row r="186" spans="4:4" s="5" customFormat="1" x14ac:dyDescent="0.25">
      <c r="D186" s="35"/>
    </row>
    <row r="187" spans="4:4" s="5" customFormat="1" x14ac:dyDescent="0.25">
      <c r="D187" s="35"/>
    </row>
    <row r="188" spans="4:4" s="5" customFormat="1" x14ac:dyDescent="0.25">
      <c r="D188" s="35"/>
    </row>
    <row r="189" spans="4:4" s="5" customFormat="1" x14ac:dyDescent="0.25">
      <c r="D189" s="35"/>
    </row>
    <row r="190" spans="4:4" s="5" customFormat="1" x14ac:dyDescent="0.25">
      <c r="D190" s="35"/>
    </row>
    <row r="191" spans="4:4" s="5" customFormat="1" x14ac:dyDescent="0.25">
      <c r="D191" s="35"/>
    </row>
    <row r="192" spans="4:4" s="5" customFormat="1" x14ac:dyDescent="0.25">
      <c r="D192" s="35"/>
    </row>
    <row r="193" spans="4:4" s="5" customFormat="1" x14ac:dyDescent="0.25">
      <c r="D193" s="35"/>
    </row>
    <row r="194" spans="4:4" s="5" customFormat="1" x14ac:dyDescent="0.25">
      <c r="D194" s="35"/>
    </row>
    <row r="195" spans="4:4" s="5" customFormat="1" x14ac:dyDescent="0.25">
      <c r="D195" s="35"/>
    </row>
    <row r="196" spans="4:4" s="5" customFormat="1" x14ac:dyDescent="0.25">
      <c r="D196" s="35"/>
    </row>
    <row r="197" spans="4:4" s="5" customFormat="1" x14ac:dyDescent="0.25">
      <c r="D197" s="35"/>
    </row>
    <row r="198" spans="4:4" s="5" customFormat="1" x14ac:dyDescent="0.25">
      <c r="D198" s="35"/>
    </row>
    <row r="199" spans="4:4" s="5" customFormat="1" x14ac:dyDescent="0.25">
      <c r="D199" s="35"/>
    </row>
    <row r="200" spans="4:4" s="5" customFormat="1" x14ac:dyDescent="0.25">
      <c r="D200" s="35"/>
    </row>
    <row r="201" spans="4:4" s="5" customFormat="1" x14ac:dyDescent="0.25">
      <c r="D201" s="35"/>
    </row>
    <row r="202" spans="4:4" s="5" customFormat="1" x14ac:dyDescent="0.25">
      <c r="D202" s="35"/>
    </row>
    <row r="203" spans="4:4" s="5" customFormat="1" x14ac:dyDescent="0.25">
      <c r="D203" s="35"/>
    </row>
    <row r="204" spans="4:4" s="5" customFormat="1" x14ac:dyDescent="0.25">
      <c r="D204" s="35"/>
    </row>
    <row r="205" spans="4:4" s="5" customFormat="1" x14ac:dyDescent="0.25">
      <c r="D205" s="35"/>
    </row>
    <row r="206" spans="4:4" s="5" customFormat="1" x14ac:dyDescent="0.25">
      <c r="D206" s="35"/>
    </row>
    <row r="207" spans="4:4" s="5" customFormat="1" x14ac:dyDescent="0.25">
      <c r="D207" s="35"/>
    </row>
    <row r="208" spans="4:4" s="5" customFormat="1" x14ac:dyDescent="0.25">
      <c r="D208" s="35"/>
    </row>
    <row r="209" spans="4:4" s="5" customFormat="1" x14ac:dyDescent="0.25">
      <c r="D209" s="35"/>
    </row>
    <row r="210" spans="4:4" s="5" customFormat="1" x14ac:dyDescent="0.25">
      <c r="D210" s="35"/>
    </row>
    <row r="211" spans="4:4" s="5" customFormat="1" x14ac:dyDescent="0.25">
      <c r="D211" s="35"/>
    </row>
    <row r="212" spans="4:4" s="5" customFormat="1" x14ac:dyDescent="0.25">
      <c r="D212" s="35"/>
    </row>
    <row r="213" spans="4:4" s="5" customFormat="1" x14ac:dyDescent="0.25">
      <c r="D213" s="35"/>
    </row>
    <row r="214" spans="4:4" s="5" customFormat="1" x14ac:dyDescent="0.25">
      <c r="D214" s="35"/>
    </row>
    <row r="215" spans="4:4" s="5" customFormat="1" x14ac:dyDescent="0.25">
      <c r="D215" s="35"/>
    </row>
    <row r="216" spans="4:4" s="5" customFormat="1" x14ac:dyDescent="0.25">
      <c r="D216" s="35"/>
    </row>
    <row r="217" spans="4:4" s="5" customFormat="1" x14ac:dyDescent="0.25">
      <c r="D217" s="35"/>
    </row>
    <row r="218" spans="4:4" s="5" customFormat="1" x14ac:dyDescent="0.25">
      <c r="D218" s="35"/>
    </row>
    <row r="219" spans="4:4" s="5" customFormat="1" x14ac:dyDescent="0.25">
      <c r="D219" s="35"/>
    </row>
    <row r="220" spans="4:4" s="5" customFormat="1" x14ac:dyDescent="0.25">
      <c r="D220" s="35"/>
    </row>
    <row r="221" spans="4:4" s="5" customFormat="1" x14ac:dyDescent="0.25">
      <c r="D221" s="35"/>
    </row>
    <row r="222" spans="4:4" s="5" customFormat="1" x14ac:dyDescent="0.25">
      <c r="D222" s="35"/>
    </row>
    <row r="223" spans="4:4" s="5" customFormat="1" x14ac:dyDescent="0.25">
      <c r="D223" s="35"/>
    </row>
    <row r="224" spans="4:4" s="5" customFormat="1" x14ac:dyDescent="0.25">
      <c r="D224" s="35"/>
    </row>
    <row r="225" spans="4:4" s="5" customFormat="1" x14ac:dyDescent="0.25">
      <c r="D225" s="35"/>
    </row>
    <row r="226" spans="4:4" s="5" customFormat="1" x14ac:dyDescent="0.25">
      <c r="D226" s="35"/>
    </row>
    <row r="227" spans="4:4" s="5" customFormat="1" x14ac:dyDescent="0.25">
      <c r="D227" s="35"/>
    </row>
    <row r="228" spans="4:4" s="5" customFormat="1" x14ac:dyDescent="0.25">
      <c r="D228" s="35"/>
    </row>
    <row r="229" spans="4:4" s="5" customFormat="1" x14ac:dyDescent="0.25">
      <c r="D229" s="35"/>
    </row>
    <row r="230" spans="4:4" s="5" customFormat="1" x14ac:dyDescent="0.25">
      <c r="D230" s="35"/>
    </row>
    <row r="231" spans="4:4" s="5" customFormat="1" x14ac:dyDescent="0.25">
      <c r="D231" s="35"/>
    </row>
    <row r="232" spans="4:4" s="5" customFormat="1" x14ac:dyDescent="0.25">
      <c r="D232" s="35"/>
    </row>
    <row r="233" spans="4:4" s="5" customFormat="1" x14ac:dyDescent="0.25">
      <c r="D233" s="35"/>
    </row>
    <row r="234" spans="4:4" s="5" customFormat="1" x14ac:dyDescent="0.25">
      <c r="D234" s="35"/>
    </row>
    <row r="235" spans="4:4" s="5" customFormat="1" x14ac:dyDescent="0.25">
      <c r="D235" s="35"/>
    </row>
    <row r="236" spans="4:4" s="5" customFormat="1" x14ac:dyDescent="0.25">
      <c r="D236" s="35"/>
    </row>
    <row r="237" spans="4:4" s="5" customFormat="1" x14ac:dyDescent="0.25">
      <c r="D237" s="35"/>
    </row>
    <row r="238" spans="4:4" s="5" customFormat="1" x14ac:dyDescent="0.25">
      <c r="D238" s="35"/>
    </row>
    <row r="239" spans="4:4" s="5" customFormat="1" x14ac:dyDescent="0.25">
      <c r="D239" s="35"/>
    </row>
    <row r="240" spans="4:4" s="5" customFormat="1" x14ac:dyDescent="0.25">
      <c r="D240" s="35"/>
    </row>
    <row r="241" spans="2:6" s="5" customFormat="1" x14ac:dyDescent="0.25">
      <c r="D241" s="35"/>
    </row>
    <row r="242" spans="2:6" s="5" customFormat="1" x14ac:dyDescent="0.25">
      <c r="D242" s="35"/>
    </row>
    <row r="243" spans="2:6" s="5" customFormat="1" x14ac:dyDescent="0.25">
      <c r="D243" s="35"/>
    </row>
    <row r="244" spans="2:6" s="5" customFormat="1" x14ac:dyDescent="0.25">
      <c r="D244" s="35"/>
    </row>
    <row r="245" spans="2:6" s="5" customFormat="1" x14ac:dyDescent="0.25">
      <c r="D245" s="35"/>
    </row>
    <row r="246" spans="2:6" s="5" customFormat="1" x14ac:dyDescent="0.25">
      <c r="D246" s="35"/>
    </row>
    <row r="247" spans="2:6" s="5" customFormat="1" x14ac:dyDescent="0.25">
      <c r="D247" s="35"/>
    </row>
    <row r="248" spans="2:6" s="5" customFormat="1" x14ac:dyDescent="0.25">
      <c r="D248" s="35"/>
    </row>
    <row r="249" spans="2:6" s="5" customFormat="1" x14ac:dyDescent="0.25">
      <c r="D249" s="35"/>
    </row>
    <row r="250" spans="2:6" s="5" customFormat="1" x14ac:dyDescent="0.25">
      <c r="B250" s="41"/>
      <c r="C250" s="41"/>
      <c r="D250" s="35"/>
      <c r="E250" s="41"/>
      <c r="F250" s="41"/>
    </row>
  </sheetData>
  <sheetProtection algorithmName="SHA-512" hashValue="+FRInEiAl5Vz+EOug1YUxbRgVXE6DuXroElhvIH91d9X6cY9gVdxAn9OtLMCsINsisvc8RFXK1DDcsiw+WfFpg==" saltValue="8PaOuEQgfVRCZ2WGlAOv7Q==" spinCount="100000" sheet="1" selectLockedCells="1"/>
  <dataConsolidate>
    <dataRefs count="2">
      <dataRef ref="G3:G32" sheet="Hoja2"/>
      <dataRef ref="A6:A8" sheet="Hoja2"/>
    </dataRefs>
  </dataConsolidate>
  <mergeCells count="11">
    <mergeCell ref="B7:F7"/>
    <mergeCell ref="B25:C25"/>
    <mergeCell ref="B58:C58"/>
    <mergeCell ref="B63:C63"/>
    <mergeCell ref="B33:C33"/>
    <mergeCell ref="B31:C31"/>
    <mergeCell ref="B52:C52"/>
    <mergeCell ref="D9:F9"/>
    <mergeCell ref="D10:F10"/>
    <mergeCell ref="D12:F12"/>
    <mergeCell ref="D11:F11"/>
  </mergeCells>
  <dataValidations count="2">
    <dataValidation type="whole" allowBlank="1" showInputMessage="1" showErrorMessage="1" sqref="C35:C49">
      <formula1>0</formula1>
      <formula2>1000000</formula2>
    </dataValidation>
    <dataValidation type="decimal" allowBlank="1" showInputMessage="1" showErrorMessage="1" sqref="C70:C73 C27:C28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Hoja2!$A$2:$A$4</xm:f>
          </x14:formula1>
          <xm:sqref>C18:C19</xm:sqref>
        </x14:dataValidation>
        <x14:dataValidation type="list" allowBlank="1" showInputMessage="1" showErrorMessage="1">
          <x14:formula1>
            <xm:f>Hoja2!$D$10:$D$14</xm:f>
          </x14:formula1>
          <xm:sqref>C60:C61</xm:sqref>
        </x14:dataValidation>
        <x14:dataValidation type="list" allowBlank="1" showInputMessage="1" showErrorMessage="1">
          <x14:formula1>
            <xm:f>Hoja2!$A$6:$A$8</xm:f>
          </x14:formula1>
          <xm:sqref>C30</xm:sqref>
        </x14:dataValidation>
        <x14:dataValidation type="list" allowBlank="1" showInputMessage="1" showErrorMessage="1">
          <x14:formula1>
            <xm:f>Hoja2!$A$18:$A$20</xm:f>
          </x14:formula1>
          <xm:sqref>C65:C68</xm:sqref>
        </x14:dataValidation>
        <x14:dataValidation type="list" allowBlank="1" showInputMessage="1" showErrorMessage="1">
          <x14:formula1>
            <xm:f>Hoja2!$G$3:$G$33</xm:f>
          </x14:formula1>
          <xm:sqref>D12:F12</xm:sqref>
        </x14:dataValidation>
        <x14:dataValidation type="list" allowBlank="1" showInputMessage="1" showErrorMessage="1">
          <x14:formula1>
            <xm:f>Hoja2!$H$3:$H$33</xm:f>
          </x14:formula1>
          <xm:sqref>D11:F11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G3" sqref="G3"/>
    </sheetView>
  </sheetViews>
  <sheetFormatPr baseColWidth="10" defaultRowHeight="15" x14ac:dyDescent="0.25"/>
  <cols>
    <col min="1" max="1" width="37.28515625" bestFit="1" customWidth="1"/>
    <col min="7" max="7" width="12.85546875" bestFit="1" customWidth="1"/>
    <col min="8" max="8" width="30.28515625" style="67" customWidth="1"/>
  </cols>
  <sheetData>
    <row r="1" spans="1:8" x14ac:dyDescent="0.25">
      <c r="A1" t="s">
        <v>3</v>
      </c>
      <c r="B1" t="s">
        <v>5</v>
      </c>
    </row>
    <row r="2" spans="1:8" x14ac:dyDescent="0.25">
      <c r="A2" t="s">
        <v>0</v>
      </c>
      <c r="B2">
        <v>1</v>
      </c>
      <c r="G2" t="s">
        <v>58</v>
      </c>
      <c r="H2" s="67" t="s">
        <v>59</v>
      </c>
    </row>
    <row r="3" spans="1:8" x14ac:dyDescent="0.25">
      <c r="A3" t="s">
        <v>1</v>
      </c>
      <c r="B3">
        <v>0.8</v>
      </c>
    </row>
    <row r="4" spans="1:8" ht="45" x14ac:dyDescent="0.25">
      <c r="A4" t="s">
        <v>2</v>
      </c>
      <c r="B4">
        <v>0</v>
      </c>
      <c r="G4">
        <v>1</v>
      </c>
      <c r="H4" s="66" t="s">
        <v>62</v>
      </c>
    </row>
    <row r="5" spans="1:8" ht="45" x14ac:dyDescent="0.25">
      <c r="B5" t="s">
        <v>12</v>
      </c>
      <c r="G5">
        <v>2</v>
      </c>
      <c r="H5" s="66" t="s">
        <v>63</v>
      </c>
    </row>
    <row r="6" spans="1:8" ht="45" x14ac:dyDescent="0.25">
      <c r="A6">
        <v>2</v>
      </c>
      <c r="B6">
        <v>12</v>
      </c>
      <c r="G6">
        <v>3</v>
      </c>
      <c r="H6" s="66" t="s">
        <v>64</v>
      </c>
    </row>
    <row r="7" spans="1:8" ht="45" x14ac:dyDescent="0.25">
      <c r="A7">
        <v>1</v>
      </c>
      <c r="B7" s="2">
        <v>6</v>
      </c>
      <c r="C7" t="e">
        <f>B13/COUNTA('AUTOBAREMO ESTABILIZ. FISEVI'!$B$65:$B$68)</f>
        <v>#DIV/0!</v>
      </c>
      <c r="G7">
        <v>4</v>
      </c>
      <c r="H7" s="66" t="s">
        <v>65</v>
      </c>
    </row>
    <row r="8" spans="1:8" ht="45" x14ac:dyDescent="0.25">
      <c r="A8">
        <v>0</v>
      </c>
      <c r="B8">
        <v>0</v>
      </c>
      <c r="G8">
        <v>5</v>
      </c>
      <c r="H8" s="66" t="s">
        <v>66</v>
      </c>
    </row>
    <row r="9" spans="1:8" ht="30" x14ac:dyDescent="0.25">
      <c r="C9" s="1"/>
      <c r="D9" s="1" t="s">
        <v>20</v>
      </c>
      <c r="E9" s="1" t="s">
        <v>21</v>
      </c>
      <c r="G9">
        <v>6</v>
      </c>
      <c r="H9" s="66" t="s">
        <v>67</v>
      </c>
    </row>
    <row r="10" spans="1:8" ht="30" x14ac:dyDescent="0.25">
      <c r="C10" s="34"/>
      <c r="D10" s="34"/>
      <c r="E10" s="34"/>
      <c r="G10">
        <v>7</v>
      </c>
      <c r="H10" s="66" t="s">
        <v>68</v>
      </c>
    </row>
    <row r="11" spans="1:8" ht="30" x14ac:dyDescent="0.25">
      <c r="A11" t="s">
        <v>16</v>
      </c>
      <c r="B11" s="2">
        <v>0</v>
      </c>
      <c r="D11" s="1" t="s">
        <v>23</v>
      </c>
      <c r="E11">
        <v>4</v>
      </c>
      <c r="G11">
        <v>8</v>
      </c>
      <c r="H11" s="66" t="s">
        <v>69</v>
      </c>
    </row>
    <row r="12" spans="1:8" ht="30" x14ac:dyDescent="0.25">
      <c r="A12" t="s">
        <v>11</v>
      </c>
      <c r="B12">
        <v>18</v>
      </c>
      <c r="D12" s="1" t="s">
        <v>17</v>
      </c>
      <c r="E12">
        <v>4</v>
      </c>
      <c r="G12">
        <v>9</v>
      </c>
      <c r="H12" s="66" t="s">
        <v>70</v>
      </c>
    </row>
    <row r="13" spans="1:8" ht="45" x14ac:dyDescent="0.25">
      <c r="A13" t="s">
        <v>15</v>
      </c>
      <c r="B13">
        <v>12</v>
      </c>
      <c r="D13" s="1" t="s">
        <v>18</v>
      </c>
      <c r="E13">
        <v>6</v>
      </c>
      <c r="G13">
        <v>10</v>
      </c>
      <c r="H13" s="66" t="s">
        <v>84</v>
      </c>
    </row>
    <row r="14" spans="1:8" ht="45" x14ac:dyDescent="0.25">
      <c r="A14" t="s">
        <v>14</v>
      </c>
      <c r="B14">
        <v>10</v>
      </c>
      <c r="D14" s="1" t="s">
        <v>19</v>
      </c>
      <c r="E14">
        <v>6</v>
      </c>
      <c r="G14">
        <v>11</v>
      </c>
      <c r="H14" s="66" t="s">
        <v>85</v>
      </c>
    </row>
    <row r="15" spans="1:8" ht="45" x14ac:dyDescent="0.25">
      <c r="B15">
        <f>SUM(B7:B14)</f>
        <v>46</v>
      </c>
      <c r="G15">
        <v>12</v>
      </c>
      <c r="H15" s="66" t="s">
        <v>86</v>
      </c>
    </row>
    <row r="16" spans="1:8" ht="45" x14ac:dyDescent="0.25">
      <c r="G16">
        <v>13</v>
      </c>
      <c r="H16" s="66" t="s">
        <v>87</v>
      </c>
    </row>
    <row r="17" spans="1:8" ht="30" x14ac:dyDescent="0.25">
      <c r="B17" t="s">
        <v>13</v>
      </c>
      <c r="G17">
        <v>14</v>
      </c>
      <c r="H17" s="66" t="s">
        <v>71</v>
      </c>
    </row>
    <row r="18" spans="1:8" ht="45" x14ac:dyDescent="0.25">
      <c r="G18">
        <v>15</v>
      </c>
      <c r="H18" s="66" t="s">
        <v>88</v>
      </c>
    </row>
    <row r="19" spans="1:8" ht="45" x14ac:dyDescent="0.25">
      <c r="A19" t="s">
        <v>9</v>
      </c>
      <c r="B19">
        <v>3</v>
      </c>
      <c r="C19">
        <v>1</v>
      </c>
      <c r="D19" t="s">
        <v>31</v>
      </c>
      <c r="E19">
        <v>12</v>
      </c>
      <c r="G19">
        <v>16</v>
      </c>
      <c r="H19" s="66" t="s">
        <v>89</v>
      </c>
    </row>
    <row r="20" spans="1:8" ht="45" x14ac:dyDescent="0.25">
      <c r="A20" t="s">
        <v>8</v>
      </c>
      <c r="G20">
        <v>17</v>
      </c>
      <c r="H20" s="66" t="s">
        <v>91</v>
      </c>
    </row>
    <row r="21" spans="1:8" ht="30" x14ac:dyDescent="0.25">
      <c r="G21">
        <v>18</v>
      </c>
      <c r="H21" s="66" t="s">
        <v>72</v>
      </c>
    </row>
    <row r="22" spans="1:8" ht="30" x14ac:dyDescent="0.25">
      <c r="G22">
        <v>19</v>
      </c>
      <c r="H22" s="66" t="s">
        <v>73</v>
      </c>
    </row>
    <row r="23" spans="1:8" ht="30" x14ac:dyDescent="0.25">
      <c r="G23">
        <v>20</v>
      </c>
      <c r="H23" s="66" t="s">
        <v>74</v>
      </c>
    </row>
    <row r="24" spans="1:8" ht="30" x14ac:dyDescent="0.25">
      <c r="G24">
        <v>21</v>
      </c>
      <c r="H24" s="66" t="s">
        <v>75</v>
      </c>
    </row>
    <row r="25" spans="1:8" ht="30" x14ac:dyDescent="0.25">
      <c r="G25">
        <v>22</v>
      </c>
      <c r="H25" s="66" t="s">
        <v>76</v>
      </c>
    </row>
    <row r="26" spans="1:8" ht="30" x14ac:dyDescent="0.25">
      <c r="G26">
        <v>23</v>
      </c>
      <c r="H26" s="66" t="s">
        <v>77</v>
      </c>
    </row>
    <row r="27" spans="1:8" ht="30" x14ac:dyDescent="0.25">
      <c r="G27">
        <v>24</v>
      </c>
      <c r="H27" s="66" t="s">
        <v>78</v>
      </c>
    </row>
    <row r="28" spans="1:8" ht="30" x14ac:dyDescent="0.25">
      <c r="G28">
        <v>25</v>
      </c>
      <c r="H28" s="66" t="s">
        <v>79</v>
      </c>
    </row>
    <row r="29" spans="1:8" ht="30" x14ac:dyDescent="0.25">
      <c r="G29">
        <v>26</v>
      </c>
      <c r="H29" s="66" t="s">
        <v>80</v>
      </c>
    </row>
    <row r="30" spans="1:8" ht="30" x14ac:dyDescent="0.25">
      <c r="G30">
        <v>27</v>
      </c>
      <c r="H30" s="66" t="s">
        <v>81</v>
      </c>
    </row>
    <row r="31" spans="1:8" ht="30" x14ac:dyDescent="0.25">
      <c r="G31">
        <v>28</v>
      </c>
      <c r="H31" s="66" t="s">
        <v>82</v>
      </c>
    </row>
    <row r="32" spans="1:8" ht="45" x14ac:dyDescent="0.25">
      <c r="G32">
        <v>29</v>
      </c>
      <c r="H32" s="66" t="s">
        <v>90</v>
      </c>
    </row>
    <row r="33" spans="7:8" ht="30" x14ac:dyDescent="0.25">
      <c r="G33">
        <v>30</v>
      </c>
      <c r="H33" s="66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AUTOBAREMO ESTABILIZ. FISEVI</vt:lpstr>
      <vt:lpstr>Hoja2</vt:lpstr>
      <vt:lpstr>'AUTOBAREMO ESTABILIZ. FISEVI'!Área_de_impresión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SUAREZ,ENRIQUE</dc:creator>
  <cp:lastModifiedBy>Cortes Olmo, Monica</cp:lastModifiedBy>
  <cp:lastPrinted>2022-12-20T08:24:05Z</cp:lastPrinted>
  <dcterms:created xsi:type="dcterms:W3CDTF">2022-11-14T22:05:21Z</dcterms:created>
  <dcterms:modified xsi:type="dcterms:W3CDTF">2023-01-09T14:19:22Z</dcterms:modified>
</cp:coreProperties>
</file>