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3.xml" ContentType="application/vnd.openxmlformats-officedocument.drawing+xml"/>
  <Override PartName="/xl/charts/chart30.xml" ContentType="application/vnd.openxmlformats-officedocument.drawingml.chart+xml"/>
  <Override PartName="/xl/drawings/drawing24.xml" ContentType="application/vnd.openxmlformats-officedocument.drawing+xml"/>
  <Override PartName="/xl/charts/chart31.xml" ContentType="application/vnd.openxmlformats-officedocument.drawingml.chart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CB4698F2-EC7B-4807-807B-D32BE789DB1E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Portada" sheetId="29" r:id="rId1"/>
    <sheet name="Índice tablas" sheetId="3" r:id="rId2"/>
    <sheet name="Índice gráficos" sheetId="8" r:id="rId3"/>
    <sheet name="P4" sheetId="4" r:id="rId4"/>
    <sheet name="P5" sheetId="9" r:id="rId5"/>
    <sheet name="P6" sheetId="10" r:id="rId6"/>
    <sheet name="P7" sheetId="11" r:id="rId7"/>
    <sheet name="P8" sheetId="12" r:id="rId8"/>
    <sheet name="P9" sheetId="13" r:id="rId9"/>
    <sheet name="P10" sheetId="14" r:id="rId10"/>
    <sheet name="P11" sheetId="15" r:id="rId11"/>
    <sheet name="P12" sheetId="16" r:id="rId12"/>
    <sheet name="P13" sheetId="17" r:id="rId13"/>
    <sheet name="P14" sheetId="2" r:id="rId14"/>
    <sheet name="P15" sheetId="19" r:id="rId15"/>
    <sheet name="P16" sheetId="20" r:id="rId16"/>
    <sheet name="P17" sheetId="30" r:id="rId17"/>
    <sheet name="P18" sheetId="22" r:id="rId18"/>
    <sheet name="P19" sheetId="21" r:id="rId19"/>
    <sheet name="P20" sheetId="23" r:id="rId20"/>
    <sheet name="P21" sheetId="24" r:id="rId21"/>
    <sheet name="P22" sheetId="25" r:id="rId22"/>
    <sheet name="P23" sheetId="26" r:id="rId23"/>
    <sheet name="P24" sheetId="27" r:id="rId24"/>
    <sheet name="P25" sheetId="28" r:id="rId25"/>
  </sheets>
  <definedNames>
    <definedName name="_xlnm.Print_Area" localSheetId="2">'Índice gráficos'!$A$1:$L$54</definedName>
    <definedName name="_xlnm.Print_Area" localSheetId="1">'Índice tablas'!$A$1:$M$52</definedName>
    <definedName name="_xlnm.Print_Area" localSheetId="9">'P10'!$A$1:$M$39</definedName>
    <definedName name="_xlnm.Print_Area" localSheetId="10">'P11'!$A$1:$P$39</definedName>
    <definedName name="_xlnm.Print_Area" localSheetId="11">'P12'!$A$1:$O$39</definedName>
    <definedName name="_xlnm.Print_Area" localSheetId="12">'P13'!$A$1:$M$37</definedName>
    <definedName name="_xlnm.Print_Area" localSheetId="13">'P14'!$A$1:$L$56</definedName>
    <definedName name="_xlnm.Print_Area" localSheetId="14">'P15'!$A$1:$N$39</definedName>
    <definedName name="_xlnm.Print_Area" localSheetId="15">'P16'!$A$1:$Q$39</definedName>
    <definedName name="_xlnm.Print_Area" localSheetId="16">'P17'!$A$1:$Q$38</definedName>
    <definedName name="_xlnm.Print_Area" localSheetId="17">'P18'!$A$1:$N$36</definedName>
    <definedName name="_xlnm.Print_Area" localSheetId="18">'P19'!$A$1:$O$39</definedName>
    <definedName name="_xlnm.Print_Area" localSheetId="19">'P20'!$A$1:$O$38</definedName>
    <definedName name="_xlnm.Print_Area" localSheetId="20">'P21'!$A$1:$N$39</definedName>
    <definedName name="_xlnm.Print_Area" localSheetId="21">'P22'!$A$1:$O$39</definedName>
    <definedName name="_xlnm.Print_Area" localSheetId="22">'P23'!$A$1:$O$39</definedName>
    <definedName name="_xlnm.Print_Area" localSheetId="23">'P24'!$A$1:$M$39</definedName>
    <definedName name="_xlnm.Print_Area" localSheetId="24">'P25'!$A$1:$M$38</definedName>
    <definedName name="_xlnm.Print_Area" localSheetId="3">'P4'!$A$1:$P$39</definedName>
    <definedName name="_xlnm.Print_Area" localSheetId="4">'P5'!$A$1:$O$39</definedName>
    <definedName name="_xlnm.Print_Area" localSheetId="5">'P6'!$A$1:$M$39</definedName>
    <definedName name="_xlnm.Print_Area" localSheetId="6">'P7'!$A$1:$M$39</definedName>
    <definedName name="_xlnm.Print_Area" localSheetId="7">'P8'!$A$1:$P$39</definedName>
    <definedName name="_xlnm.Print_Area" localSheetId="8">'P9'!$A$1:$O$39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1" l="1"/>
  <c r="O20" i="30"/>
  <c r="N20" i="30"/>
  <c r="M20" i="30"/>
  <c r="L20" i="30"/>
  <c r="K20" i="30"/>
  <c r="J20" i="30"/>
  <c r="I20" i="30"/>
  <c r="H20" i="30"/>
  <c r="G20" i="30"/>
  <c r="F20" i="30"/>
  <c r="E20" i="30"/>
  <c r="D20" i="30"/>
  <c r="P19" i="30"/>
  <c r="P18" i="30"/>
  <c r="P17" i="30"/>
  <c r="P16" i="30"/>
  <c r="P15" i="30"/>
  <c r="P14" i="30"/>
  <c r="P13" i="30"/>
  <c r="P12" i="30"/>
  <c r="N13" i="25"/>
  <c r="N14" i="25"/>
  <c r="N15" i="25"/>
  <c r="N16" i="25"/>
  <c r="N17" i="25"/>
  <c r="N18" i="25"/>
  <c r="N19" i="25"/>
  <c r="N12" i="25"/>
  <c r="N20" i="26"/>
  <c r="M20" i="26"/>
  <c r="L20" i="26"/>
  <c r="K20" i="26"/>
  <c r="J20" i="26"/>
  <c r="I20" i="26"/>
  <c r="H20" i="26"/>
  <c r="G20" i="26"/>
  <c r="F20" i="26"/>
  <c r="E20" i="26"/>
  <c r="I13" i="23"/>
  <c r="N22" i="23"/>
  <c r="M22" i="23"/>
  <c r="L22" i="23"/>
  <c r="K22" i="23"/>
  <c r="J22" i="23"/>
  <c r="I22" i="23"/>
  <c r="H22" i="23"/>
  <c r="G22" i="23"/>
  <c r="N19" i="23"/>
  <c r="M19" i="23"/>
  <c r="L19" i="23"/>
  <c r="K19" i="23"/>
  <c r="J19" i="23"/>
  <c r="I19" i="23"/>
  <c r="H19" i="23"/>
  <c r="G19" i="23"/>
  <c r="F19" i="23"/>
  <c r="E19" i="23"/>
  <c r="N13" i="23"/>
  <c r="M13" i="23"/>
  <c r="L13" i="23"/>
  <c r="K13" i="23"/>
  <c r="J13" i="23"/>
  <c r="H13" i="23"/>
  <c r="G13" i="23"/>
  <c r="F13" i="23"/>
  <c r="F22" i="23" s="1"/>
  <c r="E13" i="23"/>
  <c r="E22" i="23" s="1"/>
  <c r="N20" i="21"/>
  <c r="M20" i="21"/>
  <c r="L20" i="21"/>
  <c r="K20" i="21"/>
  <c r="J20" i="21"/>
  <c r="I20" i="21"/>
  <c r="H20" i="21"/>
  <c r="G20" i="21"/>
  <c r="F20" i="21"/>
  <c r="E20" i="21"/>
  <c r="N20" i="16"/>
  <c r="M20" i="16"/>
  <c r="L20" i="16"/>
  <c r="K20" i="16"/>
  <c r="J20" i="16"/>
  <c r="I20" i="16"/>
  <c r="H20" i="16"/>
  <c r="G20" i="16"/>
  <c r="F20" i="16"/>
  <c r="E20" i="16"/>
  <c r="N20" i="13"/>
  <c r="M20" i="13"/>
  <c r="L20" i="13"/>
  <c r="K20" i="13"/>
  <c r="J20" i="13"/>
  <c r="I20" i="13"/>
  <c r="H20" i="13"/>
  <c r="G20" i="13"/>
  <c r="F20" i="13"/>
  <c r="E20" i="13"/>
  <c r="F20" i="9"/>
  <c r="G20" i="9"/>
  <c r="H20" i="9"/>
  <c r="I20" i="9"/>
  <c r="J20" i="9"/>
  <c r="K20" i="9"/>
  <c r="L20" i="9"/>
  <c r="M20" i="9"/>
  <c r="N20" i="9"/>
  <c r="O20" i="9"/>
  <c r="E20" i="9"/>
  <c r="M47" i="28"/>
  <c r="M46" i="28"/>
  <c r="AG47" i="28"/>
  <c r="AF47" i="28"/>
  <c r="AF46" i="28"/>
  <c r="AE47" i="28"/>
  <c r="AD46" i="28"/>
  <c r="AC47" i="28"/>
  <c r="AC46" i="28"/>
  <c r="AB47" i="28"/>
  <c r="AB46" i="28"/>
  <c r="AA47" i="28"/>
  <c r="Z47" i="28"/>
  <c r="Z46" i="28"/>
  <c r="Y47" i="28"/>
  <c r="X46" i="28"/>
  <c r="W47" i="28"/>
  <c r="U47" i="28"/>
  <c r="S47" i="28"/>
  <c r="S46" i="28"/>
  <c r="Q47" i="28"/>
  <c r="Q46" i="28"/>
  <c r="O47" i="28"/>
  <c r="O46" i="28"/>
  <c r="N47" i="28"/>
  <c r="N46" i="28"/>
  <c r="L47" i="28"/>
  <c r="L46" i="28"/>
  <c r="K47" i="28"/>
  <c r="J47" i="28"/>
  <c r="I47" i="28"/>
  <c r="H47" i="28"/>
  <c r="G47" i="28"/>
  <c r="K46" i="28"/>
  <c r="J46" i="28"/>
  <c r="I46" i="28"/>
  <c r="AH54" i="27"/>
  <c r="AH53" i="27"/>
  <c r="AG54" i="27"/>
  <c r="AG53" i="27"/>
  <c r="AF54" i="27"/>
  <c r="AF53" i="27"/>
  <c r="AE54" i="27"/>
  <c r="AE53" i="27"/>
  <c r="AD54" i="27"/>
  <c r="AD53" i="27"/>
  <c r="AC54" i="27"/>
  <c r="AC53" i="27"/>
  <c r="AB54" i="27"/>
  <c r="AB53" i="27"/>
  <c r="AA54" i="27"/>
  <c r="AA53" i="27"/>
  <c r="Z54" i="27"/>
  <c r="Z53" i="27"/>
  <c r="Y54" i="27"/>
  <c r="Y53" i="27"/>
  <c r="X54" i="27"/>
  <c r="X53" i="27"/>
  <c r="W54" i="27"/>
  <c r="W53" i="27"/>
  <c r="V54" i="27"/>
  <c r="V53" i="27"/>
  <c r="U54" i="27"/>
  <c r="U53" i="27"/>
  <c r="T54" i="27"/>
  <c r="T53" i="27"/>
  <c r="S54" i="27"/>
  <c r="S53" i="27"/>
  <c r="R54" i="27"/>
  <c r="R53" i="27"/>
  <c r="Q54" i="27"/>
  <c r="Q53" i="27"/>
  <c r="P54" i="27"/>
  <c r="P53" i="27"/>
  <c r="O54" i="27"/>
  <c r="O53" i="27"/>
  <c r="O13" i="23"/>
  <c r="O19" i="23"/>
  <c r="P12" i="15"/>
  <c r="P12" i="4"/>
  <c r="O20" i="26"/>
  <c r="O20" i="21"/>
  <c r="O20" i="16"/>
  <c r="O20" i="13"/>
  <c r="P15" i="4"/>
  <c r="D20" i="4"/>
  <c r="M14" i="28"/>
  <c r="M15" i="28"/>
  <c r="M16" i="28"/>
  <c r="M17" i="28"/>
  <c r="M18" i="28"/>
  <c r="M19" i="28"/>
  <c r="M20" i="28"/>
  <c r="M13" i="28"/>
  <c r="F21" i="28"/>
  <c r="G21" i="28"/>
  <c r="H21" i="28"/>
  <c r="I21" i="28"/>
  <c r="J21" i="28"/>
  <c r="K21" i="28"/>
  <c r="L21" i="28"/>
  <c r="M14" i="27"/>
  <c r="M15" i="27"/>
  <c r="M16" i="27"/>
  <c r="M17" i="27"/>
  <c r="M18" i="27"/>
  <c r="M19" i="27"/>
  <c r="M20" i="27"/>
  <c r="M13" i="27"/>
  <c r="F21" i="27"/>
  <c r="G21" i="27"/>
  <c r="H21" i="27"/>
  <c r="I21" i="27"/>
  <c r="J21" i="27"/>
  <c r="K21" i="27"/>
  <c r="L21" i="27"/>
  <c r="E21" i="27"/>
  <c r="E20" i="25"/>
  <c r="F20" i="25"/>
  <c r="G20" i="25"/>
  <c r="H20" i="25"/>
  <c r="I20" i="25"/>
  <c r="J20" i="25"/>
  <c r="K20" i="25"/>
  <c r="L20" i="25"/>
  <c r="M20" i="25"/>
  <c r="N13" i="24"/>
  <c r="N14" i="24"/>
  <c r="N15" i="24"/>
  <c r="N16" i="24"/>
  <c r="N17" i="24"/>
  <c r="N18" i="24"/>
  <c r="N19" i="24"/>
  <c r="E20" i="24"/>
  <c r="F20" i="24"/>
  <c r="G20" i="24"/>
  <c r="H20" i="24"/>
  <c r="I20" i="24"/>
  <c r="J20" i="24"/>
  <c r="K20" i="24"/>
  <c r="L20" i="24"/>
  <c r="M20" i="24"/>
  <c r="N13" i="22"/>
  <c r="N14" i="22"/>
  <c r="N15" i="22"/>
  <c r="N16" i="22"/>
  <c r="N17" i="22"/>
  <c r="N18" i="22"/>
  <c r="N19" i="22"/>
  <c r="G20" i="22"/>
  <c r="H20" i="22"/>
  <c r="I20" i="22"/>
  <c r="J20" i="22"/>
  <c r="K20" i="22"/>
  <c r="L20" i="22"/>
  <c r="M20" i="22"/>
  <c r="P13" i="20"/>
  <c r="P14" i="20"/>
  <c r="P15" i="20"/>
  <c r="P16" i="20"/>
  <c r="P17" i="20"/>
  <c r="P18" i="20"/>
  <c r="P19" i="20"/>
  <c r="E20" i="20"/>
  <c r="F20" i="20"/>
  <c r="G20" i="20"/>
  <c r="H20" i="20"/>
  <c r="I20" i="20"/>
  <c r="J20" i="20"/>
  <c r="K20" i="20"/>
  <c r="L20" i="20"/>
  <c r="M20" i="20"/>
  <c r="N20" i="20"/>
  <c r="O20" i="20"/>
  <c r="L22" i="19"/>
  <c r="M22" i="19"/>
  <c r="N15" i="19"/>
  <c r="N16" i="19"/>
  <c r="N17" i="19"/>
  <c r="N18" i="19"/>
  <c r="N19" i="19"/>
  <c r="N20" i="19"/>
  <c r="N21" i="19"/>
  <c r="N14" i="19"/>
  <c r="I15" i="19"/>
  <c r="I16" i="19"/>
  <c r="I17" i="19"/>
  <c r="I18" i="19"/>
  <c r="I19" i="19"/>
  <c r="I20" i="19"/>
  <c r="I21" i="19"/>
  <c r="L15" i="2"/>
  <c r="K15" i="2"/>
  <c r="J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G20" i="17"/>
  <c r="E45" i="17" s="1"/>
  <c r="H20" i="17"/>
  <c r="E43" i="17" s="1"/>
  <c r="I20" i="17"/>
  <c r="E44" i="17" s="1"/>
  <c r="J20" i="17"/>
  <c r="E46" i="17" s="1"/>
  <c r="K20" i="17"/>
  <c r="E47" i="17" s="1"/>
  <c r="F20" i="17"/>
  <c r="E42" i="17" s="1"/>
  <c r="L13" i="17"/>
  <c r="L14" i="17"/>
  <c r="L15" i="17"/>
  <c r="L16" i="17"/>
  <c r="L17" i="17"/>
  <c r="L18" i="17"/>
  <c r="L19" i="17"/>
  <c r="P13" i="15"/>
  <c r="P14" i="15"/>
  <c r="P15" i="15"/>
  <c r="P16" i="15"/>
  <c r="P17" i="15"/>
  <c r="P18" i="15"/>
  <c r="P19" i="15"/>
  <c r="E20" i="15"/>
  <c r="F20" i="15"/>
  <c r="G20" i="15"/>
  <c r="H20" i="15"/>
  <c r="I20" i="15"/>
  <c r="J20" i="15"/>
  <c r="K20" i="15"/>
  <c r="L20" i="15"/>
  <c r="M20" i="15"/>
  <c r="N20" i="15"/>
  <c r="O20" i="15"/>
  <c r="D20" i="15"/>
  <c r="L15" i="14"/>
  <c r="L16" i="14"/>
  <c r="L17" i="14"/>
  <c r="L18" i="14"/>
  <c r="L19" i="14"/>
  <c r="L20" i="14"/>
  <c r="L21" i="14"/>
  <c r="H15" i="14"/>
  <c r="H16" i="14"/>
  <c r="H17" i="14"/>
  <c r="H18" i="14"/>
  <c r="H19" i="14"/>
  <c r="H20" i="14"/>
  <c r="H21" i="14"/>
  <c r="P13" i="12"/>
  <c r="P14" i="12"/>
  <c r="P15" i="12"/>
  <c r="P16" i="12"/>
  <c r="P17" i="12"/>
  <c r="P18" i="12"/>
  <c r="P19" i="12"/>
  <c r="E20" i="12"/>
  <c r="F20" i="12"/>
  <c r="G20" i="12"/>
  <c r="H20" i="12"/>
  <c r="I20" i="12"/>
  <c r="J20" i="12"/>
  <c r="K20" i="12"/>
  <c r="L20" i="12"/>
  <c r="M20" i="12"/>
  <c r="N20" i="12"/>
  <c r="O20" i="12"/>
  <c r="P13" i="4"/>
  <c r="P14" i="4"/>
  <c r="P16" i="4"/>
  <c r="P17" i="4"/>
  <c r="P18" i="4"/>
  <c r="P19" i="4"/>
  <c r="E20" i="4"/>
  <c r="F20" i="4"/>
  <c r="G20" i="4"/>
  <c r="H20" i="4"/>
  <c r="I20" i="4"/>
  <c r="J20" i="4"/>
  <c r="K20" i="4"/>
  <c r="L20" i="4"/>
  <c r="M20" i="4"/>
  <c r="N20" i="4"/>
  <c r="O20" i="4"/>
  <c r="L21" i="11"/>
  <c r="L20" i="11"/>
  <c r="L19" i="11"/>
  <c r="L18" i="11"/>
  <c r="L17" i="11"/>
  <c r="L16" i="11"/>
  <c r="L15" i="11"/>
  <c r="L14" i="11"/>
  <c r="L21" i="10"/>
  <c r="L20" i="10"/>
  <c r="L19" i="10"/>
  <c r="L18" i="10"/>
  <c r="L17" i="10"/>
  <c r="L16" i="10"/>
  <c r="L15" i="10"/>
  <c r="L14" i="10"/>
  <c r="H21" i="10"/>
  <c r="H20" i="10"/>
  <c r="H19" i="10"/>
  <c r="H18" i="10"/>
  <c r="H17" i="10"/>
  <c r="H16" i="10"/>
  <c r="H15" i="10"/>
  <c r="H14" i="10"/>
  <c r="H21" i="11"/>
  <c r="H20" i="11"/>
  <c r="H19" i="11"/>
  <c r="H18" i="11"/>
  <c r="H17" i="11"/>
  <c r="H16" i="11"/>
  <c r="H15" i="11"/>
  <c r="H14" i="11"/>
  <c r="E21" i="28"/>
  <c r="C46" i="28"/>
  <c r="D46" i="28"/>
  <c r="E46" i="28"/>
  <c r="F46" i="28"/>
  <c r="G46" i="28"/>
  <c r="H46" i="28"/>
  <c r="P46" i="28"/>
  <c r="R46" i="28"/>
  <c r="T46" i="28"/>
  <c r="U46" i="28"/>
  <c r="V46" i="28"/>
  <c r="W46" i="28"/>
  <c r="Y46" i="28"/>
  <c r="AA46" i="28"/>
  <c r="AE46" i="28"/>
  <c r="AG46" i="28"/>
  <c r="AH46" i="28"/>
  <c r="C47" i="28"/>
  <c r="D47" i="28"/>
  <c r="E47" i="28"/>
  <c r="F47" i="28"/>
  <c r="P47" i="28"/>
  <c r="R47" i="28"/>
  <c r="T47" i="28"/>
  <c r="V47" i="28"/>
  <c r="X47" i="28"/>
  <c r="AD47" i="28"/>
  <c r="AH47" i="28"/>
  <c r="C53" i="27"/>
  <c r="D53" i="27"/>
  <c r="E53" i="27"/>
  <c r="F53" i="27"/>
  <c r="G53" i="27"/>
  <c r="H53" i="27"/>
  <c r="I53" i="27"/>
  <c r="J53" i="27"/>
  <c r="K53" i="27"/>
  <c r="L53" i="27"/>
  <c r="M53" i="27"/>
  <c r="N53" i="27"/>
  <c r="C54" i="27"/>
  <c r="D54" i="27"/>
  <c r="E54" i="27"/>
  <c r="F54" i="27"/>
  <c r="G54" i="27"/>
  <c r="H54" i="27"/>
  <c r="I54" i="27"/>
  <c r="J54" i="27"/>
  <c r="K54" i="27"/>
  <c r="L54" i="27"/>
  <c r="M54" i="27"/>
  <c r="N54" i="27"/>
  <c r="D20" i="25"/>
  <c r="N12" i="24"/>
  <c r="D20" i="24"/>
  <c r="N12" i="22"/>
  <c r="F20" i="22"/>
  <c r="P12" i="20"/>
  <c r="D20" i="20"/>
  <c r="I14" i="19"/>
  <c r="F22" i="19"/>
  <c r="G22" i="19"/>
  <c r="H22" i="19"/>
  <c r="K22" i="19"/>
  <c r="J14" i="2"/>
  <c r="K14" i="2"/>
  <c r="L14" i="2"/>
  <c r="F22" i="2"/>
  <c r="G22" i="2"/>
  <c r="J22" i="2" s="1"/>
  <c r="H22" i="2"/>
  <c r="K22" i="2" s="1"/>
  <c r="I22" i="2"/>
  <c r="L12" i="17"/>
  <c r="H14" i="14"/>
  <c r="L14" i="14"/>
  <c r="F22" i="14"/>
  <c r="G22" i="14"/>
  <c r="J22" i="14"/>
  <c r="K22" i="14"/>
  <c r="P12" i="12"/>
  <c r="D20" i="12"/>
  <c r="F22" i="11"/>
  <c r="J22" i="11"/>
  <c r="K22" i="11"/>
  <c r="F22" i="10"/>
  <c r="G22" i="10"/>
  <c r="J22" i="10"/>
  <c r="K22" i="10"/>
  <c r="P20" i="30" l="1"/>
  <c r="O12" i="25"/>
  <c r="O22" i="23"/>
  <c r="N22" i="19"/>
  <c r="O18" i="25"/>
  <c r="O17" i="25"/>
  <c r="O16" i="25"/>
  <c r="O15" i="25"/>
  <c r="M21" i="27"/>
  <c r="O14" i="25"/>
  <c r="O19" i="25"/>
  <c r="N20" i="25"/>
  <c r="O13" i="25"/>
  <c r="H22" i="14"/>
  <c r="M21" i="28"/>
  <c r="L22" i="2"/>
  <c r="L20" i="17"/>
  <c r="F42" i="17"/>
  <c r="P20" i="12"/>
  <c r="L22" i="11"/>
  <c r="L22" i="10"/>
  <c r="H22" i="11"/>
  <c r="H22" i="10"/>
  <c r="N20" i="22"/>
  <c r="P20" i="20"/>
  <c r="I22" i="19"/>
  <c r="P20" i="15"/>
  <c r="L22" i="14"/>
  <c r="P20" i="4"/>
  <c r="F46" i="17"/>
  <c r="F47" i="17"/>
  <c r="F44" i="17"/>
  <c r="F43" i="17"/>
  <c r="F45" i="17"/>
  <c r="N20" i="24"/>
  <c r="O20" i="25" l="1"/>
</calcChain>
</file>

<file path=xl/sharedStrings.xml><?xml version="1.0" encoding="utf-8"?>
<sst xmlns="http://schemas.openxmlformats.org/spreadsheetml/2006/main" count="834" uniqueCount="221">
  <si>
    <t>SUMARIO</t>
  </si>
  <si>
    <t>TABLAS</t>
  </si>
  <si>
    <t>GRÁFICOS</t>
  </si>
  <si>
    <t>Pág. 4</t>
  </si>
  <si>
    <t>Estadística de la Red de Bibliotecas Públicas de Andalucía</t>
  </si>
  <si>
    <t>Bibliotecas provinciales de Andalucía</t>
  </si>
  <si>
    <t>Pág. 5</t>
  </si>
  <si>
    <t>Pág. 6</t>
  </si>
  <si>
    <t>Ene</t>
  </si>
  <si>
    <t>Total</t>
  </si>
  <si>
    <t>BPE-BP de Cádiz</t>
  </si>
  <si>
    <t>BPE-BP de Córdoba</t>
  </si>
  <si>
    <t>BPE-BP de Granada</t>
  </si>
  <si>
    <t>BPE-BP de Huelva</t>
  </si>
  <si>
    <t>BPE-BP de Jaén</t>
  </si>
  <si>
    <t>BPE-BP de Málaga</t>
  </si>
  <si>
    <t>BPE-BP 'Infanta Elena' de Sevilla</t>
  </si>
  <si>
    <t>BPE-BP 'Fco. Villaespesa' de Almería</t>
  </si>
  <si>
    <t>Hombres</t>
  </si>
  <si>
    <t>Mujeres</t>
  </si>
  <si>
    <t>Pág. 7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</si>
  <si>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</si>
  <si>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</si>
  <si>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</si>
  <si>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</si>
  <si>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</si>
  <si>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</si>
  <si>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</si>
  <si>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</si>
  <si>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</si>
  <si>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</si>
  <si>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</si>
  <si>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</si>
  <si>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</si>
  <si>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</si>
  <si>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</si>
  <si>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</si>
  <si>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</si>
  <si>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</si>
  <si>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</si>
  <si>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Adultos</t>
  </si>
  <si>
    <t>Infantil</t>
  </si>
  <si>
    <t>Pág. 8</t>
  </si>
  <si>
    <t>Por sexo</t>
  </si>
  <si>
    <t>Por grupos de edad</t>
  </si>
  <si>
    <t>Infantiles</t>
  </si>
  <si>
    <t>Pág. 9</t>
  </si>
  <si>
    <t>Pág. 10</t>
  </si>
  <si>
    <t>Pág. 11</t>
  </si>
  <si>
    <t>Libros</t>
  </si>
  <si>
    <t>Publicaciones periódicas</t>
  </si>
  <si>
    <t>Documentos videográficos</t>
  </si>
  <si>
    <t>Documentos sonoros</t>
  </si>
  <si>
    <t>Documentos electrónicos</t>
  </si>
  <si>
    <t>Otros documentos</t>
  </si>
  <si>
    <t>Pág. 12</t>
  </si>
  <si>
    <t>Préstamos</t>
  </si>
  <si>
    <t>Tipo de usuario…</t>
  </si>
  <si>
    <t>Préstamo por…</t>
  </si>
  <si>
    <t>Visitantes</t>
  </si>
  <si>
    <t>Prestatarios activos</t>
  </si>
  <si>
    <t>... cada 10 visitantes</t>
  </si>
  <si>
    <t>… usuario inscrito</t>
  </si>
  <si>
    <t>… prestatario activo</t>
  </si>
  <si>
    <t>Préstamos por cada 10 visitantes</t>
  </si>
  <si>
    <t>Préstamos por usuario inscrito</t>
  </si>
  <si>
    <t>Préstamos por prestatario activo</t>
  </si>
  <si>
    <t>Andaluzas</t>
  </si>
  <si>
    <t>Españolas</t>
  </si>
  <si>
    <t>Extranjeras</t>
  </si>
  <si>
    <t>Documentos prestados a bibliotecas…</t>
  </si>
  <si>
    <t>Documentos recibidos de bibliotecas…</t>
  </si>
  <si>
    <t>Pág. 13</t>
  </si>
  <si>
    <t>Pág. 14</t>
  </si>
  <si>
    <t>Pág. 15</t>
  </si>
  <si>
    <t>Pág. 16</t>
  </si>
  <si>
    <t>Visitas 
guiadas</t>
  </si>
  <si>
    <t>Cuentacuentos</t>
  </si>
  <si>
    <t>Club de lectura</t>
  </si>
  <si>
    <t>Presentaciones de libros</t>
  </si>
  <si>
    <t>Cursos y talleres</t>
  </si>
  <si>
    <t>Jornadas y congresos</t>
  </si>
  <si>
    <t>Exposiciones</t>
  </si>
  <si>
    <t>Proyecciones, repr. teatrales y otras act.</t>
  </si>
  <si>
    <t>Pág. 17</t>
  </si>
  <si>
    <t>·· Dato no disponible</t>
  </si>
  <si>
    <t>Pág. 18</t>
  </si>
  <si>
    <t>Manuscritos</t>
  </si>
  <si>
    <t>Documentos audiovisuales</t>
  </si>
  <si>
    <t>Diapositivas</t>
  </si>
  <si>
    <t>Microformas</t>
  </si>
  <si>
    <t>Documentos cartográficos</t>
  </si>
  <si>
    <t>Música impresa</t>
  </si>
  <si>
    <t>Documentos gráficos</t>
  </si>
  <si>
    <t>Pág. 19</t>
  </si>
  <si>
    <t>Pág. 20</t>
  </si>
  <si>
    <t>Pág. 21</t>
  </si>
  <si>
    <t>Personal bibliotecario profesional</t>
  </si>
  <si>
    <t>Auxiliares de biblioteca</t>
  </si>
  <si>
    <t>Personal especializado</t>
  </si>
  <si>
    <t>Otro personal</t>
  </si>
  <si>
    <t>Profesionales</t>
  </si>
  <si>
    <t>Auxiliares</t>
  </si>
  <si>
    <t>Especializados</t>
  </si>
  <si>
    <t>H</t>
  </si>
  <si>
    <t>M</t>
  </si>
  <si>
    <t>Completo</t>
  </si>
  <si>
    <t>Parcial</t>
  </si>
  <si>
    <t>C</t>
  </si>
  <si>
    <t>P</t>
  </si>
  <si>
    <t>Pág. 22</t>
  </si>
  <si>
    <t>Pág. 23</t>
  </si>
  <si>
    <t>Pág. 24</t>
  </si>
  <si>
    <t>TOTAL</t>
  </si>
  <si>
    <t>% Renovación</t>
  </si>
  <si>
    <r>
      <rPr>
        <b/>
        <sz val="9"/>
        <color indexed="8"/>
        <rFont val="Source Sans Pro"/>
        <family val="2"/>
      </rPr>
      <t xml:space="preserve">Personas usuarias inscritas: </t>
    </r>
    <r>
      <rPr>
        <sz val="9"/>
        <color indexed="8"/>
        <rFont val="Source Sans Pro"/>
        <family val="2"/>
      </rPr>
      <t xml:space="preserve">aquellas que tiene tarjeta de usuario de la biblioteca o de alguno de sus servicios o secciones, o que está dado de alta en la base de datos de usuarios de la biblioteca. 
</t>
    </r>
    <r>
      <rPr>
        <b/>
        <sz val="9"/>
        <color indexed="8"/>
        <rFont val="Source Sans Pro"/>
        <family val="2"/>
      </rPr>
      <t>Usuario adulto:</t>
    </r>
    <r>
      <rPr>
        <sz val="9"/>
        <color indexed="8"/>
        <rFont val="Source Sans Pro"/>
        <family val="2"/>
      </rPr>
      <t xml:space="preserve"> usuario que cuenta con 14 años o más al final del período de referencia.</t>
    </r>
  </si>
  <si>
    <r>
      <rPr>
        <b/>
        <sz val="9"/>
        <color indexed="8"/>
        <rFont val="Source Sans Pro"/>
        <family val="2"/>
      </rPr>
      <t xml:space="preserve">Otro personal: </t>
    </r>
    <r>
      <rPr>
        <sz val="9"/>
        <color indexed="8"/>
        <rFont val="Source Sans Pro"/>
        <family val="2"/>
      </rPr>
      <t>Becarios, voluntarios, personal subalterno, de limpieza, conserjería, vigilancia, de cafetería, etc.</t>
    </r>
  </si>
  <si>
    <r>
      <rPr>
        <b/>
        <sz val="9"/>
        <color indexed="8"/>
        <rFont val="Source Sans Pro"/>
        <family val="2"/>
      </rPr>
      <t>Prestatarios activos en el año:</t>
    </r>
    <r>
      <rPr>
        <sz val="9"/>
        <color indexed="8"/>
        <rFont val="Source Sans Pro"/>
        <family val="2"/>
      </rPr>
      <t xml:space="preserve"> usuarios que han hecho uso del servicio de préstamos en algún momento durante el año de referencia</t>
    </r>
  </si>
  <si>
    <t>BPE-BP 'Fco. Villaespesa' de Al</t>
  </si>
  <si>
    <t>BPE-BP 'Infanta Elena' de Sev</t>
  </si>
  <si>
    <t>PROVINCIA</t>
  </si>
  <si>
    <t>FONDOSB_LIBROS_TOT_TOTAL</t>
  </si>
  <si>
    <t>FONDOSB_MANUS_TOT_TOTAL</t>
  </si>
  <si>
    <t>FONDOSNB_TOT_SONOROS</t>
  </si>
  <si>
    <t>FONDOSNB_TOT_AUDIOVISUALES</t>
  </si>
  <si>
    <t>FONDOSNB_TOT_DIAPOSITIVAS</t>
  </si>
  <si>
    <t>FONDOSNB_TOT_ELECTRONICOS</t>
  </si>
  <si>
    <t>FONDOSNB_TOT_MICROFORMAS</t>
  </si>
  <si>
    <t>FONDOSNB_TOT_CARTOGRAFICOS</t>
  </si>
  <si>
    <t>FONDOSNB_TOT_MUSIMPRESA</t>
  </si>
  <si>
    <t>FONDOSNB_TOT_GRAFICOS</t>
  </si>
  <si>
    <t>Fuente: Consejería de Turismo, Cultura y Deporte.</t>
  </si>
  <si>
    <t>Animación a la lectura</t>
  </si>
  <si>
    <t>Otras actividades culturales</t>
  </si>
  <si>
    <t>Año 2024</t>
  </si>
  <si>
    <t>Tabla 1.1. Nº visitantes. Distribución mensual. Año 2024</t>
  </si>
  <si>
    <t>Tabla 2.1. Personas usuarias inscritas por rangos de edad. Año 2024</t>
  </si>
  <si>
    <t>Tabla 2.2. Personas usuarias inscritas por sexo. Año 2024</t>
  </si>
  <si>
    <t>Tabla 2.3. Nuevas personas usuarias inscritas en el año. Distribución mensual. Año 2024</t>
  </si>
  <si>
    <t>Tabla 2.5. Prestatarios activos por sexo y grupos de edad. Año 2024</t>
  </si>
  <si>
    <t>Tabla 3.1. Préstamo a usuarios (particulares). Distribución mensual. Año 2024</t>
  </si>
  <si>
    <t>Tabla 3.3. Préstamo a usuarios (particulares) por tipo. Año 2024</t>
  </si>
  <si>
    <t>Tabla 3.4. Préstamos por tipo de usuario. Año 2024</t>
  </si>
  <si>
    <t>Tabla 3.5. Préstamo Interbibliotecario. Año 2024</t>
  </si>
  <si>
    <t>Tabla 4.1. Actividades culturales presenciales. Distribución mensual. Año 2024</t>
  </si>
  <si>
    <t>Tabla 5.1. Colección total por tipo de documento. Año 2024</t>
  </si>
  <si>
    <t>Tabla 5.2. Adquisiciones de la colección por tipo de documento. Año 2024</t>
  </si>
  <si>
    <t>Tabla 6.1. Personal por sexo y tipo. Año 2024</t>
  </si>
  <si>
    <t>Tabla 6.2. Personal por jornada y tipo. Año 2024</t>
  </si>
  <si>
    <t>Tabla 1.2. Evolución del número de visitantes. Período 2014 - 2024</t>
  </si>
  <si>
    <t>Tabla 2.4. Evolución del número de nuevas personas usuarias inscritas en el año. Período 2014 - 2024</t>
  </si>
  <si>
    <t>Tabla 3.2. Evolución del número de préstamos (a usuarios). Período 2014 - 2024</t>
  </si>
  <si>
    <t>Tabla 5.3. Evolución de la colección. Período 2014 - 2024</t>
  </si>
  <si>
    <t>Gráfico 1.1. Visitantes. Distribución provincial de visitas. Año 2024</t>
  </si>
  <si>
    <t>Gráfico 1.2. Visitantes. Evolución mensual. Año 2024</t>
  </si>
  <si>
    <t>Gráfico 1.3. Evolución del número de visitantes. Período 2014 - 2024</t>
  </si>
  <si>
    <t>Gráfico 2.1. Distribución de las personas usuarias inscritas a 31/12/2024 por rango de edad</t>
  </si>
  <si>
    <t>Gráfico 2.2. Distribución de las nuevas altas de personas usuarias inscritas en 2024 por rango de edad</t>
  </si>
  <si>
    <t>Gráfico 2.3. Distribución de las personas usuarias inscritas a 31/12/2024 por sexo</t>
  </si>
  <si>
    <t>Gráfico 2.4. Distribución de las nuevas altas de personas usuarias inscritas en 2024 por sexo</t>
  </si>
  <si>
    <t>Gráfico 2.5. Nuevos usuarios en el año. Distribución provincial. Año 2024</t>
  </si>
  <si>
    <t>Gráfico 2.6. Nuevos usuarios inscritos. Evolución mensual. Año 2024</t>
  </si>
  <si>
    <t>Gráfico 2.7. Evolución de las nuevas personas usuarias inscritas en el año. Período 2014 - 2024</t>
  </si>
  <si>
    <t>Gráfico 2.8. Distribución de los prestatarios activos por sexo. Año 2024</t>
  </si>
  <si>
    <t>Gráfico 2.9. Distribución de los prestatarios activos por grupos de edad. Año 2024</t>
  </si>
  <si>
    <t>Gráfico 3.1. Préstamos a usuarios. Distribución provincial. Año 2024</t>
  </si>
  <si>
    <t>Gráfico 3.2. Préstamos a usuarios. Evolución mensual. Año 2024</t>
  </si>
  <si>
    <t>Gráfico 3.3. Evolución de los préstamos a usuarios. Período 2014 - 2024</t>
  </si>
  <si>
    <t>Gráfico 3.4. Préstamos. Distribución por tipo de documento. Año 2024</t>
  </si>
  <si>
    <t>Gráfico 3.5. Número de préstamos por tipo de usuario. Año 2024</t>
  </si>
  <si>
    <t>Gráfico 3.6. Préstamo Interbibliotecario. Año 2024</t>
  </si>
  <si>
    <t>Gráfico 4.1. Actividades culturales presenciales. Distribución provincial. Año 2024</t>
  </si>
  <si>
    <t>Gráfico 4.2. Actividades culturales presenciales. Evolución mensual. Año 2024</t>
  </si>
  <si>
    <t>Gráfico 5.1. Colección total. Distribución provincial. Año 2024</t>
  </si>
  <si>
    <t>Gráfico 5.2. Colección por tipo de documento. Año 2024</t>
  </si>
  <si>
    <t>Gráfico 5.3. Adquisiciones. Distribución provincial. Año 2024</t>
  </si>
  <si>
    <t>Gráfico 5.4. Adquisiciones por tipo de documento. Año 2024</t>
  </si>
  <si>
    <t>Gráfico 5.5. Evolución de la Colección. Período 2014 - 2024</t>
  </si>
  <si>
    <t>Gráfico 6.1. Personal por sexo y tipo. Año 2024</t>
  </si>
  <si>
    <t>Gráfico 6.2. Personal por jornada y tipo. Año 2024</t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</si>
  <si>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Bibliotecas provinciales de Andalucía. </t>
    </r>
    <r>
      <rPr>
        <b/>
        <sz val="10.5"/>
        <color indexed="17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</si>
  <si>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1.1. </t>
    </r>
    <r>
      <rPr>
        <sz val="10.5"/>
        <rFont val="Source Sans Pro"/>
        <family val="2"/>
      </rPr>
      <t>Nº visitantes. Distribución mensual.</t>
    </r>
    <r>
      <rPr>
        <b/>
        <sz val="10.5"/>
        <rFont val="Source Sans Pro"/>
        <family val="2"/>
      </rPr>
      <t xml:space="preserve"> Año 2024</t>
    </r>
  </si>
  <si>
    <r>
      <t xml:space="preserve">Tabla 1.2. </t>
    </r>
    <r>
      <rPr>
        <sz val="10.5"/>
        <rFont val="Source Sans Pro"/>
        <family val="2"/>
      </rPr>
      <t xml:space="preserve">Evolución del número de visitantes. </t>
    </r>
    <r>
      <rPr>
        <b/>
        <sz val="10.5"/>
        <rFont val="Source Sans Pro"/>
        <family val="2"/>
      </rPr>
      <t>Período 2014 - 2024</t>
    </r>
  </si>
  <si>
    <r>
      <t xml:space="preserve">Tabla 2.1. </t>
    </r>
    <r>
      <rPr>
        <sz val="10.5"/>
        <rFont val="Source Sans Pro"/>
        <family val="2"/>
      </rPr>
      <t xml:space="preserve">Personas usuarias inscritas por rangos de edad. </t>
    </r>
    <r>
      <rPr>
        <b/>
        <sz val="10.5"/>
        <rFont val="Source Sans Pro"/>
        <family val="2"/>
      </rPr>
      <t>Año 2024</t>
    </r>
  </si>
  <si>
    <t>Existentes a 31/12/2024</t>
  </si>
  <si>
    <t>Nuevas altas en 2024</t>
  </si>
  <si>
    <r>
      <t xml:space="preserve">Tabla 2.2. </t>
    </r>
    <r>
      <rPr>
        <sz val="10.5"/>
        <rFont val="Source Sans Pro"/>
        <family val="2"/>
      </rPr>
      <t xml:space="preserve">Personas usuarias inscritas por sexo. </t>
    </r>
    <r>
      <rPr>
        <b/>
        <sz val="10.5"/>
        <rFont val="Source Sans Pro"/>
        <family val="2"/>
      </rPr>
      <t>Año 2024</t>
    </r>
  </si>
  <si>
    <r>
      <t xml:space="preserve">Tabla 2.3. </t>
    </r>
    <r>
      <rPr>
        <sz val="10.5"/>
        <rFont val="Source Sans Pro"/>
        <family val="2"/>
      </rPr>
      <t xml:space="preserve">Nuevas personas usuarias inscritas en el año. Distribución mensual. </t>
    </r>
    <r>
      <rPr>
        <b/>
        <sz val="10.5"/>
        <rFont val="Source Sans Pro"/>
        <family val="2"/>
      </rPr>
      <t>Año 2024</t>
    </r>
  </si>
  <si>
    <r>
      <t xml:space="preserve">Tabla 2.4. </t>
    </r>
    <r>
      <rPr>
        <sz val="10.5"/>
        <rFont val="Source Sans Pro"/>
        <family val="2"/>
      </rPr>
      <t xml:space="preserve">Evolución del número de nuevas personas usuarias inscritas en el año.  </t>
    </r>
    <r>
      <rPr>
        <b/>
        <sz val="10.5"/>
        <rFont val="Source Sans Pro"/>
        <family val="2"/>
      </rPr>
      <t>Período 2014 - 2024</t>
    </r>
  </si>
  <si>
    <r>
      <t xml:space="preserve">Tabla 2.5. </t>
    </r>
    <r>
      <rPr>
        <sz val="10.5"/>
        <rFont val="Source Sans Pro"/>
        <family val="2"/>
      </rPr>
      <t xml:space="preserve">Prestatarios activos por sexo y grupos de edad. </t>
    </r>
    <r>
      <rPr>
        <b/>
        <sz val="10.5"/>
        <rFont val="Source Sans Pro"/>
        <family val="2"/>
      </rPr>
      <t>Año 2024</t>
    </r>
  </si>
  <si>
    <r>
      <t>Tabla 3.1.</t>
    </r>
    <r>
      <rPr>
        <sz val="10.5"/>
        <rFont val="Source Sans Pro"/>
        <family val="2"/>
      </rPr>
      <t xml:space="preserve"> Préstamo a usuarios (particulares). Distribución mensual.</t>
    </r>
    <r>
      <rPr>
        <b/>
        <sz val="10.5"/>
        <rFont val="Source Sans Pro"/>
        <family val="2"/>
      </rPr>
      <t xml:space="preserve"> Año 2024</t>
    </r>
  </si>
  <si>
    <r>
      <t>Tabla 3.2.</t>
    </r>
    <r>
      <rPr>
        <sz val="10.5"/>
        <rFont val="Source Sans Pro"/>
        <family val="2"/>
      </rPr>
      <t xml:space="preserve"> Evolución del número de préstamos (a usuarios). </t>
    </r>
    <r>
      <rPr>
        <b/>
        <sz val="10.5"/>
        <rFont val="Source Sans Pro"/>
        <family val="2"/>
      </rPr>
      <t>Período 2014 - 2024</t>
    </r>
  </si>
  <si>
    <r>
      <t xml:space="preserve">Tabla 3.3. </t>
    </r>
    <r>
      <rPr>
        <sz val="10.5"/>
        <rFont val="Source Sans Pro"/>
        <family val="2"/>
      </rPr>
      <t xml:space="preserve">Préstamo a usuarios (particulares) por tipo. </t>
    </r>
    <r>
      <rPr>
        <b/>
        <sz val="10.5"/>
        <rFont val="Source Sans Pro"/>
        <family val="2"/>
      </rPr>
      <t>Año 2024</t>
    </r>
  </si>
  <si>
    <r>
      <t xml:space="preserve">Tabla 3.4. </t>
    </r>
    <r>
      <rPr>
        <sz val="10.5"/>
        <rFont val="Source Sans Pro"/>
        <family val="2"/>
      </rPr>
      <t xml:space="preserve">Préstamos por tipo de usuario. </t>
    </r>
    <r>
      <rPr>
        <b/>
        <sz val="10.5"/>
        <rFont val="Source Sans Pro"/>
        <family val="2"/>
      </rPr>
      <t>Año 2024</t>
    </r>
  </si>
  <si>
    <t>Usuarios inscritos a 31/12/24</t>
  </si>
  <si>
    <r>
      <t xml:space="preserve">Tabla 3.5. </t>
    </r>
    <r>
      <rPr>
        <sz val="10.5"/>
        <rFont val="Source Sans Pro"/>
        <family val="2"/>
      </rPr>
      <t xml:space="preserve">Préstamo Interbibliotecario. </t>
    </r>
    <r>
      <rPr>
        <b/>
        <sz val="10.5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</si>
  <si>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4.1. </t>
    </r>
    <r>
      <rPr>
        <sz val="10.5"/>
        <rFont val="Source Sans Pro"/>
        <family val="2"/>
      </rPr>
      <t xml:space="preserve">Actividades culturales presenciales. Distribución mensual. </t>
    </r>
    <r>
      <rPr>
        <b/>
        <sz val="10.5"/>
        <rFont val="Source Sans Pro"/>
        <family val="2"/>
      </rPr>
      <t>Año 2024</t>
    </r>
  </si>
  <si>
    <r>
      <t xml:space="preserve">Tabla 5.1. </t>
    </r>
    <r>
      <rPr>
        <sz val="10.5"/>
        <rFont val="Source Sans Pro"/>
        <family val="2"/>
      </rPr>
      <t xml:space="preserve">Colección total por tipo de documento. </t>
    </r>
    <r>
      <rPr>
        <b/>
        <sz val="10.5"/>
        <rFont val="Source Sans Pro"/>
        <family val="2"/>
      </rPr>
      <t>Año 2024</t>
    </r>
  </si>
  <si>
    <r>
      <t xml:space="preserve">Tabla 5.2. </t>
    </r>
    <r>
      <rPr>
        <sz val="10.5"/>
        <rFont val="Source Sans Pro"/>
        <family val="2"/>
      </rPr>
      <t>Adquisiciones de la colección por tipo de documento.</t>
    </r>
    <r>
      <rPr>
        <b/>
        <sz val="10.5"/>
        <rFont val="Source Sans Pro"/>
        <family val="2"/>
      </rPr>
      <t xml:space="preserve"> Año 2024</t>
    </r>
  </si>
  <si>
    <r>
      <t>Tabla 5.3.</t>
    </r>
    <r>
      <rPr>
        <sz val="10.5"/>
        <rFont val="Source Sans Pro"/>
        <family val="2"/>
      </rPr>
      <t xml:space="preserve"> Evolución de la colección. </t>
    </r>
    <r>
      <rPr>
        <b/>
        <sz val="10.5"/>
        <rFont val="Source Sans Pro"/>
        <family val="2"/>
      </rPr>
      <t>Período 2014 - 2024</t>
    </r>
  </si>
  <si>
    <r>
      <t xml:space="preserve">Tabla 6.1. </t>
    </r>
    <r>
      <rPr>
        <sz val="10.5"/>
        <rFont val="Source Sans Pro"/>
        <family val="2"/>
      </rPr>
      <t>Personal por sexo y tipo.</t>
    </r>
    <r>
      <rPr>
        <b/>
        <sz val="10.5"/>
        <rFont val="Source Sans Pro"/>
        <family val="2"/>
      </rPr>
      <t xml:space="preserve"> Año 2024</t>
    </r>
  </si>
  <si>
    <r>
      <t xml:space="preserve">Tabla 6.2. </t>
    </r>
    <r>
      <rPr>
        <sz val="10.5"/>
        <rFont val="Source Sans Pro"/>
        <family val="2"/>
      </rPr>
      <t>Personal por jornada y tipo.</t>
    </r>
    <r>
      <rPr>
        <b/>
        <sz val="10.5"/>
        <rFont val="Source Sans Pro"/>
        <family val="2"/>
      </rPr>
      <t xml:space="preserve"> Año 2024</t>
    </r>
  </si>
  <si>
    <t>Fuente: Consejería de Cultura y Deporte.</t>
  </si>
  <si>
    <t xml:space="preserve">Almería </t>
  </si>
  <si>
    <t>NOTA: La Biblioteca de Córdoba cambió de sede a principios de febrero.</t>
  </si>
  <si>
    <t>NOTA: La Biblioteca de Córdoba cambió de sede a principios de febrero. En enero permaneció cerrada.</t>
  </si>
  <si>
    <t>NOTA: Los asistentes a las actividades culturales presenciales se han empezado a recoger en 2024. Por eso no hay un evolutivo de esta variable.</t>
  </si>
  <si>
    <r>
      <rPr>
        <b/>
        <sz val="10.5"/>
        <rFont val="Source Sans Pro"/>
        <family val="2"/>
      </rPr>
      <t xml:space="preserve">Tabla 4.2. </t>
    </r>
    <r>
      <rPr>
        <sz val="10.5"/>
        <rFont val="Source Sans Pro"/>
        <family val="2"/>
      </rPr>
      <t xml:space="preserve">Asistentes a las actividades culturales presenciales. Distribución mensual. </t>
    </r>
    <r>
      <rPr>
        <b/>
        <sz val="10.5"/>
        <rFont val="Source Sans Pro"/>
        <family val="2"/>
      </rPr>
      <t>Año 2024</t>
    </r>
  </si>
  <si>
    <r>
      <t>Tabla 4.3.</t>
    </r>
    <r>
      <rPr>
        <sz val="10.5"/>
        <rFont val="Source Sans Pro"/>
        <family val="2"/>
      </rPr>
      <t xml:space="preserve"> Actividades culturales presenciales por tipo. </t>
    </r>
    <r>
      <rPr>
        <b/>
        <sz val="10.5"/>
        <rFont val="Source Sans Pro"/>
        <family val="2"/>
      </rPr>
      <t>Año 2024</t>
    </r>
  </si>
  <si>
    <r>
      <t>Tabla 4.4.</t>
    </r>
    <r>
      <rPr>
        <sz val="10.5"/>
        <rFont val="Source Sans Pro"/>
        <family val="2"/>
      </rPr>
      <t xml:space="preserve"> Evolución del número de actividades culturales presenciales.</t>
    </r>
    <r>
      <rPr>
        <b/>
        <sz val="10.5"/>
        <rFont val="Source Sans Pro"/>
        <family val="2"/>
      </rPr>
      <t xml:space="preserve"> Período 2014 - 2024</t>
    </r>
  </si>
  <si>
    <r>
      <t>Tabla 4.5.</t>
    </r>
    <r>
      <rPr>
        <sz val="10.5"/>
        <rFont val="Source Sans Pro"/>
        <family val="2"/>
      </rPr>
      <t xml:space="preserve"> Evolución del número de actividades culturales presenciales por tipo de actividad.</t>
    </r>
    <r>
      <rPr>
        <b/>
        <sz val="10.5"/>
        <rFont val="Source Sans Pro"/>
        <family val="2"/>
      </rPr>
      <t xml:space="preserve"> Período 2014 - 2024</t>
    </r>
  </si>
  <si>
    <t>Pág. 25</t>
  </si>
  <si>
    <t>Tabla 4.3. Actividades culturales presenciales por tipo. Año 2024</t>
  </si>
  <si>
    <t>Tabla 4.4. Evolución del número de actividades culturales presenciales. Período 2014 - 2024</t>
  </si>
  <si>
    <t>Tabla 4.5. Evolución del número de actividades culturales presenciales por tipo de actividad. Período 2014 - 2024</t>
  </si>
  <si>
    <t>Tabla 4.2. Asistentes a las actividades culturales presenciales. Distribución mensual. Año 2024</t>
  </si>
  <si>
    <t>Gráfico 4.3. Asistentes a las actividades culturales presenciales. Distribución provincial. Año 2024</t>
  </si>
  <si>
    <t>Gráfico 4.4. Asistentes a las actividades culturales presenciales. Evolución mensual. Año 2024</t>
  </si>
  <si>
    <t>Gráfico 4.5. Actividades culturales presenciales. Distribución por tipo de actividad. Año 2024</t>
  </si>
  <si>
    <t>Gráfico 4.6. Evolución de las actividades culturales presenciales. Período 2014 - 2024</t>
  </si>
  <si>
    <t>Gráfico 4.7. Evolución de las actividades culturales presenciales por tipo de actividad. Período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</si>
</sst>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#,##0;\-;&quot;··&quot;"/>
    <numFmt numFmtId="165" formatCode="0.0%"/>
    <numFmt numFmtId="166" formatCode="#,##0;\-#,##0;\-;"/>
    <numFmt numFmtId="167" formatCode="#,##0;;\-"/>
    <numFmt numFmtId="168" formatCode="0.0"/>
    <numFmt numFmtId="169" formatCode="#,##0.0"/>
    <numFmt numFmtId="170" formatCode="#,##0.0;\-#,##0.0;\-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sz val="10.5"/>
      <name val="Source Sans Pro"/>
      <family val="2"/>
    </font>
    <font>
      <b/>
      <sz val="10.5"/>
      <color indexed="17"/>
      <name val="Source Sans Pro"/>
      <family val="2"/>
    </font>
    <font>
      <sz val="10"/>
      <color indexed="8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0"/>
      <color indexed="8"/>
      <name val="Source Sans Pro"/>
      <family val="2"/>
    </font>
    <font>
      <sz val="9"/>
      <color indexed="8"/>
      <name val="Source Sans Pro"/>
      <family val="2"/>
    </font>
    <font>
      <b/>
      <sz val="10.5"/>
      <color indexed="60"/>
      <name val="Source Sans Pro"/>
      <family val="2"/>
    </font>
    <font>
      <b/>
      <sz val="9"/>
      <color indexed="8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.5"/>
      <color theme="1"/>
      <name val="Source Sans Pro"/>
      <family val="2"/>
    </font>
    <font>
      <sz val="14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.5"/>
      <color rgb="FFFF0000"/>
      <name val="Source Sans Pro"/>
      <family val="2"/>
    </font>
    <font>
      <b/>
      <sz val="10"/>
      <color theme="0" tint="-4.9989318521683403E-2"/>
      <name val="Source Sans Pro"/>
      <family val="2"/>
    </font>
    <font>
      <sz val="10.5"/>
      <color theme="0" tint="-0.499984740745262"/>
      <name val="Source Sans Pro"/>
      <family val="2"/>
    </font>
    <font>
      <sz val="10.5"/>
      <color theme="0"/>
      <name val="Source Sans Pro"/>
      <family val="2"/>
    </font>
    <font>
      <b/>
      <sz val="10.5"/>
      <color theme="0" tint="-4.9989318521683403E-2"/>
      <name val="Source Sans Pro"/>
      <family val="2"/>
    </font>
    <font>
      <sz val="9"/>
      <color theme="1"/>
      <name val="Source Sans Pro"/>
      <family val="2"/>
    </font>
    <font>
      <sz val="10.5"/>
      <color theme="0" tint="-4.9989318521683403E-2"/>
      <name val="Source Sans Pro"/>
      <family val="2"/>
    </font>
    <font>
      <b/>
      <sz val="10.5"/>
      <color rgb="FFEFF3E2"/>
      <name val="Source Sans Pro"/>
      <family val="2"/>
    </font>
    <font>
      <sz val="10"/>
      <color rgb="FFEFF3E2"/>
      <name val="Source Sans Pro"/>
      <family val="2"/>
    </font>
    <font>
      <sz val="10"/>
      <color theme="0" tint="-4.9989318521683403E-2"/>
      <name val="Source Sans Pro"/>
      <family val="2"/>
    </font>
    <font>
      <b/>
      <sz val="10.5"/>
      <color rgb="FFFF0000"/>
      <name val="Source Sans Pro"/>
      <family val="2"/>
    </font>
    <font>
      <b/>
      <sz val="10.5"/>
      <color theme="0" tint="-0.499984740745262"/>
      <name val="Source Sans Pro"/>
      <family val="2"/>
    </font>
    <font>
      <sz val="11"/>
      <color theme="0" tint="-0.499984740745262"/>
      <name val="NewsGotT"/>
    </font>
    <font>
      <sz val="9"/>
      <color rgb="FFEFF3E2"/>
      <name val="Source Sans Pro"/>
      <family val="2"/>
    </font>
    <font>
      <sz val="9"/>
      <color theme="0" tint="-4.9989318521683403E-2"/>
      <name val="Source Sans Pro"/>
      <family val="2"/>
    </font>
    <font>
      <sz val="10"/>
      <color theme="1"/>
      <name val="NewsGotT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  <font>
      <sz val="9"/>
      <name val="Source Sans Pro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rgb="FFDFE9DB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8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7">
    <xf numFmtId="0" fontId="0" fillId="0" borderId="0" xfId="0"/>
    <xf numFmtId="0" fontId="0" fillId="5" borderId="0" xfId="0" applyFill="1"/>
    <xf numFmtId="0" fontId="0" fillId="6" borderId="0" xfId="0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3" fillId="5" borderId="0" xfId="1" applyFont="1" applyFill="1" applyBorder="1" applyAlignment="1" applyProtection="1">
      <alignment vertical="center"/>
    </xf>
    <xf numFmtId="0" fontId="24" fillId="5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23" fillId="5" borderId="0" xfId="1" applyFont="1" applyFill="1" applyBorder="1" applyAlignment="1" applyProtection="1">
      <alignment horizontal="right" vertical="center"/>
    </xf>
    <xf numFmtId="0" fontId="22" fillId="5" borderId="0" xfId="0" applyFont="1" applyFill="1" applyAlignment="1">
      <alignment vertical="center" wrapText="1"/>
    </xf>
    <xf numFmtId="0" fontId="25" fillId="8" borderId="0" xfId="3" applyFont="1" applyFill="1" applyAlignment="1">
      <alignment horizontal="left" vertical="center"/>
    </xf>
    <xf numFmtId="0" fontId="9" fillId="2" borderId="0" xfId="3" applyFont="1" applyFill="1"/>
    <xf numFmtId="167" fontId="11" fillId="9" borderId="0" xfId="0" applyNumberFormat="1" applyFont="1" applyFill="1" applyProtection="1">
      <protection locked="0"/>
    </xf>
    <xf numFmtId="0" fontId="12" fillId="2" borderId="3" xfId="3" applyFont="1" applyFill="1" applyBorder="1"/>
    <xf numFmtId="167" fontId="12" fillId="2" borderId="3" xfId="3" applyNumberFormat="1" applyFont="1" applyFill="1" applyBorder="1"/>
    <xf numFmtId="0" fontId="13" fillId="2" borderId="0" xfId="3" applyFont="1" applyFill="1"/>
    <xf numFmtId="166" fontId="13" fillId="2" borderId="0" xfId="3" applyNumberFormat="1" applyFont="1" applyFill="1" applyAlignment="1">
      <alignment horizontal="right"/>
    </xf>
    <xf numFmtId="0" fontId="26" fillId="6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14" fillId="9" borderId="0" xfId="0" applyFont="1" applyFill="1"/>
    <xf numFmtId="0" fontId="5" fillId="3" borderId="0" xfId="3" applyFont="1" applyFill="1" applyAlignment="1">
      <alignment horizontal="right"/>
    </xf>
    <xf numFmtId="0" fontId="19" fillId="9" borderId="0" xfId="0" applyFont="1" applyFill="1" applyProtection="1">
      <protection locked="0"/>
    </xf>
    <xf numFmtId="0" fontId="28" fillId="8" borderId="0" xfId="3" applyFont="1" applyFill="1" applyAlignment="1">
      <alignment horizontal="left" vertical="center"/>
    </xf>
    <xf numFmtId="0" fontId="28" fillId="8" borderId="0" xfId="3" applyFont="1" applyFill="1" applyAlignment="1">
      <alignment horizontal="right" vertical="center"/>
    </xf>
    <xf numFmtId="0" fontId="28" fillId="8" borderId="0" xfId="3" applyFont="1" applyFill="1" applyAlignment="1">
      <alignment horizontal="right" vertical="center" wrapText="1"/>
    </xf>
    <xf numFmtId="0" fontId="5" fillId="2" borderId="0" xfId="3" applyFont="1" applyFill="1"/>
    <xf numFmtId="3" fontId="7" fillId="3" borderId="0" xfId="0" applyNumberFormat="1" applyFont="1" applyFill="1"/>
    <xf numFmtId="167" fontId="6" fillId="9" borderId="0" xfId="0" applyNumberFormat="1" applyFont="1" applyFill="1" applyProtection="1">
      <protection locked="0"/>
    </xf>
    <xf numFmtId="0" fontId="4" fillId="2" borderId="3" xfId="3" applyFont="1" applyFill="1" applyBorder="1"/>
    <xf numFmtId="167" fontId="4" fillId="2" borderId="3" xfId="3" applyNumberFormat="1" applyFont="1" applyFill="1" applyBorder="1"/>
    <xf numFmtId="166" fontId="5" fillId="2" borderId="0" xfId="3" applyNumberFormat="1" applyFont="1" applyFill="1" applyAlignment="1">
      <alignment horizontal="right"/>
    </xf>
    <xf numFmtId="0" fontId="19" fillId="9" borderId="0" xfId="0" applyFont="1" applyFill="1"/>
    <xf numFmtId="164" fontId="19" fillId="5" borderId="0" xfId="0" applyNumberFormat="1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19" fillId="5" borderId="0" xfId="0" applyFont="1" applyFill="1" applyAlignment="1">
      <alignment horizontal="right" vertical="center"/>
    </xf>
    <xf numFmtId="167" fontId="5" fillId="2" borderId="0" xfId="3" applyNumberFormat="1" applyFont="1" applyFill="1"/>
    <xf numFmtId="167" fontId="7" fillId="3" borderId="0" xfId="0" applyNumberFormat="1" applyFont="1" applyFill="1"/>
    <xf numFmtId="167" fontId="7" fillId="9" borderId="0" xfId="0" applyNumberFormat="1" applyFont="1" applyFill="1"/>
    <xf numFmtId="167" fontId="19" fillId="9" borderId="0" xfId="0" applyNumberFormat="1" applyFont="1" applyFill="1"/>
    <xf numFmtId="0" fontId="28" fillId="10" borderId="0" xfId="3" applyFont="1" applyFill="1" applyAlignment="1">
      <alignment horizontal="right" vertical="center" wrapText="1"/>
    </xf>
    <xf numFmtId="0" fontId="29" fillId="9" borderId="0" xfId="0" applyFont="1" applyFill="1"/>
    <xf numFmtId="0" fontId="24" fillId="6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7" fillId="7" borderId="0" xfId="0" applyFont="1" applyFill="1" applyAlignment="1">
      <alignment vertical="center"/>
    </xf>
    <xf numFmtId="165" fontId="26" fillId="7" borderId="0" xfId="5" applyNumberFormat="1" applyFont="1" applyFill="1" applyBorder="1" applyAlignment="1">
      <alignment vertical="center"/>
    </xf>
    <xf numFmtId="0" fontId="30" fillId="10" borderId="4" xfId="3" applyFont="1" applyFill="1" applyBorder="1" applyAlignment="1">
      <alignment horizontal="right" vertical="center" wrapText="1"/>
    </xf>
    <xf numFmtId="0" fontId="30" fillId="10" borderId="0" xfId="3" applyFont="1" applyFill="1" applyAlignment="1">
      <alignment horizontal="right" vertical="center" wrapText="1"/>
    </xf>
    <xf numFmtId="0" fontId="30" fillId="10" borderId="5" xfId="3" applyFont="1" applyFill="1" applyBorder="1" applyAlignment="1">
      <alignment horizontal="right" vertical="center" wrapText="1"/>
    </xf>
    <xf numFmtId="166" fontId="6" fillId="3" borderId="0" xfId="0" applyNumberFormat="1" applyFont="1" applyFill="1"/>
    <xf numFmtId="169" fontId="7" fillId="3" borderId="0" xfId="0" applyNumberFormat="1" applyFont="1" applyFill="1"/>
    <xf numFmtId="170" fontId="7" fillId="3" borderId="0" xfId="0" applyNumberFormat="1" applyFont="1" applyFill="1"/>
    <xf numFmtId="0" fontId="5" fillId="9" borderId="0" xfId="3" applyFont="1" applyFill="1" applyAlignment="1">
      <alignment horizontal="right"/>
    </xf>
    <xf numFmtId="0" fontId="28" fillId="10" borderId="0" xfId="3" applyFont="1" applyFill="1" applyAlignment="1">
      <alignment horizontal="left" vertical="center"/>
    </xf>
    <xf numFmtId="0" fontId="28" fillId="10" borderId="0" xfId="3" applyFont="1" applyFill="1" applyAlignment="1">
      <alignment horizontal="right" vertical="center"/>
    </xf>
    <xf numFmtId="0" fontId="5" fillId="11" borderId="0" xfId="3" applyFont="1" applyFill="1"/>
    <xf numFmtId="3" fontId="7" fillId="9" borderId="0" xfId="0" applyNumberFormat="1" applyFont="1" applyFill="1"/>
    <xf numFmtId="166" fontId="6" fillId="9" borderId="0" xfId="0" applyNumberFormat="1" applyFont="1" applyFill="1"/>
    <xf numFmtId="0" fontId="4" fillId="2" borderId="0" xfId="3" applyFont="1" applyFill="1"/>
    <xf numFmtId="166" fontId="6" fillId="2" borderId="0" xfId="3" applyNumberFormat="1" applyFont="1" applyFill="1" applyAlignment="1">
      <alignment horizontal="right"/>
    </xf>
    <xf numFmtId="164" fontId="22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/>
    </xf>
    <xf numFmtId="0" fontId="26" fillId="12" borderId="0" xfId="3" applyFont="1" applyFill="1" applyAlignment="1">
      <alignment wrapText="1"/>
    </xf>
    <xf numFmtId="0" fontId="30" fillId="8" borderId="4" xfId="3" applyFont="1" applyFill="1" applyBorder="1" applyAlignment="1">
      <alignment horizontal="right" vertical="center" wrapText="1"/>
    </xf>
    <xf numFmtId="0" fontId="30" fillId="8" borderId="0" xfId="3" applyFont="1" applyFill="1" applyAlignment="1">
      <alignment horizontal="right" vertical="center" wrapText="1"/>
    </xf>
    <xf numFmtId="0" fontId="30" fillId="8" borderId="5" xfId="3" applyFont="1" applyFill="1" applyBorder="1" applyAlignment="1">
      <alignment horizontal="right" vertical="center" wrapText="1"/>
    </xf>
    <xf numFmtId="166" fontId="6" fillId="2" borderId="3" xfId="3" applyNumberFormat="1" applyFont="1" applyFill="1" applyBorder="1" applyAlignment="1">
      <alignment horizontal="right"/>
    </xf>
    <xf numFmtId="1" fontId="26" fillId="7" borderId="0" xfId="0" applyNumberFormat="1" applyFont="1" applyFill="1" applyAlignment="1">
      <alignment vertical="center"/>
    </xf>
    <xf numFmtId="1" fontId="26" fillId="6" borderId="0" xfId="0" applyNumberFormat="1" applyFont="1" applyFill="1" applyAlignment="1">
      <alignment vertical="center"/>
    </xf>
    <xf numFmtId="0" fontId="31" fillId="8" borderId="0" xfId="3" applyFont="1" applyFill="1" applyAlignment="1">
      <alignment horizontal="center" vertical="center" wrapText="1"/>
    </xf>
    <xf numFmtId="0" fontId="32" fillId="8" borderId="0" xfId="3" applyFont="1" applyFill="1" applyAlignment="1">
      <alignment horizontal="center" vertical="center" wrapText="1"/>
    </xf>
    <xf numFmtId="0" fontId="33" fillId="8" borderId="0" xfId="3" applyFont="1" applyFill="1" applyAlignment="1">
      <alignment horizontal="right" vertical="center" wrapText="1"/>
    </xf>
    <xf numFmtId="165" fontId="6" fillId="9" borderId="0" xfId="5" applyNumberFormat="1" applyFont="1" applyFill="1" applyBorder="1" applyProtection="1">
      <protection locked="0"/>
    </xf>
    <xf numFmtId="165" fontId="4" fillId="2" borderId="3" xfId="5" applyNumberFormat="1" applyFont="1" applyFill="1" applyBorder="1" applyAlignment="1"/>
    <xf numFmtId="9" fontId="5" fillId="2" borderId="0" xfId="5" applyFont="1" applyFill="1" applyBorder="1" applyAlignment="1">
      <alignment horizontal="right"/>
    </xf>
    <xf numFmtId="0" fontId="31" fillId="8" borderId="0" xfId="3" applyFont="1" applyFill="1" applyAlignment="1">
      <alignment horizontal="right" vertical="center" wrapText="1"/>
    </xf>
    <xf numFmtId="164" fontId="24" fillId="5" borderId="0" xfId="0" applyNumberFormat="1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24" fillId="5" borderId="0" xfId="0" applyFont="1" applyFill="1" applyAlignment="1">
      <alignment horizontal="right" vertical="center"/>
    </xf>
    <xf numFmtId="167" fontId="26" fillId="7" borderId="0" xfId="0" applyNumberFormat="1" applyFont="1" applyFill="1" applyAlignment="1">
      <alignment vertical="center"/>
    </xf>
    <xf numFmtId="0" fontId="24" fillId="7" borderId="0" xfId="0" applyFont="1" applyFill="1" applyAlignment="1">
      <alignment vertical="center"/>
    </xf>
    <xf numFmtId="0" fontId="26" fillId="12" borderId="0" xfId="3" applyFont="1" applyFill="1"/>
    <xf numFmtId="0" fontId="35" fillId="13" borderId="0" xfId="3" applyFont="1" applyFill="1" applyAlignment="1">
      <alignment horizontal="center" vertical="center" textRotation="90" wrapText="1"/>
    </xf>
    <xf numFmtId="167" fontId="26" fillId="12" borderId="0" xfId="0" applyNumberFormat="1" applyFont="1" applyFill="1"/>
    <xf numFmtId="0" fontId="5" fillId="9" borderId="0" xfId="0" applyFont="1" applyFill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167" fontId="4" fillId="2" borderId="0" xfId="3" applyNumberFormat="1" applyFont="1" applyFill="1"/>
    <xf numFmtId="0" fontId="36" fillId="7" borderId="0" xfId="0" applyFont="1" applyFill="1" applyAlignment="1">
      <alignment vertical="center"/>
    </xf>
    <xf numFmtId="168" fontId="36" fillId="7" borderId="0" xfId="0" applyNumberFormat="1" applyFont="1" applyFill="1" applyAlignment="1">
      <alignment vertical="center"/>
    </xf>
    <xf numFmtId="165" fontId="36" fillId="7" borderId="0" xfId="5" applyNumberFormat="1" applyFont="1" applyFill="1" applyBorder="1" applyAlignment="1">
      <alignment vertical="center"/>
    </xf>
    <xf numFmtId="0" fontId="37" fillId="8" borderId="0" xfId="3" applyFont="1" applyFill="1" applyAlignment="1">
      <alignment horizontal="center" vertical="center" wrapText="1"/>
    </xf>
    <xf numFmtId="0" fontId="4" fillId="11" borderId="0" xfId="3" applyFont="1" applyFill="1"/>
    <xf numFmtId="166" fontId="7" fillId="11" borderId="0" xfId="3" applyNumberFormat="1" applyFont="1" applyFill="1" applyAlignment="1">
      <alignment horizontal="right"/>
    </xf>
    <xf numFmtId="166" fontId="5" fillId="11" borderId="0" xfId="3" applyNumberFormat="1" applyFont="1" applyFill="1" applyAlignment="1">
      <alignment horizontal="right"/>
    </xf>
    <xf numFmtId="0" fontId="5" fillId="14" borderId="0" xfId="3" applyFont="1" applyFill="1"/>
    <xf numFmtId="167" fontId="5" fillId="14" borderId="0" xfId="3" applyNumberFormat="1" applyFont="1" applyFill="1"/>
    <xf numFmtId="166" fontId="5" fillId="14" borderId="0" xfId="3" applyNumberFormat="1" applyFont="1" applyFill="1" applyAlignment="1">
      <alignment horizontal="right"/>
    </xf>
    <xf numFmtId="167" fontId="7" fillId="15" borderId="0" xfId="0" applyNumberFormat="1" applyFont="1" applyFill="1"/>
    <xf numFmtId="0" fontId="5" fillId="16" borderId="0" xfId="3" applyFont="1" applyFill="1"/>
    <xf numFmtId="167" fontId="5" fillId="16" borderId="0" xfId="3" applyNumberFormat="1" applyFont="1" applyFill="1"/>
    <xf numFmtId="166" fontId="7" fillId="16" borderId="0" xfId="3" applyNumberFormat="1" applyFont="1" applyFill="1" applyAlignment="1">
      <alignment horizontal="right"/>
    </xf>
    <xf numFmtId="166" fontId="5" fillId="16" borderId="0" xfId="3" applyNumberFormat="1" applyFont="1" applyFill="1" applyAlignment="1">
      <alignment horizontal="right"/>
    </xf>
    <xf numFmtId="167" fontId="7" fillId="17" borderId="0" xfId="0" applyNumberFormat="1" applyFont="1" applyFill="1"/>
    <xf numFmtId="0" fontId="5" fillId="3" borderId="0" xfId="3" applyFont="1" applyFill="1"/>
    <xf numFmtId="0" fontId="5" fillId="9" borderId="0" xfId="3" applyFont="1" applyFill="1"/>
    <xf numFmtId="0" fontId="5" fillId="18" borderId="0" xfId="3" applyFont="1" applyFill="1"/>
    <xf numFmtId="0" fontId="13" fillId="2" borderId="0" xfId="3" quotePrefix="1" applyFont="1" applyFill="1"/>
    <xf numFmtId="0" fontId="17" fillId="5" borderId="0" xfId="1" applyFill="1" applyBorder="1" applyAlignment="1" applyProtection="1">
      <alignment vertical="center"/>
    </xf>
    <xf numFmtId="9" fontId="24" fillId="6" borderId="0" xfId="5" applyFont="1" applyFill="1" applyBorder="1" applyAlignment="1">
      <alignment vertical="center"/>
    </xf>
    <xf numFmtId="9" fontId="19" fillId="5" borderId="0" xfId="5" applyFont="1" applyFill="1" applyBorder="1" applyAlignment="1">
      <alignment vertical="center"/>
    </xf>
    <xf numFmtId="9" fontId="13" fillId="2" borderId="0" xfId="5" applyFont="1" applyFill="1" applyBorder="1" applyAlignment="1">
      <alignment horizontal="right"/>
    </xf>
    <xf numFmtId="167" fontId="24" fillId="6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readingOrder="1"/>
    </xf>
    <xf numFmtId="0" fontId="13" fillId="14" borderId="0" xfId="3" applyFont="1" applyFill="1" applyAlignment="1">
      <alignment horizontal="left" indent="2"/>
    </xf>
    <xf numFmtId="0" fontId="13" fillId="16" borderId="0" xfId="3" applyFont="1" applyFill="1" applyAlignment="1">
      <alignment horizontal="left" indent="2"/>
    </xf>
    <xf numFmtId="167" fontId="5" fillId="11" borderId="0" xfId="3" applyNumberFormat="1" applyFont="1" applyFill="1"/>
    <xf numFmtId="167" fontId="19" fillId="5" borderId="0" xfId="0" applyNumberFormat="1" applyFont="1" applyFill="1" applyAlignment="1">
      <alignment vertical="center"/>
    </xf>
    <xf numFmtId="0" fontId="1" fillId="4" borderId="2" xfId="4" applyFont="1" applyFill="1" applyBorder="1" applyAlignment="1">
      <alignment horizontal="center"/>
    </xf>
    <xf numFmtId="0" fontId="1" fillId="0" borderId="1" xfId="4" applyFont="1" applyBorder="1" applyAlignment="1">
      <alignment wrapText="1"/>
    </xf>
    <xf numFmtId="0" fontId="1" fillId="0" borderId="1" xfId="4" applyFont="1" applyBorder="1" applyAlignment="1">
      <alignment horizontal="right" wrapText="1"/>
    </xf>
    <xf numFmtId="0" fontId="2" fillId="0" borderId="0" xfId="4"/>
    <xf numFmtId="167" fontId="9" fillId="11" borderId="0" xfId="3" applyNumberFormat="1" applyFont="1" applyFill="1"/>
    <xf numFmtId="167" fontId="10" fillId="9" borderId="0" xfId="0" applyNumberFormat="1" applyFont="1" applyFill="1"/>
    <xf numFmtId="167" fontId="19" fillId="6" borderId="0" xfId="0" applyNumberFormat="1" applyFont="1" applyFill="1" applyAlignment="1">
      <alignment vertical="center"/>
    </xf>
    <xf numFmtId="0" fontId="38" fillId="8" borderId="0" xfId="3" applyFont="1" applyFill="1" applyAlignment="1">
      <alignment horizontal="center" vertical="center" wrapText="1"/>
    </xf>
    <xf numFmtId="167" fontId="36" fillId="7" borderId="0" xfId="5" applyNumberFormat="1" applyFont="1" applyFill="1" applyBorder="1" applyAlignment="1">
      <alignment vertical="center"/>
    </xf>
    <xf numFmtId="9" fontId="36" fillId="7" borderId="0" xfId="5" applyFont="1" applyFill="1" applyBorder="1" applyAlignment="1">
      <alignment vertical="center"/>
    </xf>
    <xf numFmtId="167" fontId="27" fillId="6" borderId="0" xfId="0" applyNumberFormat="1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42" fillId="9" borderId="0" xfId="0" applyFont="1" applyFill="1" applyAlignment="1">
      <alignment vertical="center"/>
    </xf>
    <xf numFmtId="0" fontId="39" fillId="5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40" fillId="5" borderId="0" xfId="0" quotePrefix="1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41" fillId="9" borderId="0" xfId="0" applyFont="1" applyFill="1" applyAlignment="1">
      <alignment horizontal="left" vertical="center" readingOrder="1"/>
    </xf>
    <xf numFmtId="0" fontId="41" fillId="9" borderId="0" xfId="0" applyFont="1" applyFill="1" applyAlignment="1">
      <alignment horizontal="left" vertical="center" wrapText="1" readingOrder="1"/>
    </xf>
    <xf numFmtId="0" fontId="5" fillId="9" borderId="0" xfId="0" applyFont="1" applyFill="1" applyAlignment="1">
      <alignment horizontal="left" vertical="center" wrapText="1" readingOrder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28" fillId="8" borderId="0" xfId="3" applyFont="1" applyFill="1" applyAlignment="1">
      <alignment horizontal="center" vertical="center" wrapText="1"/>
    </xf>
    <xf numFmtId="0" fontId="29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0" fillId="8" borderId="5" xfId="3" applyFont="1" applyFill="1" applyBorder="1" applyAlignment="1">
      <alignment horizontal="center" vertical="center" wrapText="1"/>
    </xf>
    <xf numFmtId="0" fontId="30" fillId="8" borderId="4" xfId="3" applyFont="1" applyFill="1" applyBorder="1" applyAlignment="1">
      <alignment horizontal="center" vertical="center" wrapText="1"/>
    </xf>
    <xf numFmtId="0" fontId="30" fillId="8" borderId="0" xfId="3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31" fillId="8" borderId="9" xfId="3" applyFont="1" applyFill="1" applyBorder="1" applyAlignment="1">
      <alignment horizontal="center" vertical="center" wrapText="1"/>
    </xf>
    <xf numFmtId="0" fontId="31" fillId="8" borderId="0" xfId="3" applyFont="1" applyFill="1" applyAlignment="1">
      <alignment horizontal="center" vertical="center" wrapText="1"/>
    </xf>
    <xf numFmtId="0" fontId="35" fillId="19" borderId="0" xfId="3" applyFont="1" applyFill="1" applyAlignment="1">
      <alignment horizontal="center"/>
    </xf>
    <xf numFmtId="0" fontId="26" fillId="12" borderId="0" xfId="3" applyFont="1" applyFill="1" applyAlignment="1">
      <alignment horizontal="center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Normal_P22" xfId="4" xr:uid="{00000000-0005-0000-0000-000004000000}"/>
    <cellStyle name="Porcentaje" xfId="5" builtinId="5"/>
    <cellStyle name="Porcentaj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Visitantes. Distribución provincial de visitas.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05-47F0-8BEA-D15D6D1DCF7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05-47F0-8BEA-D15D6D1DCF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505-47F0-8BEA-D15D6D1DCF7D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05-47F0-8BEA-D15D6D1DCF7D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505-47F0-8BEA-D15D6D1DCF7D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05-47F0-8BEA-D15D6D1DCF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505-47F0-8BEA-D15D6D1DCF7D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505-47F0-8BEA-D15D6D1DCF7D}"/>
              </c:ext>
            </c:extLst>
          </c:dPt>
          <c:dLbls>
            <c:dLbl>
              <c:idx val="0"/>
              <c:layout>
                <c:manualLayout>
                  <c:x val="-0.12828007485611384"/>
                  <c:y val="0.138283700696582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5-47F0-8BEA-D15D6D1DCF7D}"/>
                </c:ext>
              </c:extLst>
            </c:dLbl>
            <c:dLbl>
              <c:idx val="1"/>
              <c:layout>
                <c:manualLayout>
                  <c:x val="4.436284029518732E-2"/>
                  <c:y val="-0.130589870037871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5-47F0-8BEA-D15D6D1DCF7D}"/>
                </c:ext>
              </c:extLst>
            </c:dLbl>
            <c:dLbl>
              <c:idx val="2"/>
              <c:layout>
                <c:manualLayout>
                  <c:x val="-0.1323678121922372"/>
                  <c:y val="-0.199535648921562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5-47F0-8BEA-D15D6D1DCF7D}"/>
                </c:ext>
              </c:extLst>
            </c:dLbl>
            <c:dLbl>
              <c:idx val="3"/>
              <c:layout>
                <c:manualLayout>
                  <c:x val="8.8888731816960942E-2"/>
                  <c:y val="-0.129017407723827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5-47F0-8BEA-D15D6D1DCF7D}"/>
                </c:ext>
              </c:extLst>
            </c:dLbl>
            <c:dLbl>
              <c:idx val="4"/>
              <c:layout>
                <c:manualLayout>
                  <c:x val="9.8756399844638257E-2"/>
                  <c:y val="-0.136023031723110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5-47F0-8BEA-D15D6D1DCF7D}"/>
                </c:ext>
              </c:extLst>
            </c:dLbl>
            <c:dLbl>
              <c:idx val="5"/>
              <c:layout>
                <c:manualLayout>
                  <c:x val="0.11810411041528247"/>
                  <c:y val="-7.22758825844765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5-47F0-8BEA-D15D6D1DCF7D}"/>
                </c:ext>
              </c:extLst>
            </c:dLbl>
            <c:dLbl>
              <c:idx val="6"/>
              <c:layout>
                <c:manualLayout>
                  <c:x val="0.12843999302600637"/>
                  <c:y val="0.105221228825318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5-47F0-8BEA-D15D6D1DC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'P4'!$R$12:$R$19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'P4'!$P$12:$P$19</c:f>
              <c:numCache>
                <c:formatCode>#,##0;;\-</c:formatCode>
                <c:ptCount val="8"/>
                <c:pt idx="0">
                  <c:v>181046</c:v>
                </c:pt>
                <c:pt idx="1">
                  <c:v>103916</c:v>
                </c:pt>
                <c:pt idx="2">
                  <c:v>294550</c:v>
                </c:pt>
                <c:pt idx="3">
                  <c:v>123515</c:v>
                </c:pt>
                <c:pt idx="4">
                  <c:v>128097</c:v>
                </c:pt>
                <c:pt idx="5">
                  <c:v>130299</c:v>
                </c:pt>
                <c:pt idx="6">
                  <c:v>136052</c:v>
                </c:pt>
                <c:pt idx="7">
                  <c:v>191912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05-47F0-8BEA-D15D6D1D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2.7.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Evolución de las nuevas personas usuarias inscritas en el año.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17513763733581442"/>
          <c:y val="2.1636045494313208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'P9'!$B$20:$D$20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'P9'!$E$11:$O$11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'P9'!$E$20:$O$20</c:f>
              <c:numCache>
                <c:formatCode>#,##0;;\-</c:formatCode>
                <c:ptCount val="11"/>
                <c:pt idx="0">
                  <c:v>16542</c:v>
                </c:pt>
                <c:pt idx="1">
                  <c:v>16675</c:v>
                </c:pt>
                <c:pt idx="2">
                  <c:v>13719</c:v>
                </c:pt>
                <c:pt idx="3">
                  <c:v>13198</c:v>
                </c:pt>
                <c:pt idx="4">
                  <c:v>12952</c:v>
                </c:pt>
                <c:pt idx="5">
                  <c:v>14019</c:v>
                </c:pt>
                <c:pt idx="6">
                  <c:v>5866</c:v>
                </c:pt>
                <c:pt idx="7">
                  <c:v>11226</c:v>
                </c:pt>
                <c:pt idx="8">
                  <c:v>10506</c:v>
                </c:pt>
                <c:pt idx="9">
                  <c:v>12076</c:v>
                </c:pt>
                <c:pt idx="10">
                  <c:v>16261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0-46E2-9ECC-C42815A1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188335"/>
        <c:axId val="1"/>
      </c:lineChart>
      <c:catAx>
        <c:axId val="152918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2918833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2.8.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los prestatarios activos por sexo.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3.7984899464659432E-2"/>
          <c:y val="4.061492313460817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34471076577982"/>
          <c:y val="0.15117816566635464"/>
          <c:w val="0.59806946887380208"/>
          <c:h val="0.79527883088687978"/>
        </c:manualLayout>
      </c:layout>
      <c:pie3DChart>
        <c:varyColors val="1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4EDE-4D40-B061-0A0138B9C3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DE-4D40-B061-0A0138B9C3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'P10'!$F$13:$G$13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'P10'!$F$22:$G$22</c:f>
              <c:numCache>
                <c:formatCode>#,##0;;\-</c:formatCode>
                <c:ptCount val="2"/>
                <c:pt idx="0">
                  <c:v>19581</c:v>
                </c:pt>
                <c:pt idx="1">
                  <c:v>26642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DE-4D40-B061-0A0138B9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2.9.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los prestatarios activos por grupos de edad.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2.1182702049377011E-2"/>
          <c:y val="3.675685276182582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15654897976462"/>
          <c:y val="0.17526416511291507"/>
          <c:w val="0.61237016340699346"/>
          <c:h val="0.761974331356407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B69-4583-A775-76B792379140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69-4583-A775-76B79237914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1B69-4583-A775-76B792379140}"/>
                </c:ext>
              </c:extLst>
            </c:dLbl>
            <c:dLbl>
              <c:idx val="1"/>
              <c:layout>
                <c:manualLayout>
                  <c:x val="-0.12966471741822341"/>
                  <c:y val="-0.239224439050381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9-4583-A775-76B7923791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'P10'!$J$13:$K$13</c:f>
              <c:strCache>
                <c:ptCount val="2"/>
                <c:pt idx="0">
                  <c:v>Adultos</c:v>
                </c:pt>
                <c:pt idx="1">
                  <c:v>Infantiles</c:v>
                </c:pt>
              </c:strCache>
            </c:strRef>
          </c:cat>
          <c:val>
            <c:numRef>
              <c:f>'P10'!$J$22:$K$22</c:f>
              <c:numCache>
                <c:formatCode>#,##0;;\-</c:formatCode>
                <c:ptCount val="2"/>
                <c:pt idx="0">
                  <c:v>35072</c:v>
                </c:pt>
                <c:pt idx="1">
                  <c:v>11151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9-4583-A775-76B79237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Préstamos a usuarios. Distribución provincial. </a:t>
            </a:r>
          </a:p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7D-4488-94EC-AD4BFD3E6F03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A7D-4488-94EC-AD4BFD3E6F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A7D-4488-94EC-AD4BFD3E6F03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A7D-4488-94EC-AD4BFD3E6F03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A7D-4488-94EC-AD4BFD3E6F03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A7D-4488-94EC-AD4BFD3E6F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4A7D-4488-94EC-AD4BFD3E6F03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A7D-4488-94EC-AD4BFD3E6F03}"/>
              </c:ext>
            </c:extLst>
          </c:dPt>
          <c:dLbls>
            <c:dLbl>
              <c:idx val="0"/>
              <c:layout>
                <c:manualLayout>
                  <c:x val="-0.11128961386541107"/>
                  <c:y val="0.1706734719101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D-4488-94EC-AD4BFD3E6F03}"/>
                </c:ext>
              </c:extLst>
            </c:dLbl>
            <c:dLbl>
              <c:idx val="1"/>
              <c:layout>
                <c:manualLayout>
                  <c:x val="-0.11707258615949639"/>
                  <c:y val="3.0864251386859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488-94EC-AD4BFD3E6F03}"/>
                </c:ext>
              </c:extLst>
            </c:dLbl>
            <c:dLbl>
              <c:idx val="2"/>
              <c:layout>
                <c:manualLayout>
                  <c:x val="-0.14082974408861382"/>
                  <c:y val="-0.130653768694425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488-94EC-AD4BFD3E6F03}"/>
                </c:ext>
              </c:extLst>
            </c:dLbl>
            <c:dLbl>
              <c:idx val="3"/>
              <c:layout>
                <c:manualLayout>
                  <c:x val="-9.6068396553385171E-2"/>
                  <c:y val="-0.14000843384881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D-4488-94EC-AD4BFD3E6F03}"/>
                </c:ext>
              </c:extLst>
            </c:dLbl>
            <c:dLbl>
              <c:idx val="4"/>
              <c:layout>
                <c:manualLayout>
                  <c:x val="7.7615566630715421E-2"/>
                  <c:y val="-0.122191564697072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D-4488-94EC-AD4BFD3E6F03}"/>
                </c:ext>
              </c:extLst>
            </c:dLbl>
            <c:dLbl>
              <c:idx val="5"/>
              <c:layout>
                <c:manualLayout>
                  <c:x val="0.10461138642360839"/>
                  <c:y val="-0.147550185035734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D-4488-94EC-AD4BFD3E6F03}"/>
                </c:ext>
              </c:extLst>
            </c:dLbl>
            <c:dLbl>
              <c:idx val="6"/>
              <c:layout>
                <c:manualLayout>
                  <c:x val="0.1303009796112102"/>
                  <c:y val="1.98962491184446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D-4488-94EC-AD4BFD3E6F0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'P11'!$R$12:$R$19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'P11'!$P$12:$P$19</c:f>
              <c:numCache>
                <c:formatCode>#,##0;;\-</c:formatCode>
                <c:ptCount val="8"/>
                <c:pt idx="0">
                  <c:v>35702</c:v>
                </c:pt>
                <c:pt idx="1">
                  <c:v>36622</c:v>
                </c:pt>
                <c:pt idx="2">
                  <c:v>52243</c:v>
                </c:pt>
                <c:pt idx="3">
                  <c:v>52429</c:v>
                </c:pt>
                <c:pt idx="4">
                  <c:v>32385</c:v>
                </c:pt>
                <c:pt idx="5">
                  <c:v>42076</c:v>
                </c:pt>
                <c:pt idx="6">
                  <c:v>41399</c:v>
                </c:pt>
                <c:pt idx="7">
                  <c:v>88996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7D-4488-94EC-AD4BFD3E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Préstamos a usuarios. Evolución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0.19160002460629921"/>
          <c:y val="1.8867753890314275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8302012643743815"/>
        </c:manualLayout>
      </c:layout>
      <c:lineChart>
        <c:grouping val="standard"/>
        <c:varyColors val="0"/>
        <c:ser>
          <c:idx val="1"/>
          <c:order val="0"/>
          <c:tx>
            <c:strRef>
              <c:f>'P11'!$B$20:$C$20</c:f>
              <c:strCache>
                <c:ptCount val="2"/>
                <c:pt idx="0">
                  <c:v>Total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'P11'!$D$11:$O$11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'P11'!$D$20:$O$20</c:f>
              <c:numCache>
                <c:formatCode>#,##0;;\-</c:formatCode>
                <c:ptCount val="12"/>
                <c:pt idx="0">
                  <c:v>27169</c:v>
                </c:pt>
                <c:pt idx="1">
                  <c:v>33562</c:v>
                </c:pt>
                <c:pt idx="2">
                  <c:v>33053</c:v>
                </c:pt>
                <c:pt idx="3">
                  <c:v>37925</c:v>
                </c:pt>
                <c:pt idx="4">
                  <c:v>33224</c:v>
                </c:pt>
                <c:pt idx="5">
                  <c:v>31252</c:v>
                </c:pt>
                <c:pt idx="6">
                  <c:v>28767</c:v>
                </c:pt>
                <c:pt idx="7">
                  <c:v>27070</c:v>
                </c:pt>
                <c:pt idx="8">
                  <c:v>32263</c:v>
                </c:pt>
                <c:pt idx="9">
                  <c:v>36085</c:v>
                </c:pt>
                <c:pt idx="10">
                  <c:v>34495</c:v>
                </c:pt>
                <c:pt idx="11">
                  <c:v>26987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82-4CAB-B98B-E6430B53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513887"/>
        <c:axId val="1"/>
      </c:lineChart>
      <c:catAx>
        <c:axId val="2875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875138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 los préstamos a usuarios.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25682983281356786"/>
          <c:y val="1.308903694730466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'P12'!$B$20:$D$20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'P12'!$E$11:$O$11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'P12'!$E$20:$O$20</c:f>
              <c:numCache>
                <c:formatCode>#,##0;;\-</c:formatCode>
                <c:ptCount val="11"/>
                <c:pt idx="0">
                  <c:v>665729</c:v>
                </c:pt>
                <c:pt idx="1">
                  <c:v>616897</c:v>
                </c:pt>
                <c:pt idx="2">
                  <c:v>560122</c:v>
                </c:pt>
                <c:pt idx="3">
                  <c:v>503433</c:v>
                </c:pt>
                <c:pt idx="4">
                  <c:v>475668</c:v>
                </c:pt>
                <c:pt idx="5">
                  <c:v>469440</c:v>
                </c:pt>
                <c:pt idx="6">
                  <c:v>177496</c:v>
                </c:pt>
                <c:pt idx="7">
                  <c:v>267474</c:v>
                </c:pt>
                <c:pt idx="8">
                  <c:v>325881</c:v>
                </c:pt>
                <c:pt idx="9">
                  <c:v>332335</c:v>
                </c:pt>
                <c:pt idx="10">
                  <c:v>381852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459-967F-3DA32CB7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514367"/>
        <c:axId val="1"/>
      </c:lineChart>
      <c:catAx>
        <c:axId val="2875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8751436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3.4.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Préstamos. Distribución por tipo de documento.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5.817543355025827E-3"/>
          <c:y val="1.7304847383587542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6959728051614695"/>
          <c:y val="0.16516417965236863"/>
          <c:w val="0.59806946887380208"/>
          <c:h val="0.79527883088687978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AC75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48AE-4478-8196-F2CDD665F6A7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AE-4478-8196-F2CDD665F6A7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8AE-4478-8196-F2CDD665F6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8AE-4478-8196-F2CDD665F6A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8AE-4478-8196-F2CDD665F6A7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AE-4478-8196-F2CDD665F6A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8AE-4478-8196-F2CDD665F6A7}"/>
              </c:ext>
            </c:extLst>
          </c:dPt>
          <c:dLbls>
            <c:dLbl>
              <c:idx val="0"/>
              <c:layout>
                <c:manualLayout>
                  <c:x val="0.1251160128956483"/>
                  <c:y val="-3.6876456876456874E-2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AE-4478-8196-F2CDD665F6A7}"/>
                </c:ext>
              </c:extLst>
            </c:dLbl>
            <c:dLbl>
              <c:idx val="1"/>
              <c:layout>
                <c:manualLayout>
                  <c:x val="2.3996332650199546E-2"/>
                  <c:y val="-0.31641466145403152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AE-4478-8196-F2CDD665F6A7}"/>
                </c:ext>
              </c:extLst>
            </c:dLbl>
            <c:dLbl>
              <c:idx val="2"/>
              <c:layout>
                <c:manualLayout>
                  <c:x val="3.7817447476599673E-2"/>
                  <c:y val="-0.34921645283850006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AE-4478-8196-F2CDD665F6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AE-4478-8196-F2CDD665F6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'P13'!$B$42:$B$47</c:f>
              <c:strCache>
                <c:ptCount val="6"/>
                <c:pt idx="0">
                  <c:v>Libros</c:v>
                </c:pt>
                <c:pt idx="1">
                  <c:v>Documentos videográficos</c:v>
                </c:pt>
                <c:pt idx="2">
                  <c:v>Documentos sonoros</c:v>
                </c:pt>
                <c:pt idx="3">
                  <c:v>Publicaciones periódicas</c:v>
                </c:pt>
                <c:pt idx="4">
                  <c:v>Documentos electrónicos</c:v>
                </c:pt>
                <c:pt idx="5">
                  <c:v>Otros documentos</c:v>
                </c:pt>
              </c:strCache>
            </c:strRef>
          </c:cat>
          <c:val>
            <c:numRef>
              <c:f>'P13'!$F$42:$F$47</c:f>
              <c:numCache>
                <c:formatCode>0.0%</c:formatCode>
                <c:ptCount val="6"/>
                <c:pt idx="0">
                  <c:v>0.92956695264133749</c:v>
                </c:pt>
                <c:pt idx="1">
                  <c:v>5.0105800152938834E-2</c:v>
                </c:pt>
                <c:pt idx="2">
                  <c:v>1.185537852361648E-2</c:v>
                </c:pt>
                <c:pt idx="3">
                  <c:v>6.8193959963546089E-3</c:v>
                </c:pt>
                <c:pt idx="4">
                  <c:v>1.0370510040539267E-3</c:v>
                </c:pt>
                <c:pt idx="5">
                  <c:v>6.1542168169866854E-4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AE-4478-8196-F2CDD665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Pro,Negrita"Año 2020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3.5.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préstamos por tipo de usuario.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5840365231219061E-3"/>
          <c:y val="8.8257707557422745E-3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5482854965709931E-2"/>
          <c:y val="0.18975126017197641"/>
          <c:w val="0.96114291191129198"/>
          <c:h val="0.689991763581853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'P14'!$C$64</c:f>
              <c:strCache>
                <c:ptCount val="1"/>
                <c:pt idx="0">
                  <c:v>Préstamos por usuario inscrito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3C200" mc:Ignorable="a14" a14:legacySpreadsheetColorIndex="51">
                    <a:gamma/>
                    <a:shade val="9529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'P14'!$B$14:$B$21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'P14'!$K$14:$K$21</c:f>
              <c:numCache>
                <c:formatCode>#,##0.0</c:formatCode>
                <c:ptCount val="8"/>
                <c:pt idx="0">
                  <c:v>0.57825432046776049</c:v>
                </c:pt>
                <c:pt idx="1">
                  <c:v>0.72113264020163836</c:v>
                </c:pt>
                <c:pt idx="2">
                  <c:v>1.6723111395646606</c:v>
                </c:pt>
                <c:pt idx="3">
                  <c:v>0.53871683689196692</c:v>
                </c:pt>
                <c:pt idx="4">
                  <c:v>0.5626205243133372</c:v>
                </c:pt>
                <c:pt idx="5">
                  <c:v>0.77612380794274438</c:v>
                </c:pt>
                <c:pt idx="6">
                  <c:v>1.4124530876833845</c:v>
                </c:pt>
                <c:pt idx="7">
                  <c:v>0.78022180335773461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8-4A5C-8055-F5B874D2AA07}"/>
            </c:ext>
          </c:extLst>
        </c:ser>
        <c:ser>
          <c:idx val="0"/>
          <c:order val="1"/>
          <c:tx>
            <c:strRef>
              <c:f>'P14'!$C$63</c:f>
              <c:strCache>
                <c:ptCount val="1"/>
                <c:pt idx="0">
                  <c:v>Préstamos por cada 10 visitantes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'P14'!$B$14:$B$21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'P14'!$J$14:$J$21</c:f>
              <c:numCache>
                <c:formatCode>#,##0.0</c:formatCode>
                <c:ptCount val="8"/>
                <c:pt idx="0">
                  <c:v>1.9719850203815605</c:v>
                </c:pt>
                <c:pt idx="1">
                  <c:v>3.5241926171138225</c:v>
                </c:pt>
                <c:pt idx="2">
                  <c:v>1.7736547275505008</c:v>
                </c:pt>
                <c:pt idx="3">
                  <c:v>4.2447476015058898</c:v>
                </c:pt>
                <c:pt idx="4">
                  <c:v>2.5281622520433733</c:v>
                </c:pt>
                <c:pt idx="5">
                  <c:v>3.2291882516366206</c:v>
                </c:pt>
                <c:pt idx="6">
                  <c:v>3.0428806632758065</c:v>
                </c:pt>
                <c:pt idx="7">
                  <c:v>4.6373337779815751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8-4A5C-8055-F5B874D2AA07}"/>
            </c:ext>
          </c:extLst>
        </c:ser>
        <c:ser>
          <c:idx val="1"/>
          <c:order val="2"/>
          <c:tx>
            <c:strRef>
              <c:f>'P14'!$C$65</c:f>
              <c:strCache>
                <c:ptCount val="1"/>
                <c:pt idx="0">
                  <c:v>Préstamos por prestatario activo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'P14'!$B$14:$B$21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'P14'!$L$14:$L$21</c:f>
              <c:numCache>
                <c:formatCode>#,##0.0;\-#,##0.0;\-</c:formatCode>
                <c:ptCount val="8"/>
                <c:pt idx="0">
                  <c:v>7.0196618167518681</c:v>
                </c:pt>
                <c:pt idx="1">
                  <c:v>8.8160808858931148</c:v>
                </c:pt>
                <c:pt idx="2">
                  <c:v>6.8659482192140882</c:v>
                </c:pt>
                <c:pt idx="3">
                  <c:v>7.3791695988740322</c:v>
                </c:pt>
                <c:pt idx="4">
                  <c:v>7.8566229985443963</c:v>
                </c:pt>
                <c:pt idx="5">
                  <c:v>8.8880439374735953</c:v>
                </c:pt>
                <c:pt idx="6">
                  <c:v>11.933986739694436</c:v>
                </c:pt>
                <c:pt idx="7">
                  <c:v>8.9497184231697506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8-4A5C-8055-F5B874D2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98911631"/>
        <c:axId val="1"/>
      </c:barChart>
      <c:catAx>
        <c:axId val="1989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" sourceLinked="1"/>
        <c:majorTickMark val="out"/>
        <c:minorTickMark val="none"/>
        <c:tickLblPos val="nextTo"/>
        <c:crossAx val="19891163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7919675936316449E-2"/>
          <c:y val="7.3013965627363273E-2"/>
          <c:w val="0.40356622489766503"/>
          <c:h val="9.5178919478527108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&amp;D&amp;"NewsGotT,Normal"&amp;10Servicio de Información y Difusión. &amp;"NewsGotT,Negrita"Año 2019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3.6.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 Interbibliotecario.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7.6115485564304459E-4"/>
          <c:y val="0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9954382440584017E-2"/>
          <c:y val="0.23634336677814938"/>
          <c:w val="0.95548051722196647"/>
          <c:h val="0.63656633221850611"/>
        </c:manualLayout>
      </c:layout>
      <c:barChart>
        <c:barDir val="col"/>
        <c:grouping val="clustered"/>
        <c:varyColors val="0"/>
        <c:ser>
          <c:idx val="0"/>
          <c:order val="0"/>
          <c:tx>
            <c:v>Documentos prestados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#,##0;;\-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'P15'!$I$14:$I$21</c:f>
              <c:numCache>
                <c:formatCode>#,##0;;\-</c:formatCode>
                <c:ptCount val="8"/>
                <c:pt idx="0">
                  <c:v>101</c:v>
                </c:pt>
                <c:pt idx="1">
                  <c:v>140</c:v>
                </c:pt>
                <c:pt idx="2">
                  <c:v>140</c:v>
                </c:pt>
                <c:pt idx="3">
                  <c:v>194</c:v>
                </c:pt>
                <c:pt idx="4">
                  <c:v>179</c:v>
                </c:pt>
                <c:pt idx="5">
                  <c:v>199</c:v>
                </c:pt>
                <c:pt idx="6">
                  <c:v>192</c:v>
                </c:pt>
                <c:pt idx="7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A-4021-BF9D-1529EB48335C}"/>
            </c:ext>
          </c:extLst>
        </c:ser>
        <c:ser>
          <c:idx val="1"/>
          <c:order val="1"/>
          <c:tx>
            <c:v>Documentos recibidos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'P15'!$N$14:$N$21</c:f>
              <c:numCache>
                <c:formatCode>#,##0;;\-</c:formatCode>
                <c:ptCount val="8"/>
                <c:pt idx="0">
                  <c:v>88</c:v>
                </c:pt>
                <c:pt idx="1">
                  <c:v>34</c:v>
                </c:pt>
                <c:pt idx="2">
                  <c:v>20</c:v>
                </c:pt>
                <c:pt idx="3">
                  <c:v>169</c:v>
                </c:pt>
                <c:pt idx="4">
                  <c:v>240</c:v>
                </c:pt>
                <c:pt idx="5">
                  <c:v>209</c:v>
                </c:pt>
                <c:pt idx="6">
                  <c:v>78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A-4021-BF9D-1529EB48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4911"/>
        <c:axId val="1"/>
      </c:barChart>
      <c:catAx>
        <c:axId val="1989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989049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52879077487403"/>
          <c:y val="4.5094273377691181E-2"/>
          <c:w val="0.22792238757512179"/>
          <c:h val="0.156503654663751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>
      <c:oddFooter>&amp;D10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 culturales presenciales. Distribución provincial.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75-40D1-BFE4-0E6D3C0B0A7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775-40D1-BFE4-0E6D3C0B0A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775-40D1-BFE4-0E6D3C0B0A7D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775-40D1-BFE4-0E6D3C0B0A7D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775-40D1-BFE4-0E6D3C0B0A7D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775-40D1-BFE4-0E6D3C0B0A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775-40D1-BFE4-0E6D3C0B0A7D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775-40D1-BFE4-0E6D3C0B0A7D}"/>
              </c:ext>
            </c:extLst>
          </c:dPt>
          <c:dLbls>
            <c:dLbl>
              <c:idx val="0"/>
              <c:layout>
                <c:manualLayout>
                  <c:x val="-0.14077096067689526"/>
                  <c:y val="0.1397957699885852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5-40D1-BFE4-0E6D3C0B0A7D}"/>
                </c:ext>
              </c:extLst>
            </c:dLbl>
            <c:dLbl>
              <c:idx val="1"/>
              <c:layout>
                <c:manualLayout>
                  <c:x val="-0.19416536020245803"/>
                  <c:y val="3.479580634138175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5-40D1-BFE4-0E6D3C0B0A7D}"/>
                </c:ext>
              </c:extLst>
            </c:dLbl>
            <c:dLbl>
              <c:idx val="2"/>
              <c:layout>
                <c:manualLayout>
                  <c:x val="-0.18856230219544703"/>
                  <c:y val="-0.1110959641125192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5-40D1-BFE4-0E6D3C0B0A7D}"/>
                </c:ext>
              </c:extLst>
            </c:dLbl>
            <c:dLbl>
              <c:idx val="3"/>
              <c:layout>
                <c:manualLayout>
                  <c:x val="5.7675223332509448E-2"/>
                  <c:y val="-3.667856396843128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5-40D1-BFE4-0E6D3C0B0A7D}"/>
                </c:ext>
              </c:extLst>
            </c:dLbl>
            <c:dLbl>
              <c:idx val="4"/>
              <c:layout>
                <c:manualLayout>
                  <c:x val="-2.924600867844545E-2"/>
                  <c:y val="-0.1134792534589687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5-40D1-BFE4-0E6D3C0B0A7D}"/>
                </c:ext>
              </c:extLst>
            </c:dLbl>
            <c:dLbl>
              <c:idx val="5"/>
              <c:layout>
                <c:manualLayout>
                  <c:x val="0.11935128914254846"/>
                  <c:y val="-0.1856966286416413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5-40D1-BFE4-0E6D3C0B0A7D}"/>
                </c:ext>
              </c:extLst>
            </c:dLbl>
            <c:dLbl>
              <c:idx val="6"/>
              <c:layout>
                <c:manualLayout>
                  <c:x val="0.19388469058817312"/>
                  <c:y val="7.678074174246224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5-40D1-BFE4-0E6D3C0B0A7D}"/>
                </c:ext>
              </c:extLst>
            </c:dLbl>
            <c:dLbl>
              <c:idx val="7"/>
              <c:layout>
                <c:manualLayout>
                  <c:x val="1.1940256346880406E-2"/>
                  <c:y val="0.165416087694920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5-40D1-BFE4-0E6D3C0B0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'P16'!$R$12:$R$19</c:f>
              <c:strCache>
                <c:ptCount val="8"/>
                <c:pt idx="0">
                  <c:v>Almería 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'P16'!$P$12:$P$19</c:f>
              <c:numCache>
                <c:formatCode>#,##0;;\-</c:formatCode>
                <c:ptCount val="8"/>
                <c:pt idx="0">
                  <c:v>402</c:v>
                </c:pt>
                <c:pt idx="1">
                  <c:v>220</c:v>
                </c:pt>
                <c:pt idx="2">
                  <c:v>439</c:v>
                </c:pt>
                <c:pt idx="3">
                  <c:v>187</c:v>
                </c:pt>
                <c:pt idx="4">
                  <c:v>285</c:v>
                </c:pt>
                <c:pt idx="5">
                  <c:v>434</c:v>
                </c:pt>
                <c:pt idx="6">
                  <c:v>852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5-40D1-BFE4-0E6D3C0B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Visitantes. Evolución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0.19160002460629921"/>
          <c:y val="1.8867753890314275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8302012643743815"/>
        </c:manualLayout>
      </c:layout>
      <c:lineChart>
        <c:grouping val="standard"/>
        <c:varyColors val="0"/>
        <c:ser>
          <c:idx val="1"/>
          <c:order val="0"/>
          <c:tx>
            <c:strRef>
              <c:f>'P4'!$B$20:$C$20</c:f>
              <c:strCache>
                <c:ptCount val="2"/>
                <c:pt idx="0">
                  <c:v>Total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'P4'!$D$11:$O$11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'P4'!$D$20:$O$20</c:f>
              <c:numCache>
                <c:formatCode>#,##0;;\-</c:formatCode>
                <c:ptCount val="12"/>
                <c:pt idx="0">
                  <c:v>96042</c:v>
                </c:pt>
                <c:pt idx="1">
                  <c:v>126150</c:v>
                </c:pt>
                <c:pt idx="2">
                  <c:v>109681</c:v>
                </c:pt>
                <c:pt idx="3">
                  <c:v>128400</c:v>
                </c:pt>
                <c:pt idx="4">
                  <c:v>148447</c:v>
                </c:pt>
                <c:pt idx="5">
                  <c:v>119849</c:v>
                </c:pt>
                <c:pt idx="6">
                  <c:v>58159</c:v>
                </c:pt>
                <c:pt idx="7">
                  <c:v>53270</c:v>
                </c:pt>
                <c:pt idx="8">
                  <c:v>96304</c:v>
                </c:pt>
                <c:pt idx="9">
                  <c:v>121102</c:v>
                </c:pt>
                <c:pt idx="10">
                  <c:v>129557</c:v>
                </c:pt>
                <c:pt idx="11">
                  <c:v>102426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D1-41A6-B53B-67C0CFB5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532719"/>
        <c:axId val="1"/>
      </c:lineChart>
      <c:catAx>
        <c:axId val="15305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2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3271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Pro,Negrita"Año 2021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 culturales presenciales. Evolución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8.1385010922714426E-2"/>
          <c:y val="1.8867753890314275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8302012643743815"/>
        </c:manualLayout>
      </c:layout>
      <c:lineChart>
        <c:grouping val="standard"/>
        <c:varyColors val="0"/>
        <c:ser>
          <c:idx val="1"/>
          <c:order val="0"/>
          <c:tx>
            <c:strRef>
              <c:f>'P16'!$B$20:$C$20</c:f>
              <c:strCache>
                <c:ptCount val="2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'P16'!$D$11:$O$11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'P16'!$D$20:$O$20</c:f>
              <c:numCache>
                <c:formatCode>#,##0;;\-</c:formatCode>
                <c:ptCount val="12"/>
                <c:pt idx="0">
                  <c:v>268</c:v>
                </c:pt>
                <c:pt idx="1">
                  <c:v>284</c:v>
                </c:pt>
                <c:pt idx="2">
                  <c:v>345</c:v>
                </c:pt>
                <c:pt idx="3">
                  <c:v>424</c:v>
                </c:pt>
                <c:pt idx="4">
                  <c:v>321</c:v>
                </c:pt>
                <c:pt idx="5">
                  <c:v>307</c:v>
                </c:pt>
                <c:pt idx="6">
                  <c:v>62</c:v>
                </c:pt>
                <c:pt idx="7">
                  <c:v>26</c:v>
                </c:pt>
                <c:pt idx="8">
                  <c:v>173</c:v>
                </c:pt>
                <c:pt idx="9">
                  <c:v>336</c:v>
                </c:pt>
                <c:pt idx="10">
                  <c:v>360</c:v>
                </c:pt>
                <c:pt idx="11">
                  <c:v>289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D2-453C-B449-6F164610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50911"/>
        <c:axId val="1"/>
      </c:lineChart>
      <c:catAx>
        <c:axId val="211115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1111509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Asistentes a las actividades culturales presenciales. Distribución provincial.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15-47B9-9965-8697770DE182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8215-47B9-9965-8697770DE18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8215-47B9-9965-8697770DE182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215-47B9-9965-8697770DE182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215-47B9-9965-8697770DE182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8215-47B9-9965-8697770DE18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8215-47B9-9965-8697770DE182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8215-47B9-9965-8697770DE182}"/>
              </c:ext>
            </c:extLst>
          </c:dPt>
          <c:dLbls>
            <c:dLbl>
              <c:idx val="0"/>
              <c:layout>
                <c:manualLayout>
                  <c:x val="-0.12940736101169178"/>
                  <c:y val="0.1208025813012689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5-47B9-9965-8697770DE182}"/>
                </c:ext>
              </c:extLst>
            </c:dLbl>
            <c:dLbl>
              <c:idx val="1"/>
              <c:layout>
                <c:manualLayout>
                  <c:x val="4.4470890002386063E-2"/>
                  <c:y val="-2.218408596361356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5-47B9-9965-8697770DE182}"/>
                </c:ext>
              </c:extLst>
            </c:dLbl>
            <c:dLbl>
              <c:idx val="2"/>
              <c:layout>
                <c:manualLayout>
                  <c:x val="-0.14310785015509425"/>
                  <c:y val="-5.886406293230449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15-47B9-9965-8697770DE182}"/>
                </c:ext>
              </c:extLst>
            </c:dLbl>
            <c:dLbl>
              <c:idx val="3"/>
              <c:layout>
                <c:manualLayout>
                  <c:x val="5.7675223332509448E-2"/>
                  <c:y val="-3.667856396843128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15-47B9-9965-8697770DE182}"/>
                </c:ext>
              </c:extLst>
            </c:dLbl>
            <c:dLbl>
              <c:idx val="4"/>
              <c:layout>
                <c:manualLayout>
                  <c:x val="3.1360057265569077E-2"/>
                  <c:y val="-0.1847043692188050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15-47B9-9965-8697770DE182}"/>
                </c:ext>
              </c:extLst>
            </c:dLbl>
            <c:dLbl>
              <c:idx val="5"/>
              <c:layout>
                <c:manualLayout>
                  <c:x val="0.14207856120257695"/>
                  <c:y val="-8.598155999730802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15-47B9-9965-8697770DE182}"/>
                </c:ext>
              </c:extLst>
            </c:dLbl>
            <c:dLbl>
              <c:idx val="6"/>
              <c:layout>
                <c:manualLayout>
                  <c:x val="0.1597939036029587"/>
                  <c:y val="0.1764957264957264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15-47B9-9965-8697770DE182}"/>
                </c:ext>
              </c:extLst>
            </c:dLbl>
            <c:dLbl>
              <c:idx val="7"/>
              <c:layout>
                <c:manualLayout>
                  <c:x val="0.23163713910761155"/>
                  <c:y val="-1.976916346995089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15-47B9-9965-8697770DE1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'P16'!$R$12:$R$19</c:f>
              <c:strCache>
                <c:ptCount val="8"/>
                <c:pt idx="0">
                  <c:v>Almería 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'P17'!$P$12:$P$19</c:f>
              <c:numCache>
                <c:formatCode>#,##0;;\-</c:formatCode>
                <c:ptCount val="8"/>
                <c:pt idx="0">
                  <c:v>9750</c:v>
                </c:pt>
                <c:pt idx="1">
                  <c:v>3960</c:v>
                </c:pt>
                <c:pt idx="2">
                  <c:v>14824</c:v>
                </c:pt>
                <c:pt idx="3">
                  <c:v>4149</c:v>
                </c:pt>
                <c:pt idx="4">
                  <c:v>31453</c:v>
                </c:pt>
                <c:pt idx="5">
                  <c:v>12409</c:v>
                </c:pt>
                <c:pt idx="6">
                  <c:v>24990</c:v>
                </c:pt>
                <c:pt idx="7">
                  <c:v>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15-47B9-9965-8697770D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4.4.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Asistentes a las actividades culturales presenciales. Evolución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8.1385010922714426E-2"/>
          <c:y val="1.8867753890314275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8302012643743815"/>
        </c:manualLayout>
      </c:layout>
      <c:lineChart>
        <c:grouping val="standard"/>
        <c:varyColors val="0"/>
        <c:ser>
          <c:idx val="1"/>
          <c:order val="0"/>
          <c:tx>
            <c:strRef>
              <c:f>'P17'!$B$20:$C$20</c:f>
              <c:strCache>
                <c:ptCount val="2"/>
                <c:pt idx="0">
                  <c:v>Total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'P17'!$D$11:$O$11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'P17'!$D$20:$O$20</c:f>
              <c:numCache>
                <c:formatCode>#,##0;;\-</c:formatCode>
                <c:ptCount val="12"/>
                <c:pt idx="0">
                  <c:v>12130</c:v>
                </c:pt>
                <c:pt idx="1">
                  <c:v>15954</c:v>
                </c:pt>
                <c:pt idx="2">
                  <c:v>8837</c:v>
                </c:pt>
                <c:pt idx="3">
                  <c:v>13296</c:v>
                </c:pt>
                <c:pt idx="4">
                  <c:v>10608</c:v>
                </c:pt>
                <c:pt idx="5">
                  <c:v>10568</c:v>
                </c:pt>
                <c:pt idx="6">
                  <c:v>2197</c:v>
                </c:pt>
                <c:pt idx="7">
                  <c:v>1921</c:v>
                </c:pt>
                <c:pt idx="8">
                  <c:v>4079</c:v>
                </c:pt>
                <c:pt idx="9">
                  <c:v>9409</c:v>
                </c:pt>
                <c:pt idx="10">
                  <c:v>8603</c:v>
                </c:pt>
                <c:pt idx="11">
                  <c:v>8636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27-4B2E-8F8A-7A805FB1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50911"/>
        <c:axId val="1"/>
      </c:lineChart>
      <c:catAx>
        <c:axId val="211115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1111509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4.5.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 culturales presenciales. Distribución por tipo de actividad.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5.8175356142842949E-3"/>
          <c:y val="1.730499903728250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6959728051614695"/>
          <c:y val="0.16516417965236863"/>
          <c:w val="0.59806946887380208"/>
          <c:h val="0.79527883088687978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0F0-46EF-9B6B-C6FFBBDAAAE4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F0-46EF-9B6B-C6FFBBDAAA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D0F0-46EF-9B6B-C6FFBBDAAA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F0-46EF-9B6B-C6FFBBDAAAE4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D0F0-46EF-9B6B-C6FFBBDAAAE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F0-46EF-9B6B-C6FFBBDAAA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0F0-46EF-9B6B-C6FFBBDAAAE4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F0-46EF-9B6B-C6FFBBDAAAE4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D0F0-46EF-9B6B-C6FFBBDAAAE4}"/>
              </c:ext>
            </c:extLst>
          </c:dPt>
          <c:dLbls>
            <c:dLbl>
              <c:idx val="0"/>
              <c:layout>
                <c:manualLayout>
                  <c:x val="-2.5755963961556768E-2"/>
                  <c:y val="-0.14121212121212129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0-46EF-9B6B-C6FFBBDAAAE4}"/>
                </c:ext>
              </c:extLst>
            </c:dLbl>
            <c:dLbl>
              <c:idx val="2"/>
              <c:layout>
                <c:manualLayout>
                  <c:x val="-4.94701948046526E-3"/>
                  <c:y val="7.2433236055283304E-2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F0-46EF-9B6B-C6FFBBDAAAE4}"/>
                </c:ext>
              </c:extLst>
            </c:dLbl>
            <c:dLbl>
              <c:idx val="4"/>
              <c:layout>
                <c:manualLayout>
                  <c:x val="1.3241428066454577E-2"/>
                  <c:y val="-4.4949800855312669E-3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F0-46EF-9B6B-C6FFBBDAAAE4}"/>
                </c:ext>
              </c:extLst>
            </c:dLbl>
            <c:dLbl>
              <c:idx val="5"/>
              <c:layout>
                <c:manualLayout>
                  <c:x val="-9.1905266878755748E-2"/>
                  <c:y val="-4.2734549061885293E-17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0-46EF-9B6B-C6FFBBDAAAE4}"/>
                </c:ext>
              </c:extLst>
            </c:dLbl>
            <c:dLbl>
              <c:idx val="6"/>
              <c:layout>
                <c:manualLayout>
                  <c:x val="-8.3421703782255316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</a:rPr>
                      <a:t>Jornadas y </a:t>
                    </a:r>
                  </a:p>
                  <a:p>
                    <a:pPr>
                      <a:defRPr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</a:rPr>
                      <a:t>congresos</a:t>
                    </a:r>
                  </a:p>
                  <a:p>
                    <a:pPr>
                      <a:defRPr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  <a:cs typeface="Source Sans Pro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Source Sans Pro"/>
                        <a:ea typeface="Source Sans Pro"/>
                      </a:rPr>
                      <a:t>6%</a:t>
                    </a:r>
                  </a:p>
                </c:rich>
              </c:tx>
              <c:spPr>
                <a:noFill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0F0-46EF-9B6B-C6FFBBDAAAE4}"/>
                </c:ext>
              </c:extLst>
            </c:dLbl>
            <c:dLbl>
              <c:idx val="7"/>
              <c:layout>
                <c:manualLayout>
                  <c:x val="-8.7663485330505483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F0-46EF-9B6B-C6FFBBDAA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'P18'!$B$43:$B$50</c:f>
              <c:strCache>
                <c:ptCount val="8"/>
                <c:pt idx="0">
                  <c:v>Club de lectura</c:v>
                </c:pt>
                <c:pt idx="1">
                  <c:v>Cursos y talleres</c:v>
                </c:pt>
                <c:pt idx="2">
                  <c:v>Proyecciones, repr. teatrales y otras act.</c:v>
                </c:pt>
                <c:pt idx="3">
                  <c:v>Visitas 
guiadas</c:v>
                </c:pt>
                <c:pt idx="4">
                  <c:v>Presentaciones de libros</c:v>
                </c:pt>
                <c:pt idx="5">
                  <c:v>Cuentacuentos</c:v>
                </c:pt>
                <c:pt idx="6">
                  <c:v>Jornadas y congresos</c:v>
                </c:pt>
                <c:pt idx="7">
                  <c:v>Exposiciones</c:v>
                </c:pt>
              </c:strCache>
            </c:strRef>
          </c:cat>
          <c:val>
            <c:numRef>
              <c:f>'P18'!$C$43:$C$50</c:f>
              <c:numCache>
                <c:formatCode>0</c:formatCode>
                <c:ptCount val="8"/>
                <c:pt idx="0">
                  <c:v>978</c:v>
                </c:pt>
                <c:pt idx="1">
                  <c:v>566</c:v>
                </c:pt>
                <c:pt idx="2">
                  <c:v>444</c:v>
                </c:pt>
                <c:pt idx="3">
                  <c:v>442</c:v>
                </c:pt>
                <c:pt idx="4">
                  <c:v>379</c:v>
                </c:pt>
                <c:pt idx="5">
                  <c:v>215</c:v>
                </c:pt>
                <c:pt idx="6">
                  <c:v>194</c:v>
                </c:pt>
                <c:pt idx="7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F0-46EF-9B6B-C6FFBBDA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4.6.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 las actividades culturales.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25682983281356786"/>
          <c:y val="1.308903694730466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'P19'!$B$20:$D$20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'P19'!$E$11:$O$11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'P19'!$E$20:$O$20</c:f>
              <c:numCache>
                <c:formatCode>#,##0;;\-</c:formatCode>
                <c:ptCount val="11"/>
                <c:pt idx="0">
                  <c:v>2973</c:v>
                </c:pt>
                <c:pt idx="1">
                  <c:v>3145</c:v>
                </c:pt>
                <c:pt idx="2">
                  <c:v>2859</c:v>
                </c:pt>
                <c:pt idx="3">
                  <c:v>2972</c:v>
                </c:pt>
                <c:pt idx="4">
                  <c:v>3332</c:v>
                </c:pt>
                <c:pt idx="5">
                  <c:v>3322</c:v>
                </c:pt>
                <c:pt idx="6">
                  <c:v>805</c:v>
                </c:pt>
                <c:pt idx="7">
                  <c:v>1391</c:v>
                </c:pt>
                <c:pt idx="8">
                  <c:v>2797</c:v>
                </c:pt>
                <c:pt idx="9">
                  <c:v>3143</c:v>
                </c:pt>
                <c:pt idx="10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3-4586-B113-8ADE6CFEE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6926383"/>
        <c:axId val="1"/>
      </c:lineChart>
      <c:catAx>
        <c:axId val="210692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10692638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4.7.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 las actividades culturales por tipo de actividad.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2437007874015748"/>
          <c:y val="1.3089014430816965E-2"/>
        </c:manualLayout>
      </c:layout>
      <c:overlay val="0"/>
      <c:spPr>
        <a:noFill/>
        <a:ln w="12700">
          <a:solidFill>
            <a:srgbClr val="84AE2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2526846783557258"/>
          <c:w val="0.92184463367418434"/>
          <c:h val="0.55392364058581911"/>
        </c:manualLayout>
      </c:layout>
      <c:lineChart>
        <c:grouping val="standard"/>
        <c:varyColors val="0"/>
        <c:ser>
          <c:idx val="0"/>
          <c:order val="0"/>
          <c:tx>
            <c:strRef>
              <c:f>'P20'!$B$12:$D$12</c:f>
              <c:strCache>
                <c:ptCount val="3"/>
                <c:pt idx="0">
                  <c:v>Visitas 
guiadas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'P20'!$E$11:$O$11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'P20'!$E$12:$O$12</c:f>
              <c:numCache>
                <c:formatCode>#,##0;\-#,##0;\-;</c:formatCode>
                <c:ptCount val="11"/>
                <c:pt idx="0">
                  <c:v>370</c:v>
                </c:pt>
                <c:pt idx="1">
                  <c:v>379</c:v>
                </c:pt>
                <c:pt idx="2">
                  <c:v>342</c:v>
                </c:pt>
                <c:pt idx="3">
                  <c:v>378</c:v>
                </c:pt>
                <c:pt idx="4" formatCode="#,##0;;\-">
                  <c:v>442</c:v>
                </c:pt>
                <c:pt idx="5" formatCode="#,##0;;\-">
                  <c:v>349</c:v>
                </c:pt>
                <c:pt idx="6" formatCode="#,##0;;\-">
                  <c:v>75</c:v>
                </c:pt>
                <c:pt idx="7" formatCode="#,##0;;\-">
                  <c:v>64</c:v>
                </c:pt>
                <c:pt idx="8" formatCode="#,##0;;\-">
                  <c:v>221</c:v>
                </c:pt>
                <c:pt idx="9" formatCode="#,##0;;\-">
                  <c:v>345</c:v>
                </c:pt>
                <c:pt idx="10" formatCode="#,##0;;\-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3-4E54-9D13-32A4C62B9EF1}"/>
            </c:ext>
          </c:extLst>
        </c:ser>
        <c:ser>
          <c:idx val="1"/>
          <c:order val="1"/>
          <c:tx>
            <c:strRef>
              <c:f>'P20'!$B$13:$D$13</c:f>
              <c:strCache>
                <c:ptCount val="3"/>
                <c:pt idx="0">
                  <c:v>Animación a la lectura</c:v>
                </c:pt>
              </c:strCache>
            </c:strRef>
          </c:tx>
          <c:spPr>
            <a:ln>
              <a:solidFill>
                <a:srgbClr val="FF8080"/>
              </a:solidFill>
            </a:ln>
          </c:spPr>
          <c:marker>
            <c:symbol val="none"/>
          </c:marker>
          <c:cat>
            <c:numRef>
              <c:f>'P20'!$E$11:$O$11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'P20'!$E$13:$O$13</c:f>
              <c:numCache>
                <c:formatCode>#,##0;\-#,##0;\-;</c:formatCode>
                <c:ptCount val="11"/>
                <c:pt idx="0">
                  <c:v>1508</c:v>
                </c:pt>
                <c:pt idx="1">
                  <c:v>1427</c:v>
                </c:pt>
                <c:pt idx="2">
                  <c:v>1394</c:v>
                </c:pt>
                <c:pt idx="3">
                  <c:v>1415</c:v>
                </c:pt>
                <c:pt idx="4" formatCode="#,##0;;\-">
                  <c:v>1572</c:v>
                </c:pt>
                <c:pt idx="5" formatCode="#,##0;;\-">
                  <c:v>1560</c:v>
                </c:pt>
                <c:pt idx="6" formatCode="#,##0;;\-">
                  <c:v>372</c:v>
                </c:pt>
                <c:pt idx="7" formatCode="#,##0;;\-">
                  <c:v>565</c:v>
                </c:pt>
                <c:pt idx="8" formatCode="#,##0;;\-">
                  <c:v>1344</c:v>
                </c:pt>
                <c:pt idx="9" formatCode="#,##0;;\-">
                  <c:v>1490</c:v>
                </c:pt>
                <c:pt idx="10" formatCode="#,##0;;\-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3-4E54-9D13-32A4C62B9EF1}"/>
            </c:ext>
          </c:extLst>
        </c:ser>
        <c:ser>
          <c:idx val="2"/>
          <c:order val="2"/>
          <c:tx>
            <c:strRef>
              <c:f>'P20'!$B$17:$D$17</c:f>
              <c:strCache>
                <c:ptCount val="3"/>
                <c:pt idx="0">
                  <c:v>Cursos y talleres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'P20'!$E$11:$O$11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'P20'!$E$17:$O$17</c:f>
              <c:numCache>
                <c:formatCode>#,##0;\-#,##0;\-;</c:formatCode>
                <c:ptCount val="11"/>
                <c:pt idx="0">
                  <c:v>356</c:v>
                </c:pt>
                <c:pt idx="1">
                  <c:v>484</c:v>
                </c:pt>
                <c:pt idx="2">
                  <c:v>431</c:v>
                </c:pt>
                <c:pt idx="3">
                  <c:v>487</c:v>
                </c:pt>
                <c:pt idx="4" formatCode="#,##0;;\-">
                  <c:v>566</c:v>
                </c:pt>
                <c:pt idx="5" formatCode="#,##0;;\-">
                  <c:v>789</c:v>
                </c:pt>
                <c:pt idx="6" formatCode="#,##0;;\-">
                  <c:v>161</c:v>
                </c:pt>
                <c:pt idx="7" formatCode="#,##0;;\-">
                  <c:v>482</c:v>
                </c:pt>
                <c:pt idx="8" formatCode="#,##0;;\-">
                  <c:v>813</c:v>
                </c:pt>
                <c:pt idx="9" formatCode="#,##0;;\-">
                  <c:v>747</c:v>
                </c:pt>
                <c:pt idx="10" formatCode="#,##0;;\-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3-4E54-9D13-32A4C62B9EF1}"/>
            </c:ext>
          </c:extLst>
        </c:ser>
        <c:ser>
          <c:idx val="3"/>
          <c:order val="3"/>
          <c:tx>
            <c:strRef>
              <c:f>'P20'!$B$18:$D$18</c:f>
              <c:strCache>
                <c:ptCount val="3"/>
                <c:pt idx="0">
                  <c:v>Jornadas y congresos</c:v>
                </c:pt>
              </c:strCache>
            </c:strRef>
          </c:tx>
          <c:spPr>
            <a:ln>
              <a:solidFill>
                <a:srgbClr val="9999FF"/>
              </a:solidFill>
            </a:ln>
          </c:spPr>
          <c:marker>
            <c:symbol val="none"/>
          </c:marker>
          <c:cat>
            <c:numRef>
              <c:f>'P20'!$E$11:$O$11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'P20'!$E$18:$O$18</c:f>
              <c:numCache>
                <c:formatCode>#,##0;\-#,##0;\-;</c:formatCode>
                <c:ptCount val="11"/>
                <c:pt idx="0">
                  <c:v>182</c:v>
                </c:pt>
                <c:pt idx="1">
                  <c:v>167</c:v>
                </c:pt>
                <c:pt idx="2">
                  <c:v>132</c:v>
                </c:pt>
                <c:pt idx="3">
                  <c:v>186</c:v>
                </c:pt>
                <c:pt idx="4" formatCode="#,##0;;\-">
                  <c:v>194</c:v>
                </c:pt>
                <c:pt idx="5" formatCode="#,##0;;\-">
                  <c:v>201</c:v>
                </c:pt>
                <c:pt idx="6" formatCode="#,##0;;\-">
                  <c:v>96</c:v>
                </c:pt>
                <c:pt idx="7" formatCode="#,##0;;\-">
                  <c:v>57</c:v>
                </c:pt>
                <c:pt idx="8" formatCode="#,##0;;\-">
                  <c:v>86</c:v>
                </c:pt>
                <c:pt idx="9" formatCode="#,##0;;\-">
                  <c:v>98</c:v>
                </c:pt>
                <c:pt idx="10" formatCode="#,##0;;\-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D3-4E54-9D13-32A4C62B9EF1}"/>
            </c:ext>
          </c:extLst>
        </c:ser>
        <c:ser>
          <c:idx val="4"/>
          <c:order val="4"/>
          <c:tx>
            <c:strRef>
              <c:f>'P20'!$B$19:$D$19</c:f>
              <c:strCache>
                <c:ptCount val="3"/>
                <c:pt idx="0">
                  <c:v>Otras actividades culturales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'P20'!$E$11:$O$11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'P20'!$E$19:$O$19</c:f>
              <c:numCache>
                <c:formatCode>#,##0;\-#,##0;\-;</c:formatCode>
                <c:ptCount val="11"/>
                <c:pt idx="0">
                  <c:v>557</c:v>
                </c:pt>
                <c:pt idx="1">
                  <c:v>688</c:v>
                </c:pt>
                <c:pt idx="2">
                  <c:v>560</c:v>
                </c:pt>
                <c:pt idx="3">
                  <c:v>506</c:v>
                </c:pt>
                <c:pt idx="4" formatCode="#,##0;;\-">
                  <c:v>558</c:v>
                </c:pt>
                <c:pt idx="5" formatCode="#,##0;;\-">
                  <c:v>423</c:v>
                </c:pt>
                <c:pt idx="6" formatCode="#,##0;;\-">
                  <c:v>77</c:v>
                </c:pt>
                <c:pt idx="7" formatCode="#,##0;;\-">
                  <c:v>223</c:v>
                </c:pt>
                <c:pt idx="8" formatCode="#,##0;;\-">
                  <c:v>333</c:v>
                </c:pt>
                <c:pt idx="9" formatCode="#,##0;;\-">
                  <c:v>463</c:v>
                </c:pt>
                <c:pt idx="10" formatCode="#,##0;;\-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E54-9D13-32A4C62B9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527919"/>
        <c:axId val="1"/>
      </c:lineChart>
      <c:catAx>
        <c:axId val="15305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2791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719699642942439"/>
          <c:y val="0.84368591882846045"/>
          <c:w val="0.75177810993114969"/>
          <c:h val="0.12094798137051357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Colección total. Distribución provincial.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4147241495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B5-468B-98CA-BDEA43E3FEA8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B5-468B-98CA-BDEA43E3FE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8B5-468B-98CA-BDEA43E3FEA8}"/>
              </c:ext>
            </c:extLst>
          </c:dPt>
          <c:dPt>
            <c:idx val="3"/>
            <c:bubble3D val="0"/>
            <c:explosion val="6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B5-468B-98CA-BDEA43E3FEA8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8B5-468B-98CA-BDEA43E3FEA8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B5-468B-98CA-BDEA43E3FE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B8B5-468B-98CA-BDEA43E3FEA8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B5-468B-98CA-BDEA43E3FEA8}"/>
              </c:ext>
            </c:extLst>
          </c:dPt>
          <c:dLbls>
            <c:dLbl>
              <c:idx val="0"/>
              <c:layout>
                <c:manualLayout>
                  <c:x val="-0.10317754332586782"/>
                  <c:y val="0.144940100309243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5-468B-98CA-BDEA43E3FEA8}"/>
                </c:ext>
              </c:extLst>
            </c:dLbl>
            <c:dLbl>
              <c:idx val="1"/>
              <c:layout>
                <c:manualLayout>
                  <c:x val="-0.12302738767671931"/>
                  <c:y val="1.66191107299706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5-468B-98CA-BDEA43E3FEA8}"/>
                </c:ext>
              </c:extLst>
            </c:dLbl>
            <c:dLbl>
              <c:idx val="2"/>
              <c:layout>
                <c:manualLayout>
                  <c:x val="-0.12320869084189588"/>
                  <c:y val="-0.19081832592708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5-468B-98CA-BDEA43E3FEA8}"/>
                </c:ext>
              </c:extLst>
            </c:dLbl>
            <c:dLbl>
              <c:idx val="3"/>
              <c:layout>
                <c:manualLayout>
                  <c:x val="1.3352959681470943E-2"/>
                  <c:y val="-0.1583662933222456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5-468B-98CA-BDEA43E3FEA8}"/>
                </c:ext>
              </c:extLst>
            </c:dLbl>
            <c:dLbl>
              <c:idx val="4"/>
              <c:layout>
                <c:manualLayout>
                  <c:x val="0.11071443663459772"/>
                  <c:y val="-0.185707578631879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5-468B-98CA-BDEA43E3FEA8}"/>
                </c:ext>
              </c:extLst>
            </c:dLbl>
            <c:dLbl>
              <c:idx val="5"/>
              <c:layout>
                <c:manualLayout>
                  <c:x val="0.12050421948377527"/>
                  <c:y val="-8.06333861732630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5-468B-98CA-BDEA43E3FEA8}"/>
                </c:ext>
              </c:extLst>
            </c:dLbl>
            <c:dLbl>
              <c:idx val="6"/>
              <c:layout>
                <c:manualLayout>
                  <c:x val="0.1200820268664986"/>
                  <c:y val="8.78778271527939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5-468B-98CA-BDEA43E3FEA8}"/>
                </c:ext>
              </c:extLst>
            </c:dLbl>
            <c:dLbl>
              <c:idx val="7"/>
              <c:layout>
                <c:manualLayout>
                  <c:x val="3.2884902840059793E-2"/>
                  <c:y val="0.184031253519052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5-468B-98CA-BDEA43E3FE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'P21'!$P$12:$P$19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'P21'!$N$12:$N$19</c:f>
              <c:numCache>
                <c:formatCode>#,##0;;\-</c:formatCode>
                <c:ptCount val="8"/>
                <c:pt idx="0">
                  <c:v>155198</c:v>
                </c:pt>
                <c:pt idx="1">
                  <c:v>192548</c:v>
                </c:pt>
                <c:pt idx="2">
                  <c:v>247145</c:v>
                </c:pt>
                <c:pt idx="3">
                  <c:v>205365</c:v>
                </c:pt>
                <c:pt idx="4">
                  <c:v>134564</c:v>
                </c:pt>
                <c:pt idx="5">
                  <c:v>169715</c:v>
                </c:pt>
                <c:pt idx="6">
                  <c:v>214413</c:v>
                </c:pt>
                <c:pt idx="7">
                  <c:v>227907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B5-468B-98CA-BDEA43E3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Colección por tipo de documento.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0.1916002530044276"/>
          <c:y val="1.88677821522309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9461170294889606E-2"/>
          <c:y val="0.27105610236220473"/>
          <c:w val="0.88329979879275655"/>
          <c:h val="0.51801935695538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'P21'!$D$11</c:f>
              <c:strCache>
                <c:ptCount val="1"/>
                <c:pt idx="0">
                  <c:v>Libros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'P21'!$D$12:$D$19</c:f>
              <c:numCache>
                <c:formatCode>#,##0;;\-</c:formatCode>
                <c:ptCount val="8"/>
                <c:pt idx="0">
                  <c:v>140468</c:v>
                </c:pt>
                <c:pt idx="1">
                  <c:v>158406</c:v>
                </c:pt>
                <c:pt idx="2">
                  <c:v>201895</c:v>
                </c:pt>
                <c:pt idx="3">
                  <c:v>175238</c:v>
                </c:pt>
                <c:pt idx="4">
                  <c:v>112127</c:v>
                </c:pt>
                <c:pt idx="5">
                  <c:v>143717</c:v>
                </c:pt>
                <c:pt idx="6">
                  <c:v>181423</c:v>
                </c:pt>
                <c:pt idx="7">
                  <c:v>201647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3-48DD-BC00-1D39CA38FE85}"/>
            </c:ext>
          </c:extLst>
        </c:ser>
        <c:ser>
          <c:idx val="0"/>
          <c:order val="1"/>
          <c:tx>
            <c:strRef>
              <c:f>'P21'!$E$11</c:f>
              <c:strCache>
                <c:ptCount val="1"/>
                <c:pt idx="0">
                  <c:v>Manuscritos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'P21'!$E$12:$E$19</c:f>
              <c:numCache>
                <c:formatCode>#,##0;;\-</c:formatCode>
                <c:ptCount val="8"/>
                <c:pt idx="0">
                  <c:v>105</c:v>
                </c:pt>
                <c:pt idx="1">
                  <c:v>159</c:v>
                </c:pt>
                <c:pt idx="2">
                  <c:v>671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3-48DD-BC00-1D39CA38FE85}"/>
            </c:ext>
          </c:extLst>
        </c:ser>
        <c:ser>
          <c:idx val="2"/>
          <c:order val="2"/>
          <c:tx>
            <c:strRef>
              <c:f>'P21'!$F$11</c:f>
              <c:strCache>
                <c:ptCount val="1"/>
                <c:pt idx="0">
                  <c:v>Documentos sonoros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'P21'!$F$12:$F$19</c:f>
              <c:numCache>
                <c:formatCode>#,##0;;\-</c:formatCode>
                <c:ptCount val="8"/>
                <c:pt idx="0">
                  <c:v>3336</c:v>
                </c:pt>
                <c:pt idx="1">
                  <c:v>10890</c:v>
                </c:pt>
                <c:pt idx="2">
                  <c:v>15124</c:v>
                </c:pt>
                <c:pt idx="3">
                  <c:v>11146</c:v>
                </c:pt>
                <c:pt idx="4">
                  <c:v>7234</c:v>
                </c:pt>
                <c:pt idx="5">
                  <c:v>8974</c:v>
                </c:pt>
                <c:pt idx="6">
                  <c:v>6141</c:v>
                </c:pt>
                <c:pt idx="7">
                  <c:v>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3-48DD-BC00-1D39CA38FE85}"/>
            </c:ext>
          </c:extLst>
        </c:ser>
        <c:ser>
          <c:idx val="3"/>
          <c:order val="3"/>
          <c:tx>
            <c:strRef>
              <c:f>'P21'!$G$11</c:f>
              <c:strCache>
                <c:ptCount val="1"/>
                <c:pt idx="0">
                  <c:v>Documentos audiovisuales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'P21'!$G$12:$G$19</c:f>
              <c:numCache>
                <c:formatCode>#,##0;;\-</c:formatCode>
                <c:ptCount val="8"/>
                <c:pt idx="0">
                  <c:v>6826</c:v>
                </c:pt>
                <c:pt idx="1">
                  <c:v>10050</c:v>
                </c:pt>
                <c:pt idx="2">
                  <c:v>14279</c:v>
                </c:pt>
                <c:pt idx="3">
                  <c:v>11846</c:v>
                </c:pt>
                <c:pt idx="4">
                  <c:v>11428</c:v>
                </c:pt>
                <c:pt idx="5">
                  <c:v>14597</c:v>
                </c:pt>
                <c:pt idx="6">
                  <c:v>8903</c:v>
                </c:pt>
                <c:pt idx="7">
                  <c:v>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3-48DD-BC00-1D39CA38FE85}"/>
            </c:ext>
          </c:extLst>
        </c:ser>
        <c:ser>
          <c:idx val="4"/>
          <c:order val="4"/>
          <c:tx>
            <c:strRef>
              <c:f>'P21'!$H$11</c:f>
              <c:strCache>
                <c:ptCount val="1"/>
                <c:pt idx="0">
                  <c:v>Diapositivas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'P21'!$H$12:$H$19</c:f>
              <c:numCache>
                <c:formatCode>#,##0;;\-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2585</c:v>
                </c:pt>
                <c:pt idx="3">
                  <c:v>0</c:v>
                </c:pt>
                <c:pt idx="4">
                  <c:v>1416</c:v>
                </c:pt>
                <c:pt idx="5">
                  <c:v>0</c:v>
                </c:pt>
                <c:pt idx="6">
                  <c:v>149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E3-48DD-BC00-1D39CA38FE85}"/>
            </c:ext>
          </c:extLst>
        </c:ser>
        <c:ser>
          <c:idx val="5"/>
          <c:order val="5"/>
          <c:tx>
            <c:strRef>
              <c:f>'P21'!$I$11</c:f>
              <c:strCache>
                <c:ptCount val="1"/>
                <c:pt idx="0">
                  <c:v>Documentos electrónicos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'P21'!$I$12:$I$19</c:f>
              <c:numCache>
                <c:formatCode>#,##0;;\-</c:formatCode>
                <c:ptCount val="8"/>
                <c:pt idx="0">
                  <c:v>3958</c:v>
                </c:pt>
                <c:pt idx="1">
                  <c:v>793</c:v>
                </c:pt>
                <c:pt idx="2">
                  <c:v>3721</c:v>
                </c:pt>
                <c:pt idx="3">
                  <c:v>7023</c:v>
                </c:pt>
                <c:pt idx="4">
                  <c:v>1341</c:v>
                </c:pt>
                <c:pt idx="5">
                  <c:v>2183</c:v>
                </c:pt>
                <c:pt idx="6">
                  <c:v>3738</c:v>
                </c:pt>
                <c:pt idx="7">
                  <c:v>4161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E3-48DD-BC00-1D39CA38FE85}"/>
            </c:ext>
          </c:extLst>
        </c:ser>
        <c:ser>
          <c:idx val="6"/>
          <c:order val="6"/>
          <c:tx>
            <c:strRef>
              <c:f>'P21'!$J$11</c:f>
              <c:strCache>
                <c:ptCount val="1"/>
                <c:pt idx="0">
                  <c:v>Microformas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'P21'!$J$12:$J$19</c:f>
              <c:numCache>
                <c:formatCode>#,##0;;\-</c:formatCode>
                <c:ptCount val="8"/>
                <c:pt idx="0">
                  <c:v>10</c:v>
                </c:pt>
                <c:pt idx="1">
                  <c:v>0</c:v>
                </c:pt>
                <c:pt idx="2">
                  <c:v>308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E3-48DD-BC00-1D39CA38FE85}"/>
            </c:ext>
          </c:extLst>
        </c:ser>
        <c:ser>
          <c:idx val="7"/>
          <c:order val="7"/>
          <c:tx>
            <c:strRef>
              <c:f>'P21'!$K$11</c:f>
              <c:strCache>
                <c:ptCount val="1"/>
                <c:pt idx="0">
                  <c:v>Documentos cartográficos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'P21'!$K$12:$K$19</c:f>
              <c:numCache>
                <c:formatCode>#,##0;;\-</c:formatCode>
                <c:ptCount val="8"/>
                <c:pt idx="0">
                  <c:v>151</c:v>
                </c:pt>
                <c:pt idx="1">
                  <c:v>2575</c:v>
                </c:pt>
                <c:pt idx="2">
                  <c:v>686</c:v>
                </c:pt>
                <c:pt idx="3">
                  <c:v>1</c:v>
                </c:pt>
                <c:pt idx="4">
                  <c:v>722</c:v>
                </c:pt>
                <c:pt idx="5">
                  <c:v>80</c:v>
                </c:pt>
                <c:pt idx="6">
                  <c:v>447</c:v>
                </c:pt>
                <c:pt idx="7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E3-48DD-BC00-1D39CA38FE85}"/>
            </c:ext>
          </c:extLst>
        </c:ser>
        <c:ser>
          <c:idx val="8"/>
          <c:order val="8"/>
          <c:tx>
            <c:strRef>
              <c:f>'P21'!$L$11</c:f>
              <c:strCache>
                <c:ptCount val="1"/>
                <c:pt idx="0">
                  <c:v>Música impresa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'P21'!$L$12:$L$19</c:f>
              <c:numCache>
                <c:formatCode>#,##0;;\-</c:formatCode>
                <c:ptCount val="8"/>
                <c:pt idx="0">
                  <c:v>172</c:v>
                </c:pt>
                <c:pt idx="1">
                  <c:v>97</c:v>
                </c:pt>
                <c:pt idx="2">
                  <c:v>470</c:v>
                </c:pt>
                <c:pt idx="3">
                  <c:v>110</c:v>
                </c:pt>
                <c:pt idx="4">
                  <c:v>65</c:v>
                </c:pt>
                <c:pt idx="5">
                  <c:v>136</c:v>
                </c:pt>
                <c:pt idx="6">
                  <c:v>733</c:v>
                </c:pt>
                <c:pt idx="7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E3-48DD-BC00-1D39CA38FE85}"/>
            </c:ext>
          </c:extLst>
        </c:ser>
        <c:ser>
          <c:idx val="9"/>
          <c:order val="9"/>
          <c:tx>
            <c:strRef>
              <c:f>'P21'!$M$11</c:f>
              <c:strCache>
                <c:ptCount val="1"/>
                <c:pt idx="0">
                  <c:v>Documentos gráficos</c:v>
                </c:pt>
              </c:strCache>
            </c:strRef>
          </c:tx>
          <c:invertIfNegative val="0"/>
          <c:cat>
            <c:strRef>
              <c:f>'P21'!$B$12:$C$19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'P21'!$M$12:$M$19</c:f>
              <c:numCache>
                <c:formatCode>#,##0;;\-</c:formatCode>
                <c:ptCount val="8"/>
                <c:pt idx="0">
                  <c:v>172</c:v>
                </c:pt>
                <c:pt idx="1">
                  <c:v>9578</c:v>
                </c:pt>
                <c:pt idx="2">
                  <c:v>7406</c:v>
                </c:pt>
                <c:pt idx="3">
                  <c:v>1</c:v>
                </c:pt>
                <c:pt idx="4">
                  <c:v>229</c:v>
                </c:pt>
                <c:pt idx="5">
                  <c:v>27</c:v>
                </c:pt>
                <c:pt idx="6">
                  <c:v>12849</c:v>
                </c:pt>
                <c:pt idx="7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E3-48DD-BC00-1D39CA38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518799"/>
        <c:axId val="1"/>
      </c:barChart>
      <c:catAx>
        <c:axId val="15305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187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979778692555069"/>
          <c:y val="0.10918473393873467"/>
          <c:w val="0.7891115455132911"/>
          <c:h val="0.15881415845634131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Adquisiciones. Distribución provincial.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949766368891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1"/>
          <c:y val="0.17993115912414062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20-42E5-888A-62DE0987D961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20-42E5-888A-62DE0987D9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2E20-42E5-888A-62DE0987D961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20-42E5-888A-62DE0987D961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2E20-42E5-888A-62DE0987D961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20-42E5-888A-62DE0987D9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E20-42E5-888A-62DE0987D961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20-42E5-888A-62DE0987D961}"/>
              </c:ext>
            </c:extLst>
          </c:dPt>
          <c:dLbls>
            <c:dLbl>
              <c:idx val="0"/>
              <c:layout>
                <c:manualLayout>
                  <c:x val="-0.1336588868095524"/>
                  <c:y val="0.140316958650064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20-42E5-888A-62DE0987D961}"/>
                </c:ext>
              </c:extLst>
            </c:dLbl>
            <c:dLbl>
              <c:idx val="1"/>
              <c:layout>
                <c:manualLayout>
                  <c:x val="4.1373068276779307E-2"/>
                  <c:y val="-8.90673786883905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20-42E5-888A-62DE0987D961}"/>
                </c:ext>
              </c:extLst>
            </c:dLbl>
            <c:dLbl>
              <c:idx val="2"/>
              <c:layout>
                <c:manualLayout>
                  <c:x val="-0.12918752868895872"/>
                  <c:y val="-0.16747622810124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20-42E5-888A-62DE0987D961}"/>
                </c:ext>
              </c:extLst>
            </c:dLbl>
            <c:dLbl>
              <c:idx val="3"/>
              <c:layout>
                <c:manualLayout>
                  <c:x val="-3.0038589834294908E-2"/>
                  <c:y val="-0.12485356806127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20-42E5-888A-62DE0987D961}"/>
                </c:ext>
              </c:extLst>
            </c:dLbl>
            <c:dLbl>
              <c:idx val="4"/>
              <c:layout>
                <c:manualLayout>
                  <c:x val="0.11033031912584462"/>
                  <c:y val="-0.1500649797416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20-42E5-888A-62DE0987D961}"/>
                </c:ext>
              </c:extLst>
            </c:dLbl>
            <c:dLbl>
              <c:idx val="5"/>
              <c:layout>
                <c:manualLayout>
                  <c:x val="0.10458232282877918"/>
                  <c:y val="-9.37219012671960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20-42E5-888A-62DE0987D96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20-42E5-888A-62DE0987D9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'P22'!$Q$12:$Q$19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'P22'!$N$12:$N$19</c:f>
              <c:numCache>
                <c:formatCode>#,##0;;\-</c:formatCode>
                <c:ptCount val="8"/>
                <c:pt idx="0">
                  <c:v>6679</c:v>
                </c:pt>
                <c:pt idx="1">
                  <c:v>3969</c:v>
                </c:pt>
                <c:pt idx="2">
                  <c:v>5678</c:v>
                </c:pt>
                <c:pt idx="3">
                  <c:v>7550</c:v>
                </c:pt>
                <c:pt idx="4">
                  <c:v>4345</c:v>
                </c:pt>
                <c:pt idx="5">
                  <c:v>5033</c:v>
                </c:pt>
                <c:pt idx="6">
                  <c:v>6266</c:v>
                </c:pt>
                <c:pt idx="7">
                  <c:v>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20-42E5-888A-62DE0987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5.4.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Adquisiciones por tipo de documento.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0.19160009370413397"/>
          <c:y val="1.886769187408620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83020126437438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'P22'!$D$11</c:f>
              <c:strCache>
                <c:ptCount val="1"/>
                <c:pt idx="0">
                  <c:v>Libros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'P22'!$D$12:$D$19</c:f>
              <c:numCache>
                <c:formatCode>#,##0;;\-</c:formatCode>
                <c:ptCount val="8"/>
                <c:pt idx="0">
                  <c:v>6617</c:v>
                </c:pt>
                <c:pt idx="1">
                  <c:v>3908</c:v>
                </c:pt>
                <c:pt idx="2">
                  <c:v>5569</c:v>
                </c:pt>
                <c:pt idx="3">
                  <c:v>7358</c:v>
                </c:pt>
                <c:pt idx="4">
                  <c:v>4245</c:v>
                </c:pt>
                <c:pt idx="5">
                  <c:v>5029</c:v>
                </c:pt>
                <c:pt idx="6">
                  <c:v>5780</c:v>
                </c:pt>
                <c:pt idx="7">
                  <c:v>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0-42A9-B296-FBDCF15EC1CE}"/>
            </c:ext>
          </c:extLst>
        </c:ser>
        <c:ser>
          <c:idx val="0"/>
          <c:order val="1"/>
          <c:tx>
            <c:strRef>
              <c:f>'P22'!$E$11</c:f>
              <c:strCache>
                <c:ptCount val="1"/>
                <c:pt idx="0">
                  <c:v>Manuscritos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'P22'!$E$12:$E$19</c:f>
              <c:numCache>
                <c:formatCode>#,##0;;\-</c:formatCode>
                <c:ptCount val="8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0-42A9-B296-FBDCF15EC1CE}"/>
            </c:ext>
          </c:extLst>
        </c:ser>
        <c:ser>
          <c:idx val="2"/>
          <c:order val="2"/>
          <c:tx>
            <c:strRef>
              <c:f>'P22'!$F$11</c:f>
              <c:strCache>
                <c:ptCount val="1"/>
                <c:pt idx="0">
                  <c:v>Documentos sonoros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'P22'!$F$12:$F$19</c:f>
              <c:numCache>
                <c:formatCode>#,##0;;\-</c:formatCode>
                <c:ptCount val="8"/>
                <c:pt idx="0">
                  <c:v>14</c:v>
                </c:pt>
                <c:pt idx="1">
                  <c:v>9</c:v>
                </c:pt>
                <c:pt idx="2">
                  <c:v>14</c:v>
                </c:pt>
                <c:pt idx="3">
                  <c:v>53</c:v>
                </c:pt>
                <c:pt idx="4">
                  <c:v>31</c:v>
                </c:pt>
                <c:pt idx="5">
                  <c:v>1</c:v>
                </c:pt>
                <c:pt idx="6">
                  <c:v>167</c:v>
                </c:pt>
                <c:pt idx="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0-42A9-B296-FBDCF15EC1CE}"/>
            </c:ext>
          </c:extLst>
        </c:ser>
        <c:ser>
          <c:idx val="3"/>
          <c:order val="3"/>
          <c:tx>
            <c:strRef>
              <c:f>'P22'!$G$11</c:f>
              <c:strCache>
                <c:ptCount val="1"/>
                <c:pt idx="0">
                  <c:v>Documentos audiovisuales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'P22'!$G$12:$G$19</c:f>
              <c:numCache>
                <c:formatCode>#,##0;;\-</c:formatCode>
                <c:ptCount val="8"/>
                <c:pt idx="0">
                  <c:v>11</c:v>
                </c:pt>
                <c:pt idx="1">
                  <c:v>6</c:v>
                </c:pt>
                <c:pt idx="2">
                  <c:v>38</c:v>
                </c:pt>
                <c:pt idx="3">
                  <c:v>135</c:v>
                </c:pt>
                <c:pt idx="4">
                  <c:v>15</c:v>
                </c:pt>
                <c:pt idx="5">
                  <c:v>0</c:v>
                </c:pt>
                <c:pt idx="6">
                  <c:v>135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0-42A9-B296-FBDCF15EC1CE}"/>
            </c:ext>
          </c:extLst>
        </c:ser>
        <c:ser>
          <c:idx val="4"/>
          <c:order val="4"/>
          <c:tx>
            <c:strRef>
              <c:f>'P22'!$H$11</c:f>
              <c:strCache>
                <c:ptCount val="1"/>
                <c:pt idx="0">
                  <c:v>Diapositivas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'P22'!$H$12:$H$19</c:f>
              <c:numCache>
                <c:formatCode>#,##0;;\-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F0-42A9-B296-FBDCF15EC1CE}"/>
            </c:ext>
          </c:extLst>
        </c:ser>
        <c:ser>
          <c:idx val="5"/>
          <c:order val="5"/>
          <c:tx>
            <c:strRef>
              <c:f>'P22'!$I$11</c:f>
              <c:strCache>
                <c:ptCount val="1"/>
                <c:pt idx="0">
                  <c:v>Documentos electrónicos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'P22'!$I$12:$I$19</c:f>
              <c:numCache>
                <c:formatCode>#,##0;;\-</c:formatCode>
                <c:ptCount val="8"/>
                <c:pt idx="0">
                  <c:v>4</c:v>
                </c:pt>
                <c:pt idx="1">
                  <c:v>0</c:v>
                </c:pt>
                <c:pt idx="2">
                  <c:v>23</c:v>
                </c:pt>
                <c:pt idx="3">
                  <c:v>4</c:v>
                </c:pt>
                <c:pt idx="4">
                  <c:v>17</c:v>
                </c:pt>
                <c:pt idx="5">
                  <c:v>2</c:v>
                </c:pt>
                <c:pt idx="6">
                  <c:v>45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F0-42A9-B296-FBDCF15EC1CE}"/>
            </c:ext>
          </c:extLst>
        </c:ser>
        <c:ser>
          <c:idx val="6"/>
          <c:order val="6"/>
          <c:tx>
            <c:strRef>
              <c:f>'P22'!$J$11</c:f>
              <c:strCache>
                <c:ptCount val="1"/>
                <c:pt idx="0">
                  <c:v>Microformas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'P22'!$J$12:$J$19</c:f>
              <c:numCache>
                <c:formatCode>#,##0;;\-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F0-42A9-B296-FBDCF15EC1CE}"/>
            </c:ext>
          </c:extLst>
        </c:ser>
        <c:ser>
          <c:idx val="7"/>
          <c:order val="7"/>
          <c:tx>
            <c:strRef>
              <c:f>'P22'!$K$11</c:f>
              <c:strCache>
                <c:ptCount val="1"/>
                <c:pt idx="0">
                  <c:v>Documentos cartográficos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'P22'!$K$12:$K$19</c:f>
              <c:numCache>
                <c:formatCode>#,##0;;\-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F0-42A9-B296-FBDCF15EC1CE}"/>
            </c:ext>
          </c:extLst>
        </c:ser>
        <c:ser>
          <c:idx val="8"/>
          <c:order val="8"/>
          <c:tx>
            <c:strRef>
              <c:f>'P22'!$L$11</c:f>
              <c:strCache>
                <c:ptCount val="1"/>
                <c:pt idx="0">
                  <c:v>Música impresa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'P22'!$L$12:$L$19</c:f>
              <c:numCache>
                <c:formatCode>#,##0;;\-</c:formatCode>
                <c:ptCount val="8"/>
                <c:pt idx="0">
                  <c:v>1</c:v>
                </c:pt>
                <c:pt idx="1">
                  <c:v>9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F0-42A9-B296-FBDCF15EC1CE}"/>
            </c:ext>
          </c:extLst>
        </c:ser>
        <c:ser>
          <c:idx val="9"/>
          <c:order val="9"/>
          <c:tx>
            <c:strRef>
              <c:f>'P22'!$M$11</c:f>
              <c:strCache>
                <c:ptCount val="1"/>
                <c:pt idx="0">
                  <c:v>Documentos gráficos</c:v>
                </c:pt>
              </c:strCache>
            </c:strRef>
          </c:tx>
          <c:invertIfNegative val="0"/>
          <c:cat>
            <c:strRef>
              <c:f>'P22'!$B$12:$C$19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'P22'!$M$12:$M$19</c:f>
              <c:numCache>
                <c:formatCode>#,##0;;\-</c:formatCode>
                <c:ptCount val="8"/>
                <c:pt idx="0">
                  <c:v>16</c:v>
                </c:pt>
                <c:pt idx="1">
                  <c:v>37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97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F0-42A9-B296-FBDCF15EC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517839"/>
        <c:axId val="1"/>
      </c:barChart>
      <c:catAx>
        <c:axId val="15305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1783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del número de visitantes.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25682985279014037"/>
          <c:y val="1.308903694730466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'P5'!$B$20:$D$20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'P5'!$E$11:$O$11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'P5'!$E$20:$O$20</c:f>
              <c:numCache>
                <c:formatCode>#,##0;;\-</c:formatCode>
                <c:ptCount val="11"/>
                <c:pt idx="0">
                  <c:v>1742333.7</c:v>
                </c:pt>
                <c:pt idx="1">
                  <c:v>1699798</c:v>
                </c:pt>
                <c:pt idx="2">
                  <c:v>1662071</c:v>
                </c:pt>
                <c:pt idx="3">
                  <c:v>1567318</c:v>
                </c:pt>
                <c:pt idx="4">
                  <c:v>1547990</c:v>
                </c:pt>
                <c:pt idx="5">
                  <c:v>1554508</c:v>
                </c:pt>
                <c:pt idx="6">
                  <c:v>628166</c:v>
                </c:pt>
                <c:pt idx="7">
                  <c:v>759815</c:v>
                </c:pt>
                <c:pt idx="8">
                  <c:v>981323</c:v>
                </c:pt>
                <c:pt idx="9">
                  <c:v>1015818</c:v>
                </c:pt>
                <c:pt idx="10">
                  <c:v>1289387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5-41C0-876E-88E12966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537999"/>
        <c:axId val="1"/>
      </c:lineChart>
      <c:catAx>
        <c:axId val="15305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37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5.5.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 la Colección.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25682983281356786"/>
          <c:y val="1.308903694730466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'P23'!$B$20:$D$20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'P23'!$E$11:$O$11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'P23'!$E$20:$O$20</c:f>
              <c:numCache>
                <c:formatCode>#,##0;;\-</c:formatCode>
                <c:ptCount val="11"/>
                <c:pt idx="0">
                  <c:v>1431464</c:v>
                </c:pt>
                <c:pt idx="1">
                  <c:v>1433316</c:v>
                </c:pt>
                <c:pt idx="2">
                  <c:v>1483472</c:v>
                </c:pt>
                <c:pt idx="3">
                  <c:v>1486769</c:v>
                </c:pt>
                <c:pt idx="4">
                  <c:v>1534169</c:v>
                </c:pt>
                <c:pt idx="5">
                  <c:v>1487508</c:v>
                </c:pt>
                <c:pt idx="6">
                  <c:v>1479182</c:v>
                </c:pt>
                <c:pt idx="7">
                  <c:v>1502152</c:v>
                </c:pt>
                <c:pt idx="8">
                  <c:v>1556899</c:v>
                </c:pt>
                <c:pt idx="9">
                  <c:v>1533188</c:v>
                </c:pt>
                <c:pt idx="10">
                  <c:v>1546855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A-4E2E-8222-F722B4486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529359"/>
        <c:axId val="1"/>
      </c:lineChart>
      <c:catAx>
        <c:axId val="15305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2935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Personal por sexo y tipo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Año 2024</a:t>
            </a:r>
          </a:p>
        </c:rich>
      </c:tx>
      <c:layout>
        <c:manualLayout>
          <c:xMode val="edge"/>
          <c:yMode val="edge"/>
          <c:x val="2.3468988622642474E-4"/>
          <c:y val="3.7058943903198541E-2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9399669751178716E-2"/>
          <c:y val="0.17390018827151907"/>
          <c:w val="0.97060033024882131"/>
          <c:h val="0.46061860641978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'P24'!$B$53</c:f>
              <c:strCache>
                <c:ptCount val="1"/>
                <c:pt idx="0">
                  <c:v>H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B22-43AD-A1D5-7CD92A494F5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B22-43AD-A1D5-7CD92A494F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B22-43AD-A1D5-7CD92A494F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B22-43AD-A1D5-7CD92A494F5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B22-43AD-A1D5-7CD92A494F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B22-43AD-A1D5-7CD92A494F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B22-43AD-A1D5-7CD92A494F5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B22-43AD-A1D5-7CD92A494F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B22-43AD-A1D5-7CD92A494F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B22-43AD-A1D5-7CD92A494F5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B22-43AD-A1D5-7CD92A494F5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B22-43AD-A1D5-7CD92A494F5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B22-43AD-A1D5-7CD92A494F5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9B22-43AD-A1D5-7CD92A494F5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B22-43AD-A1D5-7CD92A494F5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B22-43AD-A1D5-7CD92A494F5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B22-43AD-A1D5-7CD92A494F5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B22-43AD-A1D5-7CD92A494F5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B22-43AD-A1D5-7CD92A494F5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B22-43AD-A1D5-7CD92A494F5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B22-43AD-A1D5-7CD92A494F5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B22-43AD-A1D5-7CD92A494F5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B22-43AD-A1D5-7CD92A494F5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B22-43AD-A1D5-7CD92A494F52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B22-43AD-A1D5-7CD92A494F5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22-43AD-A1D5-7CD92A494F52}"/>
                </c:ext>
              </c:extLst>
            </c:dLbl>
            <c:dLbl>
              <c:idx val="10"/>
              <c:layout>
                <c:manualLayout>
                  <c:x val="0"/>
                  <c:y val="-4.5201315076761452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22-43AD-A1D5-7CD92A494F52}"/>
                </c:ext>
              </c:extLst>
            </c:dLbl>
            <c:dLbl>
              <c:idx val="14"/>
              <c:layout>
                <c:manualLayout>
                  <c:x val="0"/>
                  <c:y val="4.519775619832063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22-43AD-A1D5-7CD92A494F52}"/>
                </c:ext>
              </c:extLst>
            </c:dLbl>
            <c:dLbl>
              <c:idx val="22"/>
              <c:layout>
                <c:manualLayout>
                  <c:x val="0"/>
                  <c:y val="-8.2861566316604703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22-43AD-A1D5-7CD92A494F5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22-43AD-A1D5-7CD92A494F5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ABD5-479D-ACE8-67332F4396B0}"/>
                </c:ext>
              </c:extLst>
            </c:dLbl>
            <c:dLbl>
              <c:idx val="30"/>
              <c:layout>
                <c:manualLayout>
                  <c:x val="-1.0559034485874088E-16"/>
                  <c:y val="-4.519775619832063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22-43AD-A1D5-7CD92A494F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'P24'!$C$51:$AH$52</c:f>
              <c:multiLvlStrCache>
                <c:ptCount val="32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4">
                    <c:v>Profesionales</c:v>
                  </c:pt>
                  <c:pt idx="5">
                    <c:v>Auxiliares</c:v>
                  </c:pt>
                  <c:pt idx="6">
                    <c:v>Especializados</c:v>
                  </c:pt>
                  <c:pt idx="7">
                    <c:v>Otro personal</c:v>
                  </c:pt>
                  <c:pt idx="8">
                    <c:v>Profesionales</c:v>
                  </c:pt>
                  <c:pt idx="9">
                    <c:v>Auxiliares</c:v>
                  </c:pt>
                  <c:pt idx="10">
                    <c:v>Especializados</c:v>
                  </c:pt>
                  <c:pt idx="11">
                    <c:v>Otro personal</c:v>
                  </c:pt>
                  <c:pt idx="12">
                    <c:v>Profesionales</c:v>
                  </c:pt>
                  <c:pt idx="13">
                    <c:v>Auxiliares</c:v>
                  </c:pt>
                  <c:pt idx="14">
                    <c:v>Especializados</c:v>
                  </c:pt>
                  <c:pt idx="15">
                    <c:v>Otro personal</c:v>
                  </c:pt>
                  <c:pt idx="16">
                    <c:v>Profesionales</c:v>
                  </c:pt>
                  <c:pt idx="17">
                    <c:v>Auxiliares</c:v>
                  </c:pt>
                  <c:pt idx="18">
                    <c:v>Especializados</c:v>
                  </c:pt>
                  <c:pt idx="19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4">
                    <c:v>Profesionales</c:v>
                  </c:pt>
                  <c:pt idx="25">
                    <c:v>Auxiliares</c:v>
                  </c:pt>
                  <c:pt idx="26">
                    <c:v>Especializados</c:v>
                  </c:pt>
                  <c:pt idx="27">
                    <c:v>Otro personal</c:v>
                  </c:pt>
                  <c:pt idx="28">
                    <c:v>Profesionales</c:v>
                  </c:pt>
                  <c:pt idx="29">
                    <c:v>Auxiliares</c:v>
                  </c:pt>
                  <c:pt idx="30">
                    <c:v>Especializados</c:v>
                  </c:pt>
                  <c:pt idx="31">
                    <c:v>Otro personal</c:v>
                  </c:pt>
                </c:lvl>
                <c:lvl>
                  <c:pt idx="0">
                    <c:v>BPE-BP 'Fco. Villaespesa' de Almería</c:v>
                  </c:pt>
                  <c:pt idx="4">
                    <c:v>BPE-BP de Cádiz</c:v>
                  </c:pt>
                  <c:pt idx="8">
                    <c:v>BPE-BP de Córdoba</c:v>
                  </c:pt>
                  <c:pt idx="12">
                    <c:v>BPE-BP de Granada</c:v>
                  </c:pt>
                  <c:pt idx="16">
                    <c:v>BPE-BP de Huelva</c:v>
                  </c:pt>
                  <c:pt idx="20">
                    <c:v>BPE-BP de Jaén</c:v>
                  </c:pt>
                  <c:pt idx="24">
                    <c:v>BPE-BP de Málaga</c:v>
                  </c:pt>
                  <c:pt idx="28">
                    <c:v>BPE-BP 'Infanta Elena' de Sevilla</c:v>
                  </c:pt>
                </c:lvl>
              </c:multiLvlStrCache>
            </c:multiLvlStrRef>
          </c:cat>
          <c:val>
            <c:numRef>
              <c:f>'P24'!$C$53:$AH$53</c:f>
              <c:numCache>
                <c:formatCode>#,##0;;\-</c:formatCode>
                <c:ptCount val="3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B22-43AD-A1D5-7CD92A494F52}"/>
            </c:ext>
          </c:extLst>
        </c:ser>
        <c:ser>
          <c:idx val="1"/>
          <c:order val="1"/>
          <c:tx>
            <c:strRef>
              <c:f>'P24'!$B$54</c:f>
              <c:strCache>
                <c:ptCount val="1"/>
                <c:pt idx="0">
                  <c:v>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9B22-43AD-A1D5-7CD92A494F5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9B22-43AD-A1D5-7CD92A494F5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9B22-43AD-A1D5-7CD92A494F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9B22-43AD-A1D5-7CD92A494F5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9B22-43AD-A1D5-7CD92A494F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9B22-43AD-A1D5-7CD92A494F5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9B22-43AD-A1D5-7CD92A494F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9B22-43AD-A1D5-7CD92A494F5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9B22-43AD-A1D5-7CD92A494F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9B22-43AD-A1D5-7CD92A494F5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9B22-43AD-A1D5-7CD92A494F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9B22-43AD-A1D5-7CD92A494F52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6-9B22-43AD-A1D5-7CD92A494F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9B22-43AD-A1D5-7CD92A494F52}"/>
              </c:ext>
            </c:extLst>
          </c:dPt>
          <c:dPt>
            <c:idx val="14"/>
            <c:invertIfNegative val="0"/>
            <c:bubble3D val="0"/>
            <c:spPr>
              <a:solidFill>
                <a:srgbClr val="A9D18E"/>
              </a:solidFill>
            </c:spPr>
            <c:extLst>
              <c:ext xmlns:c16="http://schemas.microsoft.com/office/drawing/2014/chart" uri="{C3380CC4-5D6E-409C-BE32-E72D297353CC}">
                <c16:uniqueId val="{00000028-9B22-43AD-A1D5-7CD92A494F5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9-9B22-43AD-A1D5-7CD92A494F52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A-9B22-43AD-A1D5-7CD92A494F5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B-9B22-43AD-A1D5-7CD92A494F52}"/>
              </c:ext>
            </c:extLst>
          </c:dPt>
          <c:dPt>
            <c:idx val="18"/>
            <c:invertIfNegative val="0"/>
            <c:bubble3D val="0"/>
            <c:spPr>
              <a:solidFill>
                <a:srgbClr val="A9D18E"/>
              </a:solidFill>
            </c:spPr>
            <c:extLst>
              <c:ext xmlns:c16="http://schemas.microsoft.com/office/drawing/2014/chart" uri="{C3380CC4-5D6E-409C-BE32-E72D297353CC}">
                <c16:uniqueId val="{0000002C-9B22-43AD-A1D5-7CD92A494F5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D-9B22-43AD-A1D5-7CD92A494F5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E-9B22-43AD-A1D5-7CD92A494F5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F-9B22-43AD-A1D5-7CD92A494F5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0-9B22-43AD-A1D5-7CD92A494F5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1-9B22-43AD-A1D5-7CD92A494F52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2-9B22-43AD-A1D5-7CD92A494F5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3-9B22-43AD-A1D5-7CD92A494F5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4-9B22-43AD-A1D5-7CD92A494F5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5-9B22-43AD-A1D5-7CD92A494F52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6-9B22-43AD-A1D5-7CD92A494F5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7-9B22-43AD-A1D5-7CD92A494F5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8-9B22-43AD-A1D5-7CD92A494F5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9-9B22-43AD-A1D5-7CD92A494F52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B22-43AD-A1D5-7CD92A494F52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B22-43AD-A1D5-7CD92A494F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'P24'!$C$51:$AH$52</c:f>
              <c:multiLvlStrCache>
                <c:ptCount val="32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4">
                    <c:v>Profesionales</c:v>
                  </c:pt>
                  <c:pt idx="5">
                    <c:v>Auxiliares</c:v>
                  </c:pt>
                  <c:pt idx="6">
                    <c:v>Especializados</c:v>
                  </c:pt>
                  <c:pt idx="7">
                    <c:v>Otro personal</c:v>
                  </c:pt>
                  <c:pt idx="8">
                    <c:v>Profesionales</c:v>
                  </c:pt>
                  <c:pt idx="9">
                    <c:v>Auxiliares</c:v>
                  </c:pt>
                  <c:pt idx="10">
                    <c:v>Especializados</c:v>
                  </c:pt>
                  <c:pt idx="11">
                    <c:v>Otro personal</c:v>
                  </c:pt>
                  <c:pt idx="12">
                    <c:v>Profesionales</c:v>
                  </c:pt>
                  <c:pt idx="13">
                    <c:v>Auxiliares</c:v>
                  </c:pt>
                  <c:pt idx="14">
                    <c:v>Especializados</c:v>
                  </c:pt>
                  <c:pt idx="15">
                    <c:v>Otro personal</c:v>
                  </c:pt>
                  <c:pt idx="16">
                    <c:v>Profesionales</c:v>
                  </c:pt>
                  <c:pt idx="17">
                    <c:v>Auxiliares</c:v>
                  </c:pt>
                  <c:pt idx="18">
                    <c:v>Especializados</c:v>
                  </c:pt>
                  <c:pt idx="19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4">
                    <c:v>Profesionales</c:v>
                  </c:pt>
                  <c:pt idx="25">
                    <c:v>Auxiliares</c:v>
                  </c:pt>
                  <c:pt idx="26">
                    <c:v>Especializados</c:v>
                  </c:pt>
                  <c:pt idx="27">
                    <c:v>Otro personal</c:v>
                  </c:pt>
                  <c:pt idx="28">
                    <c:v>Profesionales</c:v>
                  </c:pt>
                  <c:pt idx="29">
                    <c:v>Auxiliares</c:v>
                  </c:pt>
                  <c:pt idx="30">
                    <c:v>Especializados</c:v>
                  </c:pt>
                  <c:pt idx="31">
                    <c:v>Otro personal</c:v>
                  </c:pt>
                </c:lvl>
                <c:lvl>
                  <c:pt idx="0">
                    <c:v>BPE-BP 'Fco. Villaespesa' de Almería</c:v>
                  </c:pt>
                  <c:pt idx="4">
                    <c:v>BPE-BP de Cádiz</c:v>
                  </c:pt>
                  <c:pt idx="8">
                    <c:v>BPE-BP de Córdoba</c:v>
                  </c:pt>
                  <c:pt idx="12">
                    <c:v>BPE-BP de Granada</c:v>
                  </c:pt>
                  <c:pt idx="16">
                    <c:v>BPE-BP de Huelva</c:v>
                  </c:pt>
                  <c:pt idx="20">
                    <c:v>BPE-BP de Jaén</c:v>
                  </c:pt>
                  <c:pt idx="24">
                    <c:v>BPE-BP de Málaga</c:v>
                  </c:pt>
                  <c:pt idx="28">
                    <c:v>BPE-BP 'Infanta Elena' de Sevilla</c:v>
                  </c:pt>
                </c:lvl>
              </c:multiLvlStrCache>
            </c:multiLvlStrRef>
          </c:cat>
          <c:val>
            <c:numRef>
              <c:f>'P24'!$C$54:$AH$54</c:f>
              <c:numCache>
                <c:formatCode>#,##0;;\-</c:formatCode>
                <c:ptCount val="32"/>
                <c:pt idx="0">
                  <c:v>3</c:v>
                </c:pt>
                <c:pt idx="1">
                  <c:v>11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  <c:pt idx="27">
                  <c:v>4</c:v>
                </c:pt>
                <c:pt idx="28">
                  <c:v>12</c:v>
                </c:pt>
                <c:pt idx="29">
                  <c:v>13</c:v>
                </c:pt>
                <c:pt idx="30">
                  <c:v>1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9B22-43AD-A1D5-7CD92A49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530532239"/>
        <c:axId val="1"/>
      </c:barChart>
      <c:catAx>
        <c:axId val="15305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3223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&amp;D13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Personal por jornada y tipo.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4.601592398715524E-3"/>
          <c:y val="1.1445411428834553E-3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794405160954317E-2"/>
          <c:y val="0.11113327887504332"/>
          <c:w val="0.97060033024882131"/>
          <c:h val="0.4787964950439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'P25'!$B$46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C6D-4DFB-BDA5-62A505FF6A27}"/>
              </c:ext>
            </c:extLst>
          </c:dPt>
          <c:dPt>
            <c:idx val="2"/>
            <c:invertIfNegative val="0"/>
            <c:bubble3D val="0"/>
            <c:spPr>
              <a:solidFill>
                <a:srgbClr val="548235"/>
              </a:solidFill>
            </c:spPr>
            <c:extLst>
              <c:ext xmlns:c16="http://schemas.microsoft.com/office/drawing/2014/chart" uri="{C3380CC4-5D6E-409C-BE32-E72D297353CC}">
                <c16:uniqueId val="{00000001-BC6D-4DFB-BDA5-62A505FF6A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C6D-4DFB-BDA5-62A505FF6A2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C6D-4DFB-BDA5-62A505FF6A27}"/>
              </c:ext>
            </c:extLst>
          </c:dPt>
          <c:dPt>
            <c:idx val="6"/>
            <c:invertIfNegative val="0"/>
            <c:bubble3D val="0"/>
            <c:spPr>
              <a:solidFill>
                <a:srgbClr val="548235"/>
              </a:solidFill>
            </c:spPr>
            <c:extLst>
              <c:ext xmlns:c16="http://schemas.microsoft.com/office/drawing/2014/chart" uri="{C3380CC4-5D6E-409C-BE32-E72D297353CC}">
                <c16:uniqueId val="{00000004-BC6D-4DFB-BDA5-62A505FF6A2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C6D-4DFB-BDA5-62A505FF6A2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C6D-4DFB-BDA5-62A505FF6A27}"/>
              </c:ext>
            </c:extLst>
          </c:dPt>
          <c:dPt>
            <c:idx val="10"/>
            <c:invertIfNegative val="0"/>
            <c:bubble3D val="0"/>
            <c:spPr>
              <a:solidFill>
                <a:srgbClr val="548235"/>
              </a:solidFill>
            </c:spPr>
            <c:extLst>
              <c:ext xmlns:c16="http://schemas.microsoft.com/office/drawing/2014/chart" uri="{C3380CC4-5D6E-409C-BE32-E72D297353CC}">
                <c16:uniqueId val="{00000007-BC6D-4DFB-BDA5-62A505FF6A2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C6D-4DFB-BDA5-62A505FF6A2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C6D-4DFB-BDA5-62A505FF6A27}"/>
              </c:ext>
            </c:extLst>
          </c:dPt>
          <c:dPt>
            <c:idx val="14"/>
            <c:invertIfNegative val="0"/>
            <c:bubble3D val="0"/>
            <c:spPr>
              <a:solidFill>
                <a:srgbClr val="548235"/>
              </a:solidFill>
            </c:spPr>
            <c:extLst>
              <c:ext xmlns:c16="http://schemas.microsoft.com/office/drawing/2014/chart" uri="{C3380CC4-5D6E-409C-BE32-E72D297353CC}">
                <c16:uniqueId val="{0000000A-BC6D-4DFB-BDA5-62A505FF6A2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C6D-4DFB-BDA5-62A505FF6A2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C6D-4DFB-BDA5-62A505FF6A2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C6D-4DFB-BDA5-62A505FF6A2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C6D-4DFB-BDA5-62A505FF6A2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C6D-4DFB-BDA5-62A505FF6A2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C6D-4DFB-BDA5-62A505FF6A2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C6D-4DFB-BDA5-62A505FF6A2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C6D-4DFB-BDA5-62A505FF6A2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C6D-4DFB-BDA5-62A505FF6A2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C6D-4DFB-BDA5-62A505FF6A27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BC6D-4DFB-BDA5-62A505FF6A27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C6D-4DFB-BDA5-62A505FF6A2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BC6D-4DFB-BDA5-62A505FF6A27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D-4DFB-BDA5-62A505FF6A27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D-4DFB-BDA5-62A505FF6A27}"/>
                </c:ext>
              </c:extLst>
            </c:dLbl>
            <c:dLbl>
              <c:idx val="14"/>
              <c:layout>
                <c:manualLayout>
                  <c:x val="-1.1451121636970602E-7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6D-4DFB-BDA5-62A505FF6A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'P25'!$C$44:$AH$45</c:f>
              <c:multiLvlStrCache>
                <c:ptCount val="32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4">
                    <c:v>Profesionales</c:v>
                  </c:pt>
                  <c:pt idx="5">
                    <c:v>Auxiliares</c:v>
                  </c:pt>
                  <c:pt idx="6">
                    <c:v>Especializados</c:v>
                  </c:pt>
                  <c:pt idx="7">
                    <c:v>Otro personal</c:v>
                  </c:pt>
                  <c:pt idx="8">
                    <c:v>Profesionales</c:v>
                  </c:pt>
                  <c:pt idx="9">
                    <c:v>Auxiliares</c:v>
                  </c:pt>
                  <c:pt idx="10">
                    <c:v>Especializados</c:v>
                  </c:pt>
                  <c:pt idx="11">
                    <c:v>Otro personal</c:v>
                  </c:pt>
                  <c:pt idx="12">
                    <c:v>Profesionales</c:v>
                  </c:pt>
                  <c:pt idx="13">
                    <c:v>Auxiliares</c:v>
                  </c:pt>
                  <c:pt idx="14">
                    <c:v>Especializados</c:v>
                  </c:pt>
                  <c:pt idx="15">
                    <c:v>Otro personal</c:v>
                  </c:pt>
                  <c:pt idx="16">
                    <c:v>Profesionales</c:v>
                  </c:pt>
                  <c:pt idx="17">
                    <c:v>Auxiliares</c:v>
                  </c:pt>
                  <c:pt idx="18">
                    <c:v>Especializados</c:v>
                  </c:pt>
                  <c:pt idx="19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4">
                    <c:v>Profesionales</c:v>
                  </c:pt>
                  <c:pt idx="25">
                    <c:v>Auxiliares</c:v>
                  </c:pt>
                  <c:pt idx="26">
                    <c:v>Especializados</c:v>
                  </c:pt>
                  <c:pt idx="27">
                    <c:v>Otro personal</c:v>
                  </c:pt>
                  <c:pt idx="28">
                    <c:v>Profesionales</c:v>
                  </c:pt>
                  <c:pt idx="29">
                    <c:v>Auxiliares</c:v>
                  </c:pt>
                  <c:pt idx="30">
                    <c:v>Especializados</c:v>
                  </c:pt>
                  <c:pt idx="31">
                    <c:v>Otro personal</c:v>
                  </c:pt>
                </c:lvl>
                <c:lvl>
                  <c:pt idx="0">
                    <c:v>BPE-BP 'Fco. Villaespesa' de Almería</c:v>
                  </c:pt>
                  <c:pt idx="4">
                    <c:v>BPE-BP de Cádiz</c:v>
                  </c:pt>
                  <c:pt idx="8">
                    <c:v>BPE-BP de Córdoba</c:v>
                  </c:pt>
                  <c:pt idx="12">
                    <c:v>BPE-BP de Granada</c:v>
                  </c:pt>
                  <c:pt idx="16">
                    <c:v>BPE-BP de Huelva</c:v>
                  </c:pt>
                  <c:pt idx="20">
                    <c:v>BPE-BP de Jaén</c:v>
                  </c:pt>
                  <c:pt idx="24">
                    <c:v>BPE-BP de Málaga</c:v>
                  </c:pt>
                  <c:pt idx="28">
                    <c:v>BPE-BP 'Infanta Elena' de Sevilla</c:v>
                  </c:pt>
                </c:lvl>
              </c:multiLvlStrCache>
            </c:multiLvlStrRef>
          </c:cat>
          <c:val>
            <c:numRef>
              <c:f>'P25'!$C$46:$AH$46</c:f>
              <c:numCache>
                <c:formatCode>#,##0;;\-</c:formatCode>
                <c:ptCount val="32"/>
                <c:pt idx="0">
                  <c:v>4</c:v>
                </c:pt>
                <c:pt idx="1">
                  <c:v>15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11</c:v>
                </c:pt>
                <c:pt idx="6">
                  <c:v>0</c:v>
                </c:pt>
                <c:pt idx="7">
                  <c:v>3</c:v>
                </c:pt>
                <c:pt idx="8">
                  <c:v>6</c:v>
                </c:pt>
                <c:pt idx="9">
                  <c:v>12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17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12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13</c:v>
                </c:pt>
                <c:pt idx="26">
                  <c:v>3</c:v>
                </c:pt>
                <c:pt idx="27">
                  <c:v>6</c:v>
                </c:pt>
                <c:pt idx="28">
                  <c:v>11</c:v>
                </c:pt>
                <c:pt idx="29">
                  <c:v>17</c:v>
                </c:pt>
                <c:pt idx="30">
                  <c:v>2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C6D-4DFB-BDA5-62A505FF6A27}"/>
            </c:ext>
          </c:extLst>
        </c:ser>
        <c:ser>
          <c:idx val="1"/>
          <c:order val="1"/>
          <c:tx>
            <c:strRef>
              <c:f>'P25'!$B$47</c:f>
              <c:strCache>
                <c:ptCount val="1"/>
                <c:pt idx="0">
                  <c:v>P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C6D-4DFB-BDA5-62A505FF6A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BC6D-4DFB-BDA5-62A505FF6A2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C6D-4DFB-BDA5-62A505FF6A2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BC6D-4DFB-BDA5-62A505FF6A2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C6D-4DFB-BDA5-62A505FF6A2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BC6D-4DFB-BDA5-62A505FF6A2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BC6D-4DFB-BDA5-62A505FF6A2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BC6D-4DFB-BDA5-62A505FF6A2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BC6D-4DFB-BDA5-62A505FF6A2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BC6D-4DFB-BDA5-62A505FF6A2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C6D-4DFB-BDA5-62A505FF6A2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BC6D-4DFB-BDA5-62A505FF6A2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BC6D-4DFB-BDA5-62A505FF6A2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6-BC6D-4DFB-BDA5-62A505FF6A2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BC6D-4DFB-BDA5-62A505FF6A2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8-BC6D-4DFB-BDA5-62A505FF6A2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9-BC6D-4DFB-BDA5-62A505FF6A2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A-BC6D-4DFB-BDA5-62A505FF6A2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B-BC6D-4DFB-BDA5-62A505FF6A2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C-BC6D-4DFB-BDA5-62A505FF6A2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D-BC6D-4DFB-BDA5-62A505FF6A2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E-BC6D-4DFB-BDA5-62A505FF6A2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F-BC6D-4DFB-BDA5-62A505FF6A2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0-BC6D-4DFB-BDA5-62A505FF6A2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1-BC6D-4DFB-BDA5-62A505FF6A2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2-BC6D-4DFB-BDA5-62A505FF6A2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3-BC6D-4DFB-BDA5-62A505FF6A27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4-BC6D-4DFB-BDA5-62A505FF6A27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5-BC6D-4DFB-BDA5-62A505FF6A27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6-BC6D-4DFB-BDA5-62A505FF6A2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7-BC6D-4DFB-BDA5-62A505FF6A2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C6D-4DFB-BDA5-62A505FF6A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C6D-4DFB-BDA5-62A505FF6A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6D-4DFB-BDA5-62A505FF6A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C6D-4DFB-BDA5-62A505FF6A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6D-4DFB-BDA5-62A505FF6A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C6D-4DFB-BDA5-62A505FF6A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C6D-4DFB-BDA5-62A505FF6A2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C6D-4DFB-BDA5-62A505FF6A2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C6D-4DFB-BDA5-62A505FF6A2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C6D-4DFB-BDA5-62A505FF6A2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C6D-4DFB-BDA5-62A505FF6A2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C6D-4DFB-BDA5-62A505FF6A2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C6D-4DFB-BDA5-62A505FF6A2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C6D-4DFB-BDA5-62A505FF6A2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C6D-4DFB-BDA5-62A505FF6A2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C6D-4DFB-BDA5-62A505FF6A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C6D-4DFB-BDA5-62A505FF6A2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C6D-4DFB-BDA5-62A505FF6A2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C6D-4DFB-BDA5-62A505FF6A2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C6D-4DFB-BDA5-62A505FF6A27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C6D-4DFB-BDA5-62A505FF6A2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C6D-4DFB-BDA5-62A505FF6A2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C6D-4DFB-BDA5-62A505FF6A2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C6D-4DFB-BDA5-62A505FF6A2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C6D-4DFB-BDA5-62A505FF6A2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C6D-4DFB-BDA5-62A505FF6A2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C6D-4DFB-BDA5-62A505FF6A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'P25'!$C$44:$AH$45</c:f>
              <c:multiLvlStrCache>
                <c:ptCount val="32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4">
                    <c:v>Profesionales</c:v>
                  </c:pt>
                  <c:pt idx="5">
                    <c:v>Auxiliares</c:v>
                  </c:pt>
                  <c:pt idx="6">
                    <c:v>Especializados</c:v>
                  </c:pt>
                  <c:pt idx="7">
                    <c:v>Otro personal</c:v>
                  </c:pt>
                  <c:pt idx="8">
                    <c:v>Profesionales</c:v>
                  </c:pt>
                  <c:pt idx="9">
                    <c:v>Auxiliares</c:v>
                  </c:pt>
                  <c:pt idx="10">
                    <c:v>Especializados</c:v>
                  </c:pt>
                  <c:pt idx="11">
                    <c:v>Otro personal</c:v>
                  </c:pt>
                  <c:pt idx="12">
                    <c:v>Profesionales</c:v>
                  </c:pt>
                  <c:pt idx="13">
                    <c:v>Auxiliares</c:v>
                  </c:pt>
                  <c:pt idx="14">
                    <c:v>Especializados</c:v>
                  </c:pt>
                  <c:pt idx="15">
                    <c:v>Otro personal</c:v>
                  </c:pt>
                  <c:pt idx="16">
                    <c:v>Profesionales</c:v>
                  </c:pt>
                  <c:pt idx="17">
                    <c:v>Auxiliares</c:v>
                  </c:pt>
                  <c:pt idx="18">
                    <c:v>Especializados</c:v>
                  </c:pt>
                  <c:pt idx="19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4">
                    <c:v>Profesionales</c:v>
                  </c:pt>
                  <c:pt idx="25">
                    <c:v>Auxiliares</c:v>
                  </c:pt>
                  <c:pt idx="26">
                    <c:v>Especializados</c:v>
                  </c:pt>
                  <c:pt idx="27">
                    <c:v>Otro personal</c:v>
                  </c:pt>
                  <c:pt idx="28">
                    <c:v>Profesionales</c:v>
                  </c:pt>
                  <c:pt idx="29">
                    <c:v>Auxiliares</c:v>
                  </c:pt>
                  <c:pt idx="30">
                    <c:v>Especializados</c:v>
                  </c:pt>
                  <c:pt idx="31">
                    <c:v>Otro personal</c:v>
                  </c:pt>
                </c:lvl>
                <c:lvl>
                  <c:pt idx="0">
                    <c:v>BPE-BP 'Fco. Villaespesa' de Almería</c:v>
                  </c:pt>
                  <c:pt idx="4">
                    <c:v>BPE-BP de Cádiz</c:v>
                  </c:pt>
                  <c:pt idx="8">
                    <c:v>BPE-BP de Córdoba</c:v>
                  </c:pt>
                  <c:pt idx="12">
                    <c:v>BPE-BP de Granada</c:v>
                  </c:pt>
                  <c:pt idx="16">
                    <c:v>BPE-BP de Huelva</c:v>
                  </c:pt>
                  <c:pt idx="20">
                    <c:v>BPE-BP de Jaén</c:v>
                  </c:pt>
                  <c:pt idx="24">
                    <c:v>BPE-BP de Málaga</c:v>
                  </c:pt>
                  <c:pt idx="28">
                    <c:v>BPE-BP 'Infanta Elena' de Sevilla</c:v>
                  </c:pt>
                </c:lvl>
              </c:multiLvlStrCache>
            </c:multiLvlStrRef>
          </c:cat>
          <c:val>
            <c:numRef>
              <c:f>'P25'!$C$47:$AH$47</c:f>
              <c:numCache>
                <c:formatCode>#,##0;;\-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C6D-4DFB-BDA5-62A505FF6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530522639"/>
        <c:axId val="1"/>
      </c:barChart>
      <c:catAx>
        <c:axId val="15305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3052263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&amp;D13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850" b="0" i="0" u="none" strike="noStrike" baseline="0">
                <a:solidFill>
                  <a:srgbClr val="000000"/>
                </a:solidFill>
                <a:latin typeface="NewsGotT"/>
                <a:ea typeface="NewsGotT"/>
                <a:cs typeface="NewsGotT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las personas usuarias inscritas a 31/12/2024 por rango de edad</a:t>
            </a:r>
          </a:p>
        </c:rich>
      </c:tx>
      <c:layout>
        <c:manualLayout>
          <c:xMode val="edge"/>
          <c:yMode val="edge"/>
          <c:x val="3.7984899464659432E-2"/>
          <c:y val="4.061492313460817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59728051614695"/>
          <c:y val="0.16516417965236863"/>
          <c:w val="0.59806946887380208"/>
          <c:h val="0.79527883088687978"/>
        </c:manualLayout>
      </c:layout>
      <c:pie3DChart>
        <c:varyColors val="1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8BC3-4713-B7A5-558F578552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C3-4713-B7A5-558F57855282}"/>
              </c:ext>
            </c:extLst>
          </c:dPt>
          <c:dLbls>
            <c:dLbl>
              <c:idx val="1"/>
              <c:layout>
                <c:manualLayout>
                  <c:x val="-9.9865182050481574E-2"/>
                  <c:y val="-0.231063880172873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C3-4713-B7A5-558F578552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'P6'!$F$13:$G$13</c:f>
              <c:strCache>
                <c:ptCount val="2"/>
                <c:pt idx="0">
                  <c:v>Adultos</c:v>
                </c:pt>
                <c:pt idx="1">
                  <c:v>Infantil</c:v>
                </c:pt>
              </c:strCache>
            </c:strRef>
          </c:cat>
          <c:val>
            <c:numRef>
              <c:f>'P6'!$F$22:$G$22</c:f>
              <c:numCache>
                <c:formatCode>#,##0;;\-</c:formatCode>
                <c:ptCount val="2"/>
                <c:pt idx="0">
                  <c:v>431169</c:v>
                </c:pt>
                <c:pt idx="1">
                  <c:v>65067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3-4713-B7A5-558F57855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NewsGotT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las nuevas altas de personas usuarias inscritas en 2024 por rango de edad</a:t>
            </a:r>
          </a:p>
        </c:rich>
      </c:tx>
      <c:layout>
        <c:manualLayout>
          <c:xMode val="edge"/>
          <c:yMode val="edge"/>
          <c:x val="2.1182702049377011E-2"/>
          <c:y val="3.675685276182582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15654897976462"/>
          <c:y val="0.17526416511291507"/>
          <c:w val="0.61237016340699346"/>
          <c:h val="0.761974331356407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AE9D-4344-B8AB-13C341C922EC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E9D-4344-B8AB-13C341C922E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AE9D-4344-B8AB-13C341C922EC}"/>
                </c:ext>
              </c:extLst>
            </c:dLbl>
            <c:dLbl>
              <c:idx val="1"/>
              <c:layout>
                <c:manualLayout>
                  <c:x val="-0.19684567730920427"/>
                  <c:y val="-0.163889645373275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D-4344-B8AB-13C341C922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'P6'!$J$13:$K$13</c:f>
              <c:strCache>
                <c:ptCount val="2"/>
                <c:pt idx="0">
                  <c:v>Adultos</c:v>
                </c:pt>
                <c:pt idx="1">
                  <c:v>Infantil</c:v>
                </c:pt>
              </c:strCache>
            </c:strRef>
          </c:cat>
          <c:val>
            <c:numRef>
              <c:f>'P6'!$J$22:$K$22</c:f>
              <c:numCache>
                <c:formatCode>#,##0;;\-</c:formatCode>
                <c:ptCount val="2"/>
                <c:pt idx="0">
                  <c:v>10773</c:v>
                </c:pt>
                <c:pt idx="1">
                  <c:v>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D-4344-B8AB-13C341C9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las personas usuarias inscritas a 31/12/2024 por sexo</a:t>
            </a:r>
          </a:p>
        </c:rich>
      </c:tx>
      <c:layout>
        <c:manualLayout>
          <c:xMode val="edge"/>
          <c:yMode val="edge"/>
          <c:x val="3.7984899464659432E-2"/>
          <c:y val="4.061492313460817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34471076577982"/>
          <c:y val="0.15117816566635464"/>
          <c:w val="0.59806946887380208"/>
          <c:h val="0.79527883088687978"/>
        </c:manualLayout>
      </c:layout>
      <c:pie3DChart>
        <c:varyColors val="1"/>
        <c:ser>
          <c:idx val="0"/>
          <c:order val="0"/>
          <c:spPr>
            <a:solidFill>
              <a:srgbClr val="FFC000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FFBD-448D-A405-D7C5BDA02C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BD-448D-A405-D7C5BDA02C0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'P7'!$F$13:$G$13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'P7'!$F$22:$G$22</c:f>
              <c:numCache>
                <c:formatCode>#,##0;;\-</c:formatCode>
                <c:ptCount val="2"/>
                <c:pt idx="0">
                  <c:v>238838</c:v>
                </c:pt>
                <c:pt idx="1">
                  <c:v>257398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D-448D-A405-D7C5BDA0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2.4.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Distribución de las nuevas altas de personas usuarias inscritas en 2024 por sexo</a:t>
            </a:r>
          </a:p>
        </c:rich>
      </c:tx>
      <c:layout>
        <c:manualLayout>
          <c:xMode val="edge"/>
          <c:yMode val="edge"/>
          <c:x val="2.1182702049377011E-2"/>
          <c:y val="3.675685276182582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3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15654897976462"/>
          <c:y val="0.17526416511291507"/>
          <c:w val="0.61237016340699346"/>
          <c:h val="0.761974331356407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5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95B3-4E0C-A4D8-CD252D56B447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5B3-4E0C-A4D8-CD252D56B44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95B3-4E0C-A4D8-CD252D56B4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'P7'!$J$13:$K$13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'P7'!$J$22:$K$22</c:f>
              <c:numCache>
                <c:formatCode>#,##0;;\-</c:formatCode>
                <c:ptCount val="2"/>
                <c:pt idx="0">
                  <c:v>7292</c:v>
                </c:pt>
                <c:pt idx="1">
                  <c:v>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3-4E0C-A4D8-CD252D56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&amp;D&amp;"NewsGotT,Normal"&amp;10Servicio de Información y Difusión. &amp;"NewsGotT,Negrita"Año 2019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2.5.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Nuevos usuarios en el año. Distribución provincial.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1.1235868243742259E-2"/>
          <c:y val="2.0761245674740483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5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86731871520544"/>
          <c:y val="0.20299920987385228"/>
          <c:w val="0.58955034632132308"/>
          <c:h val="0.780016303422823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12-4DAF-8DDF-7C50610C1F34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12-4DAF-8DDF-7C50610C1F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C12-4DAF-8DDF-7C50610C1F34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12-4DAF-8DDF-7C50610C1F34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C12-4DAF-8DDF-7C50610C1F34}"/>
              </c:ext>
            </c:extLst>
          </c:dPt>
          <c:dPt>
            <c:idx val="5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12-4DAF-8DDF-7C50610C1F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4C12-4DAF-8DDF-7C50610C1F34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12-4DAF-8DDF-7C50610C1F34}"/>
              </c:ext>
            </c:extLst>
          </c:dPt>
          <c:dLbls>
            <c:dLbl>
              <c:idx val="0"/>
              <c:layout>
                <c:manualLayout>
                  <c:x val="-0.10274767146966862"/>
                  <c:y val="0.166003591656306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12-4DAF-8DDF-7C50610C1F34}"/>
                </c:ext>
              </c:extLst>
            </c:dLbl>
            <c:dLbl>
              <c:idx val="1"/>
              <c:layout>
                <c:manualLayout>
                  <c:x val="3.3668487241777491E-2"/>
                  <c:y val="1.7041827527791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12-4DAF-8DDF-7C50610C1F34}"/>
                </c:ext>
              </c:extLst>
            </c:dLbl>
            <c:dLbl>
              <c:idx val="2"/>
              <c:layout>
                <c:manualLayout>
                  <c:x val="-0.15514298272214025"/>
                  <c:y val="-0.1952824975825390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12-4DAF-8DDF-7C50610C1F34}"/>
                </c:ext>
              </c:extLst>
            </c:dLbl>
            <c:dLbl>
              <c:idx val="3"/>
              <c:layout>
                <c:manualLayout>
                  <c:x val="-0.17665302654995907"/>
                  <c:y val="-4.51465381231778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12-4DAF-8DDF-7C50610C1F34}"/>
                </c:ext>
              </c:extLst>
            </c:dLbl>
            <c:dLbl>
              <c:idx val="4"/>
              <c:layout>
                <c:manualLayout>
                  <c:x val="0.10128167124933699"/>
                  <c:y val="-0.15913254956703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12-4DAF-8DDF-7C50610C1F34}"/>
                </c:ext>
              </c:extLst>
            </c:dLbl>
            <c:dLbl>
              <c:idx val="5"/>
              <c:layout>
                <c:manualLayout>
                  <c:x val="9.1437164036883942E-2"/>
                  <c:y val="-7.48285965639336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12-4DAF-8DDF-7C50610C1F34}"/>
                </c:ext>
              </c:extLst>
            </c:dLbl>
            <c:dLbl>
              <c:idx val="6"/>
              <c:layout>
                <c:manualLayout>
                  <c:x val="0.11945244187618043"/>
                  <c:y val="9.068023353036544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12-4DAF-8DDF-7C50610C1F34}"/>
                </c:ext>
              </c:extLst>
            </c:dLbl>
            <c:dLbl>
              <c:idx val="7"/>
              <c:layout>
                <c:manualLayout>
                  <c:x val="4.0914671473075766E-2"/>
                  <c:y val="0.215662238896038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12-4DAF-8DDF-7C50610C1F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'P8'!$R$12:$R$19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'P8'!$P$12:$P$19</c:f>
              <c:numCache>
                <c:formatCode>#,##0;;\-</c:formatCode>
                <c:ptCount val="8"/>
                <c:pt idx="0">
                  <c:v>1448</c:v>
                </c:pt>
                <c:pt idx="1">
                  <c:v>1373</c:v>
                </c:pt>
                <c:pt idx="2">
                  <c:v>4845</c:v>
                </c:pt>
                <c:pt idx="3">
                  <c:v>1196</c:v>
                </c:pt>
                <c:pt idx="4">
                  <c:v>1356</c:v>
                </c:pt>
                <c:pt idx="5">
                  <c:v>1597</c:v>
                </c:pt>
                <c:pt idx="6">
                  <c:v>1832</c:v>
                </c:pt>
                <c:pt idx="7">
                  <c:v>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12-4DAF-8DDF-7C50610C1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2.6.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Nuevos usuarios inscritos. Evolución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0.19159991364715773"/>
          <c:y val="1.886780339507921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65198490813649"/>
          <c:y val="0.22740943898866575"/>
          <c:w val="0.88329979879275655"/>
          <c:h val="0.66383541985309402"/>
        </c:manualLayout>
      </c:layout>
      <c:lineChart>
        <c:grouping val="standard"/>
        <c:varyColors val="0"/>
        <c:ser>
          <c:idx val="1"/>
          <c:order val="0"/>
          <c:tx>
            <c:strRef>
              <c:f>'P8'!$B$20:$C$20</c:f>
              <c:strCache>
                <c:ptCount val="2"/>
                <c:pt idx="0">
                  <c:v>Total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'P8'!$D$11:$O$11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'P8'!$D$20:$O$20</c:f>
              <c:numCache>
                <c:formatCode>#,##0;;\-</c:formatCode>
                <c:ptCount val="12"/>
                <c:pt idx="0">
                  <c:v>1055</c:v>
                </c:pt>
                <c:pt idx="1">
                  <c:v>2296</c:v>
                </c:pt>
                <c:pt idx="2">
                  <c:v>1625</c:v>
                </c:pt>
                <c:pt idx="3">
                  <c:v>1767</c:v>
                </c:pt>
                <c:pt idx="4">
                  <c:v>1281</c:v>
                </c:pt>
                <c:pt idx="5">
                  <c:v>1034</c:v>
                </c:pt>
                <c:pt idx="6">
                  <c:v>911</c:v>
                </c:pt>
                <c:pt idx="7">
                  <c:v>834</c:v>
                </c:pt>
                <c:pt idx="8">
                  <c:v>1631</c:v>
                </c:pt>
                <c:pt idx="9">
                  <c:v>1697</c:v>
                </c:pt>
                <c:pt idx="10">
                  <c:v>1405</c:v>
                </c:pt>
                <c:pt idx="11">
                  <c:v>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D0-4621-BD80-86D544CA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187855"/>
        <c:axId val="1"/>
      </c:lineChart>
      <c:catAx>
        <c:axId val="15291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52918785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0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19</xdr:row>
      <xdr:rowOff>123824</xdr:rowOff>
    </xdr:from>
    <xdr:to>
      <xdr:col>10</xdr:col>
      <xdr:colOff>57156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824805-A3A4-9CE1-1C8C-F7F185ED5A69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Bibliotecas provinciales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8 de mayo de 2025</a:t>
          </a: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7620</xdr:rowOff>
    </xdr:from>
    <xdr:to>
      <xdr:col>10</xdr:col>
      <xdr:colOff>982980</xdr:colOff>
      <xdr:row>6</xdr:row>
      <xdr:rowOff>38100</xdr:rowOff>
    </xdr:to>
    <xdr:grpSp>
      <xdr:nvGrpSpPr>
        <xdr:cNvPr id="13013213" name="1 Grupo">
          <a:extLst>
            <a:ext uri="{FF2B5EF4-FFF2-40B4-BE49-F238E27FC236}">
              <a16:creationId xmlns:a16="http://schemas.microsoft.com/office/drawing/2014/main" id="{A6CEF699-4D2F-DFA0-ACA3-459A69C51038}"/>
            </a:ext>
          </a:extLst>
        </xdr:cNvPr>
        <xdr:cNvGrpSpPr>
          <a:grpSpLocks/>
        </xdr:cNvGrpSpPr>
      </xdr:nvGrpSpPr>
      <xdr:grpSpPr bwMode="auto">
        <a:xfrm>
          <a:off x="693420" y="373380"/>
          <a:ext cx="6050280" cy="762000"/>
          <a:chOff x="0" y="0"/>
          <a:chExt cx="5989320" cy="791845"/>
        </a:xfrm>
      </xdr:grpSpPr>
      <xdr:pic>
        <xdr:nvPicPr>
          <xdr:cNvPr id="13013215" name="Placeholder">
            <a:extLst>
              <a:ext uri="{FF2B5EF4-FFF2-40B4-BE49-F238E27FC236}">
                <a16:creationId xmlns:a16="http://schemas.microsoft.com/office/drawing/2014/main" id="{0A9C0679-B2E7-7203-887A-E35F2C4F93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B3FDBD44-F10E-5367-F413-B5D658002DBF}"/>
              </a:ext>
            </a:extLst>
          </xdr:cNvPr>
          <xdr:cNvSpPr txBox="1">
            <a:spLocks/>
          </xdr:cNvSpPr>
        </xdr:nvSpPr>
        <xdr:spPr>
          <a:xfrm>
            <a:off x="3643377" y="0"/>
            <a:ext cx="2345943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342900</xdr:colOff>
      <xdr:row>50</xdr:row>
      <xdr:rowOff>129540</xdr:rowOff>
    </xdr:from>
    <xdr:to>
      <xdr:col>10</xdr:col>
      <xdr:colOff>1135380</xdr:colOff>
      <xdr:row>55</xdr:row>
      <xdr:rowOff>152400</xdr:rowOff>
    </xdr:to>
    <xdr:pic>
      <xdr:nvPicPr>
        <xdr:cNvPr id="13013214" name="1 Imagen">
          <a:extLst>
            <a:ext uri="{FF2B5EF4-FFF2-40B4-BE49-F238E27FC236}">
              <a16:creationId xmlns:a16="http://schemas.microsoft.com/office/drawing/2014/main" id="{9F832FB4-EBC7-D0C7-2D80-44F38EEE7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9471660"/>
          <a:ext cx="7924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708660</xdr:colOff>
      <xdr:row>39</xdr:row>
      <xdr:rowOff>0</xdr:rowOff>
    </xdr:to>
    <xdr:graphicFrame macro="">
      <xdr:nvGraphicFramePr>
        <xdr:cNvPr id="13029508" name="Gráfico 3">
          <a:extLst>
            <a:ext uri="{FF2B5EF4-FFF2-40B4-BE49-F238E27FC236}">
              <a16:creationId xmlns:a16="http://schemas.microsoft.com/office/drawing/2014/main" id="{F6D87A43-CCA3-265F-C95A-A43A05B2B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11</xdr:col>
      <xdr:colOff>563880</xdr:colOff>
      <xdr:row>39</xdr:row>
      <xdr:rowOff>0</xdr:rowOff>
    </xdr:to>
    <xdr:graphicFrame macro="">
      <xdr:nvGraphicFramePr>
        <xdr:cNvPr id="13029509" name="Gráfico 3">
          <a:extLst>
            <a:ext uri="{FF2B5EF4-FFF2-40B4-BE49-F238E27FC236}">
              <a16:creationId xmlns:a16="http://schemas.microsoft.com/office/drawing/2014/main" id="{204637F2-1674-9179-55AE-7EDA9B67E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29510" name="6 Imagen">
          <a:extLst>
            <a:ext uri="{FF2B5EF4-FFF2-40B4-BE49-F238E27FC236}">
              <a16:creationId xmlns:a16="http://schemas.microsoft.com/office/drawing/2014/main" id="{885D6DFB-EF64-2A00-91F7-12E438620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274320</xdr:colOff>
      <xdr:row>36</xdr:row>
      <xdr:rowOff>160020</xdr:rowOff>
    </xdr:to>
    <xdr:graphicFrame macro="">
      <xdr:nvGraphicFramePr>
        <xdr:cNvPr id="13032580" name="Gráfico 1025">
          <a:extLst>
            <a:ext uri="{FF2B5EF4-FFF2-40B4-BE49-F238E27FC236}">
              <a16:creationId xmlns:a16="http://schemas.microsoft.com/office/drawing/2014/main" id="{EB6FA100-5FB4-5DB1-19FE-9670CEC5D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15</xdr:col>
      <xdr:colOff>312420</xdr:colOff>
      <xdr:row>35</xdr:row>
      <xdr:rowOff>137160</xdr:rowOff>
    </xdr:to>
    <xdr:graphicFrame macro="">
      <xdr:nvGraphicFramePr>
        <xdr:cNvPr id="13032581" name="Gráfico 1026">
          <a:extLst>
            <a:ext uri="{FF2B5EF4-FFF2-40B4-BE49-F238E27FC236}">
              <a16:creationId xmlns:a16="http://schemas.microsoft.com/office/drawing/2014/main" id="{784D7DD0-3240-860E-4502-AEE551033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32582" name="6 Imagen">
          <a:extLst>
            <a:ext uri="{FF2B5EF4-FFF2-40B4-BE49-F238E27FC236}">
              <a16:creationId xmlns:a16="http://schemas.microsoft.com/office/drawing/2014/main" id="{FCFF76C9-23C8-A1AB-94B8-88544C78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0</xdr:rowOff>
    </xdr:from>
    <xdr:to>
      <xdr:col>14</xdr:col>
      <xdr:colOff>647700</xdr:colOff>
      <xdr:row>38</xdr:row>
      <xdr:rowOff>22860</xdr:rowOff>
    </xdr:to>
    <xdr:graphicFrame macro="">
      <xdr:nvGraphicFramePr>
        <xdr:cNvPr id="13682738" name="Gráfico 2">
          <a:extLst>
            <a:ext uri="{FF2B5EF4-FFF2-40B4-BE49-F238E27FC236}">
              <a16:creationId xmlns:a16="http://schemas.microsoft.com/office/drawing/2014/main" id="{624B3549-15DC-1303-57D8-27185029F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337185</xdr:colOff>
      <xdr:row>4</xdr:row>
      <xdr:rowOff>108585</xdr:rowOff>
    </xdr:to>
    <xdr:pic>
      <xdr:nvPicPr>
        <xdr:cNvPr id="13682739" name="6 Imagen">
          <a:extLst>
            <a:ext uri="{FF2B5EF4-FFF2-40B4-BE49-F238E27FC236}">
              <a16:creationId xmlns:a16="http://schemas.microsoft.com/office/drawing/2014/main" id="{51F2EDA2-0E14-3EBB-98F7-EF021CE78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22</xdr:row>
      <xdr:rowOff>129540</xdr:rowOff>
    </xdr:from>
    <xdr:to>
      <xdr:col>11</xdr:col>
      <xdr:colOff>403860</xdr:colOff>
      <xdr:row>37</xdr:row>
      <xdr:rowOff>83820</xdr:rowOff>
    </xdr:to>
    <xdr:graphicFrame macro="">
      <xdr:nvGraphicFramePr>
        <xdr:cNvPr id="13853736" name="Gráfico 3">
          <a:extLst>
            <a:ext uri="{FF2B5EF4-FFF2-40B4-BE49-F238E27FC236}">
              <a16:creationId xmlns:a16="http://schemas.microsoft.com/office/drawing/2014/main" id="{9CE52F77-16DF-8A7D-CEBF-C95CD1888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3853737" name="6 Imagen">
          <a:extLst>
            <a:ext uri="{FF2B5EF4-FFF2-40B4-BE49-F238E27FC236}">
              <a16:creationId xmlns:a16="http://schemas.microsoft.com/office/drawing/2014/main" id="{D5CE466C-B16E-0F06-74EA-2D7CAF9AF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24</xdr:row>
      <xdr:rowOff>0</xdr:rowOff>
    </xdr:from>
    <xdr:to>
      <xdr:col>11</xdr:col>
      <xdr:colOff>632460</xdr:colOff>
      <xdr:row>56</xdr:row>
      <xdr:rowOff>121920</xdr:rowOff>
    </xdr:to>
    <xdr:graphicFrame macro="">
      <xdr:nvGraphicFramePr>
        <xdr:cNvPr id="13037656" name="Gráfico 3">
          <a:extLst>
            <a:ext uri="{FF2B5EF4-FFF2-40B4-BE49-F238E27FC236}">
              <a16:creationId xmlns:a16="http://schemas.microsoft.com/office/drawing/2014/main" id="{0EF3D4E5-7B31-62E8-1618-9FF01E27F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3037657" name="6 Imagen">
          <a:extLst>
            <a:ext uri="{FF2B5EF4-FFF2-40B4-BE49-F238E27FC236}">
              <a16:creationId xmlns:a16="http://schemas.microsoft.com/office/drawing/2014/main" id="{4B8326DD-C342-D693-9D2D-106C61222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23</xdr:row>
      <xdr:rowOff>106680</xdr:rowOff>
    </xdr:from>
    <xdr:to>
      <xdr:col>13</xdr:col>
      <xdr:colOff>708660</xdr:colOff>
      <xdr:row>39</xdr:row>
      <xdr:rowOff>0</xdr:rowOff>
    </xdr:to>
    <xdr:graphicFrame macro="">
      <xdr:nvGraphicFramePr>
        <xdr:cNvPr id="14449668" name="Gráfico 2">
          <a:extLst>
            <a:ext uri="{FF2B5EF4-FFF2-40B4-BE49-F238E27FC236}">
              <a16:creationId xmlns:a16="http://schemas.microsoft.com/office/drawing/2014/main" id="{C10AB24F-6D70-F286-7D52-56191946B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4449669" name="6 Imagen">
          <a:extLst>
            <a:ext uri="{FF2B5EF4-FFF2-40B4-BE49-F238E27FC236}">
              <a16:creationId xmlns:a16="http://schemas.microsoft.com/office/drawing/2014/main" id="{A15AC47A-B7BB-2A07-C085-17D5DD76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266700</xdr:colOff>
      <xdr:row>36</xdr:row>
      <xdr:rowOff>160020</xdr:rowOff>
    </xdr:to>
    <xdr:graphicFrame macro="">
      <xdr:nvGraphicFramePr>
        <xdr:cNvPr id="13040772" name="Gráfico 1025">
          <a:extLst>
            <a:ext uri="{FF2B5EF4-FFF2-40B4-BE49-F238E27FC236}">
              <a16:creationId xmlns:a16="http://schemas.microsoft.com/office/drawing/2014/main" id="{F92B2EE9-3A89-4966-05C1-F8900398A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68580</xdr:colOff>
      <xdr:row>22</xdr:row>
      <xdr:rowOff>0</xdr:rowOff>
    </xdr:from>
    <xdr:to>
      <xdr:col>15</xdr:col>
      <xdr:colOff>312420</xdr:colOff>
      <xdr:row>35</xdr:row>
      <xdr:rowOff>137160</xdr:rowOff>
    </xdr:to>
    <xdr:graphicFrame macro="">
      <xdr:nvGraphicFramePr>
        <xdr:cNvPr id="13040773" name="Gráfico 1026">
          <a:extLst>
            <a:ext uri="{FF2B5EF4-FFF2-40B4-BE49-F238E27FC236}">
              <a16:creationId xmlns:a16="http://schemas.microsoft.com/office/drawing/2014/main" id="{A3C01D95-A5F0-5E60-EBA9-209265B07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40774" name="6 Imagen">
          <a:extLst>
            <a:ext uri="{FF2B5EF4-FFF2-40B4-BE49-F238E27FC236}">
              <a16:creationId xmlns:a16="http://schemas.microsoft.com/office/drawing/2014/main" id="{005D1E88-D61B-11D3-A50F-F7D9F076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5</xdr:col>
      <xdr:colOff>466725</xdr:colOff>
      <xdr:row>36</xdr:row>
      <xdr:rowOff>83820</xdr:rowOff>
    </xdr:to>
    <xdr:graphicFrame macro="">
      <xdr:nvGraphicFramePr>
        <xdr:cNvPr id="2" name="Gráfico 1025">
          <a:extLst>
            <a:ext uri="{FF2B5EF4-FFF2-40B4-BE49-F238E27FC236}">
              <a16:creationId xmlns:a16="http://schemas.microsoft.com/office/drawing/2014/main" id="{48D16211-043B-4323-9066-CE4C5D58A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68580</xdr:colOff>
      <xdr:row>22</xdr:row>
      <xdr:rowOff>0</xdr:rowOff>
    </xdr:from>
    <xdr:to>
      <xdr:col>15</xdr:col>
      <xdr:colOff>312420</xdr:colOff>
      <xdr:row>35</xdr:row>
      <xdr:rowOff>137160</xdr:rowOff>
    </xdr:to>
    <xdr:graphicFrame macro="">
      <xdr:nvGraphicFramePr>
        <xdr:cNvPr id="3" name="Gráfico 1026">
          <a:extLst>
            <a:ext uri="{FF2B5EF4-FFF2-40B4-BE49-F238E27FC236}">
              <a16:creationId xmlns:a16="http://schemas.microsoft.com/office/drawing/2014/main" id="{2CBABF17-A26C-4F6D-99A7-860ACA268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122111</xdr:colOff>
      <xdr:row>4</xdr:row>
      <xdr:rowOff>123825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416124E-2237-42CA-B32B-5D930678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" y="182880"/>
          <a:ext cx="611696" cy="76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22</xdr:row>
      <xdr:rowOff>83820</xdr:rowOff>
    </xdr:from>
    <xdr:to>
      <xdr:col>13</xdr:col>
      <xdr:colOff>381000</xdr:colOff>
      <xdr:row>35</xdr:row>
      <xdr:rowOff>144780</xdr:rowOff>
    </xdr:to>
    <xdr:graphicFrame macro="">
      <xdr:nvGraphicFramePr>
        <xdr:cNvPr id="1223628" name="Gráfico 3">
          <a:extLst>
            <a:ext uri="{FF2B5EF4-FFF2-40B4-BE49-F238E27FC236}">
              <a16:creationId xmlns:a16="http://schemas.microsoft.com/office/drawing/2014/main" id="{46D49E41-5489-2545-5298-FFB1E9985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223629" name="6 Imagen">
          <a:extLst>
            <a:ext uri="{FF2B5EF4-FFF2-40B4-BE49-F238E27FC236}">
              <a16:creationId xmlns:a16="http://schemas.microsoft.com/office/drawing/2014/main" id="{90CF6838-E48F-F002-82A1-34C1DBAC0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0</xdr:rowOff>
    </xdr:from>
    <xdr:to>
      <xdr:col>14</xdr:col>
      <xdr:colOff>647700</xdr:colOff>
      <xdr:row>38</xdr:row>
      <xdr:rowOff>22860</xdr:rowOff>
    </xdr:to>
    <xdr:graphicFrame macro="">
      <xdr:nvGraphicFramePr>
        <xdr:cNvPr id="1158101" name="Gráfico 2">
          <a:extLst>
            <a:ext uri="{FF2B5EF4-FFF2-40B4-BE49-F238E27FC236}">
              <a16:creationId xmlns:a16="http://schemas.microsoft.com/office/drawing/2014/main" id="{3B5A0D56-4628-5C5D-9C13-127717912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158102" name="6 Imagen">
          <a:extLst>
            <a:ext uri="{FF2B5EF4-FFF2-40B4-BE49-F238E27FC236}">
              <a16:creationId xmlns:a16="http://schemas.microsoft.com/office/drawing/2014/main" id="{8FAE4C19-0B71-5CCD-60CA-671EE89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220980</xdr:rowOff>
    </xdr:from>
    <xdr:to>
      <xdr:col>3</xdr:col>
      <xdr:colOff>175260</xdr:colOff>
      <xdr:row>4</xdr:row>
      <xdr:rowOff>45720</xdr:rowOff>
    </xdr:to>
    <xdr:pic>
      <xdr:nvPicPr>
        <xdr:cNvPr id="3959" name="6 Imagen">
          <a:extLst>
            <a:ext uri="{FF2B5EF4-FFF2-40B4-BE49-F238E27FC236}">
              <a16:creationId xmlns:a16="http://schemas.microsoft.com/office/drawing/2014/main" id="{611BC21C-8798-68B6-ABF9-B8C6D0CC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0980"/>
          <a:ext cx="8458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24</xdr:row>
      <xdr:rowOff>0</xdr:rowOff>
    </xdr:from>
    <xdr:to>
      <xdr:col>14</xdr:col>
      <xdr:colOff>396240</xdr:colOff>
      <xdr:row>37</xdr:row>
      <xdr:rowOff>137160</xdr:rowOff>
    </xdr:to>
    <xdr:graphicFrame macro="">
      <xdr:nvGraphicFramePr>
        <xdr:cNvPr id="1337285" name="Gráfico 2">
          <a:extLst>
            <a:ext uri="{FF2B5EF4-FFF2-40B4-BE49-F238E27FC236}">
              <a16:creationId xmlns:a16="http://schemas.microsoft.com/office/drawing/2014/main" id="{CEEA2AF5-D9D0-7D5A-DE29-B8863180C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37286" name="6 Imagen">
          <a:extLst>
            <a:ext uri="{FF2B5EF4-FFF2-40B4-BE49-F238E27FC236}">
              <a16:creationId xmlns:a16="http://schemas.microsoft.com/office/drawing/2014/main" id="{D5782DCD-FB5A-3FF8-A9EF-A0D8DCB6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45720</xdr:rowOff>
    </xdr:from>
    <xdr:to>
      <xdr:col>6</xdr:col>
      <xdr:colOff>489585</xdr:colOff>
      <xdr:row>36</xdr:row>
      <xdr:rowOff>158115</xdr:rowOff>
    </xdr:to>
    <xdr:graphicFrame macro="">
      <xdr:nvGraphicFramePr>
        <xdr:cNvPr id="13049988" name="Gráfico 1025">
          <a:extLst>
            <a:ext uri="{FF2B5EF4-FFF2-40B4-BE49-F238E27FC236}">
              <a16:creationId xmlns:a16="http://schemas.microsoft.com/office/drawing/2014/main" id="{B3FD96C4-65AD-8618-B243-F32E577AE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21</xdr:row>
      <xdr:rowOff>22860</xdr:rowOff>
    </xdr:from>
    <xdr:to>
      <xdr:col>13</xdr:col>
      <xdr:colOff>579120</xdr:colOff>
      <xdr:row>37</xdr:row>
      <xdr:rowOff>114300</xdr:rowOff>
    </xdr:to>
    <xdr:graphicFrame macro="">
      <xdr:nvGraphicFramePr>
        <xdr:cNvPr id="13049989" name="Gráfico 1026">
          <a:extLst>
            <a:ext uri="{FF2B5EF4-FFF2-40B4-BE49-F238E27FC236}">
              <a16:creationId xmlns:a16="http://schemas.microsoft.com/office/drawing/2014/main" id="{B92FE2F9-14EE-B522-CE11-C6E2454EF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337185</xdr:colOff>
      <xdr:row>4</xdr:row>
      <xdr:rowOff>108585</xdr:rowOff>
    </xdr:to>
    <xdr:pic>
      <xdr:nvPicPr>
        <xdr:cNvPr id="13049990" name="6 Imagen">
          <a:extLst>
            <a:ext uri="{FF2B5EF4-FFF2-40B4-BE49-F238E27FC236}">
              <a16:creationId xmlns:a16="http://schemas.microsoft.com/office/drawing/2014/main" id="{7FCFFA04-BC52-C9E5-4CA3-43E01ACE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6</xdr:col>
      <xdr:colOff>727710</xdr:colOff>
      <xdr:row>36</xdr:row>
      <xdr:rowOff>156210</xdr:rowOff>
    </xdr:to>
    <xdr:graphicFrame macro="">
      <xdr:nvGraphicFramePr>
        <xdr:cNvPr id="13053060" name="Gráfico 1025">
          <a:extLst>
            <a:ext uri="{FF2B5EF4-FFF2-40B4-BE49-F238E27FC236}">
              <a16:creationId xmlns:a16="http://schemas.microsoft.com/office/drawing/2014/main" id="{5E5F38FF-83AD-63A1-C67B-2DC0B5D47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411480</xdr:colOff>
      <xdr:row>21</xdr:row>
      <xdr:rowOff>99060</xdr:rowOff>
    </xdr:from>
    <xdr:to>
      <xdr:col>14</xdr:col>
      <xdr:colOff>563880</xdr:colOff>
      <xdr:row>36</xdr:row>
      <xdr:rowOff>160020</xdr:rowOff>
    </xdr:to>
    <xdr:graphicFrame macro="">
      <xdr:nvGraphicFramePr>
        <xdr:cNvPr id="13053061" name="Gráfico 1026">
          <a:extLst>
            <a:ext uri="{FF2B5EF4-FFF2-40B4-BE49-F238E27FC236}">
              <a16:creationId xmlns:a16="http://schemas.microsoft.com/office/drawing/2014/main" id="{CDD299C1-D33A-C4DC-D31B-222AF6417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3053062" name="6 Imagen">
          <a:extLst>
            <a:ext uri="{FF2B5EF4-FFF2-40B4-BE49-F238E27FC236}">
              <a16:creationId xmlns:a16="http://schemas.microsoft.com/office/drawing/2014/main" id="{F323CDAE-5199-0DBE-0E9F-87D0F4BF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0</xdr:rowOff>
    </xdr:from>
    <xdr:to>
      <xdr:col>14</xdr:col>
      <xdr:colOff>647700</xdr:colOff>
      <xdr:row>38</xdr:row>
      <xdr:rowOff>22860</xdr:rowOff>
    </xdr:to>
    <xdr:graphicFrame macro="">
      <xdr:nvGraphicFramePr>
        <xdr:cNvPr id="1511358" name="Gráfico 2">
          <a:extLst>
            <a:ext uri="{FF2B5EF4-FFF2-40B4-BE49-F238E27FC236}">
              <a16:creationId xmlns:a16="http://schemas.microsoft.com/office/drawing/2014/main" id="{7923C260-AB73-B4BA-D290-DE002096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511359" name="6 Imagen">
          <a:extLst>
            <a:ext uri="{FF2B5EF4-FFF2-40B4-BE49-F238E27FC236}">
              <a16:creationId xmlns:a16="http://schemas.microsoft.com/office/drawing/2014/main" id="{6E6D10B3-7565-9D2F-47D9-E1B0794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23</xdr:row>
      <xdr:rowOff>144780</xdr:rowOff>
    </xdr:from>
    <xdr:to>
      <xdr:col>12</xdr:col>
      <xdr:colOff>739140</xdr:colOff>
      <xdr:row>39</xdr:row>
      <xdr:rowOff>0</xdr:rowOff>
    </xdr:to>
    <xdr:graphicFrame macro="">
      <xdr:nvGraphicFramePr>
        <xdr:cNvPr id="1598391" name="Gráfico 3">
          <a:extLst>
            <a:ext uri="{FF2B5EF4-FFF2-40B4-BE49-F238E27FC236}">
              <a16:creationId xmlns:a16="http://schemas.microsoft.com/office/drawing/2014/main" id="{5027AC17-F9C1-84D6-4F53-8D96A22C7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598392" name="6 Imagen">
          <a:extLst>
            <a:ext uri="{FF2B5EF4-FFF2-40B4-BE49-F238E27FC236}">
              <a16:creationId xmlns:a16="http://schemas.microsoft.com/office/drawing/2014/main" id="{A6188EDC-3ED0-B6F0-B2A7-C19A862A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23</xdr:row>
      <xdr:rowOff>45720</xdr:rowOff>
    </xdr:from>
    <xdr:to>
      <xdr:col>12</xdr:col>
      <xdr:colOff>579120</xdr:colOff>
      <xdr:row>37</xdr:row>
      <xdr:rowOff>175260</xdr:rowOff>
    </xdr:to>
    <xdr:graphicFrame macro="">
      <xdr:nvGraphicFramePr>
        <xdr:cNvPr id="1599419" name="Gráfico 3">
          <a:extLst>
            <a:ext uri="{FF2B5EF4-FFF2-40B4-BE49-F238E27FC236}">
              <a16:creationId xmlns:a16="http://schemas.microsoft.com/office/drawing/2014/main" id="{58D65645-988C-F688-DEE6-BD4D2437F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599420" name="6 Imagen">
          <a:extLst>
            <a:ext uri="{FF2B5EF4-FFF2-40B4-BE49-F238E27FC236}">
              <a16:creationId xmlns:a16="http://schemas.microsoft.com/office/drawing/2014/main" id="{35B2270F-FEBC-1D16-7BDD-819E7C04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220980</xdr:rowOff>
    </xdr:from>
    <xdr:to>
      <xdr:col>3</xdr:col>
      <xdr:colOff>175260</xdr:colOff>
      <xdr:row>4</xdr:row>
      <xdr:rowOff>45720</xdr:rowOff>
    </xdr:to>
    <xdr:pic>
      <xdr:nvPicPr>
        <xdr:cNvPr id="278154" name="6 Imagen">
          <a:extLst>
            <a:ext uri="{FF2B5EF4-FFF2-40B4-BE49-F238E27FC236}">
              <a16:creationId xmlns:a16="http://schemas.microsoft.com/office/drawing/2014/main" id="{022C4400-1F80-1527-C944-18B6978D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0980"/>
          <a:ext cx="81534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21</xdr:row>
      <xdr:rowOff>160020</xdr:rowOff>
    </xdr:from>
    <xdr:to>
      <xdr:col>7</xdr:col>
      <xdr:colOff>228600</xdr:colOff>
      <xdr:row>36</xdr:row>
      <xdr:rowOff>144780</xdr:rowOff>
    </xdr:to>
    <xdr:graphicFrame macro="">
      <xdr:nvGraphicFramePr>
        <xdr:cNvPr id="13014148" name="Gráfico 1025">
          <a:extLst>
            <a:ext uri="{FF2B5EF4-FFF2-40B4-BE49-F238E27FC236}">
              <a16:creationId xmlns:a16="http://schemas.microsoft.com/office/drawing/2014/main" id="{54F7EB13-7A85-0B3D-799D-7CF77766C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15</xdr:col>
      <xdr:colOff>312420</xdr:colOff>
      <xdr:row>35</xdr:row>
      <xdr:rowOff>161925</xdr:rowOff>
    </xdr:to>
    <xdr:graphicFrame macro="">
      <xdr:nvGraphicFramePr>
        <xdr:cNvPr id="13014149" name="Gráfico 1026">
          <a:extLst>
            <a:ext uri="{FF2B5EF4-FFF2-40B4-BE49-F238E27FC236}">
              <a16:creationId xmlns:a16="http://schemas.microsoft.com/office/drawing/2014/main" id="{69F8D670-074B-133C-CF95-EBF5C6621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14150" name="6 Imagen">
          <a:extLst>
            <a:ext uri="{FF2B5EF4-FFF2-40B4-BE49-F238E27FC236}">
              <a16:creationId xmlns:a16="http://schemas.microsoft.com/office/drawing/2014/main" id="{80823CC3-68AF-D354-4D0D-E091A6A7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0</xdr:rowOff>
    </xdr:from>
    <xdr:to>
      <xdr:col>14</xdr:col>
      <xdr:colOff>647700</xdr:colOff>
      <xdr:row>38</xdr:row>
      <xdr:rowOff>22860</xdr:rowOff>
    </xdr:to>
    <xdr:graphicFrame macro="">
      <xdr:nvGraphicFramePr>
        <xdr:cNvPr id="13017176" name="Gráfico 2">
          <a:extLst>
            <a:ext uri="{FF2B5EF4-FFF2-40B4-BE49-F238E27FC236}">
              <a16:creationId xmlns:a16="http://schemas.microsoft.com/office/drawing/2014/main" id="{787754DB-D031-3581-DA08-64087D585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3017177" name="6 Imagen">
          <a:extLst>
            <a:ext uri="{FF2B5EF4-FFF2-40B4-BE49-F238E27FC236}">
              <a16:creationId xmlns:a16="http://schemas.microsoft.com/office/drawing/2014/main" id="{D41BD158-BF45-DAD0-0F89-B1AE035FF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708660</xdr:colOff>
      <xdr:row>39</xdr:row>
      <xdr:rowOff>0</xdr:rowOff>
    </xdr:to>
    <xdr:graphicFrame macro="">
      <xdr:nvGraphicFramePr>
        <xdr:cNvPr id="13019268" name="Gráfico 3">
          <a:extLst>
            <a:ext uri="{FF2B5EF4-FFF2-40B4-BE49-F238E27FC236}">
              <a16:creationId xmlns:a16="http://schemas.microsoft.com/office/drawing/2014/main" id="{058865A3-1C9D-0646-ACB6-BAA77873F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11</xdr:col>
      <xdr:colOff>563880</xdr:colOff>
      <xdr:row>39</xdr:row>
      <xdr:rowOff>0</xdr:rowOff>
    </xdr:to>
    <xdr:graphicFrame macro="">
      <xdr:nvGraphicFramePr>
        <xdr:cNvPr id="13019269" name="Gráfico 3">
          <a:extLst>
            <a:ext uri="{FF2B5EF4-FFF2-40B4-BE49-F238E27FC236}">
              <a16:creationId xmlns:a16="http://schemas.microsoft.com/office/drawing/2014/main" id="{C05FFF7C-C28C-9264-C959-38A39BEDF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19270" name="6 Imagen">
          <a:extLst>
            <a:ext uri="{FF2B5EF4-FFF2-40B4-BE49-F238E27FC236}">
              <a16:creationId xmlns:a16="http://schemas.microsoft.com/office/drawing/2014/main" id="{DCB5E45C-059A-EA79-AA69-2920D94D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708660</xdr:colOff>
      <xdr:row>39</xdr:row>
      <xdr:rowOff>0</xdr:rowOff>
    </xdr:to>
    <xdr:graphicFrame macro="">
      <xdr:nvGraphicFramePr>
        <xdr:cNvPr id="13022340" name="Gráfico 3">
          <a:extLst>
            <a:ext uri="{FF2B5EF4-FFF2-40B4-BE49-F238E27FC236}">
              <a16:creationId xmlns:a16="http://schemas.microsoft.com/office/drawing/2014/main" id="{7F038F8C-D080-3015-0000-08636E992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11</xdr:col>
      <xdr:colOff>563880</xdr:colOff>
      <xdr:row>39</xdr:row>
      <xdr:rowOff>0</xdr:rowOff>
    </xdr:to>
    <xdr:graphicFrame macro="">
      <xdr:nvGraphicFramePr>
        <xdr:cNvPr id="13022341" name="Gráfico 3">
          <a:extLst>
            <a:ext uri="{FF2B5EF4-FFF2-40B4-BE49-F238E27FC236}">
              <a16:creationId xmlns:a16="http://schemas.microsoft.com/office/drawing/2014/main" id="{5B169852-AEFF-70E2-5550-FC532370A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22342" name="6 Imagen">
          <a:extLst>
            <a:ext uri="{FF2B5EF4-FFF2-40B4-BE49-F238E27FC236}">
              <a16:creationId xmlns:a16="http://schemas.microsoft.com/office/drawing/2014/main" id="{BB8658E2-4D45-3B6E-C274-1EF52AE3E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22</xdr:row>
      <xdr:rowOff>0</xdr:rowOff>
    </xdr:from>
    <xdr:to>
      <xdr:col>7</xdr:col>
      <xdr:colOff>243840</xdr:colOff>
      <xdr:row>36</xdr:row>
      <xdr:rowOff>160020</xdr:rowOff>
    </xdr:to>
    <xdr:graphicFrame macro="">
      <xdr:nvGraphicFramePr>
        <xdr:cNvPr id="13025412" name="Gráfico 1025">
          <a:extLst>
            <a:ext uri="{FF2B5EF4-FFF2-40B4-BE49-F238E27FC236}">
              <a16:creationId xmlns:a16="http://schemas.microsoft.com/office/drawing/2014/main" id="{B7A65B85-C1F5-2F4F-E5EB-95BBE7D6F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99060</xdr:colOff>
      <xdr:row>22</xdr:row>
      <xdr:rowOff>0</xdr:rowOff>
    </xdr:from>
    <xdr:to>
      <xdr:col>15</xdr:col>
      <xdr:colOff>312420</xdr:colOff>
      <xdr:row>36</xdr:row>
      <xdr:rowOff>60960</xdr:rowOff>
    </xdr:to>
    <xdr:graphicFrame macro="">
      <xdr:nvGraphicFramePr>
        <xdr:cNvPr id="13025413" name="Gráfico 1026">
          <a:extLst>
            <a:ext uri="{FF2B5EF4-FFF2-40B4-BE49-F238E27FC236}">
              <a16:creationId xmlns:a16="http://schemas.microsoft.com/office/drawing/2014/main" id="{4B896B59-7F1F-A5E1-A6E0-6A4D22D21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3025414" name="6 Imagen">
          <a:extLst>
            <a:ext uri="{FF2B5EF4-FFF2-40B4-BE49-F238E27FC236}">
              <a16:creationId xmlns:a16="http://schemas.microsoft.com/office/drawing/2014/main" id="{E3686173-4DFE-4272-B200-1D40C7AF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0</xdr:rowOff>
    </xdr:from>
    <xdr:to>
      <xdr:col>14</xdr:col>
      <xdr:colOff>647700</xdr:colOff>
      <xdr:row>38</xdr:row>
      <xdr:rowOff>22860</xdr:rowOff>
    </xdr:to>
    <xdr:graphicFrame macro="">
      <xdr:nvGraphicFramePr>
        <xdr:cNvPr id="13407297" name="Gráfico 2">
          <a:extLst>
            <a:ext uri="{FF2B5EF4-FFF2-40B4-BE49-F238E27FC236}">
              <a16:creationId xmlns:a16="http://schemas.microsoft.com/office/drawing/2014/main" id="{E229BC91-EC96-0518-A4C6-94ABC605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337185</xdr:colOff>
      <xdr:row>4</xdr:row>
      <xdr:rowOff>108585</xdr:rowOff>
    </xdr:to>
    <xdr:pic>
      <xdr:nvPicPr>
        <xdr:cNvPr id="13407298" name="6 Imagen">
          <a:extLst>
            <a:ext uri="{FF2B5EF4-FFF2-40B4-BE49-F238E27FC236}">
              <a16:creationId xmlns:a16="http://schemas.microsoft.com/office/drawing/2014/main" id="{99499B5D-A405-69BD-A945-9C51AF798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6640625" defaultRowHeight="14.4" x14ac:dyDescent="0.3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0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5" width="25.33203125" style="7" customWidth="1"/>
    <col min="6" max="8" width="13.33203125" style="7" customWidth="1"/>
    <col min="9" max="9" width="2" style="7" customWidth="1"/>
    <col min="10" max="12" width="13.33203125" style="7" customWidth="1"/>
    <col min="13" max="13" width="2.6640625" style="7" customWidth="1"/>
    <col min="14" max="14" width="8.6640625" style="28"/>
    <col min="15" max="16384" width="8.6640625" style="7"/>
  </cols>
  <sheetData>
    <row r="1" spans="1:14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</row>
    <row r="6" spans="1:14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</row>
    <row r="7" spans="1:14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3"/>
    </row>
    <row r="8" spans="1:14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 ht="18.75" customHeight="1" x14ac:dyDescent="0.3">
      <c r="A9" s="6"/>
      <c r="B9" s="152" t="s">
        <v>189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6"/>
    </row>
    <row r="10" spans="1:14" ht="7.5" customHeight="1" x14ac:dyDescent="0.3">
      <c r="A10" s="6"/>
      <c r="B10" s="30"/>
      <c r="C10" s="30"/>
      <c r="D10" s="31"/>
      <c r="E10" s="31"/>
      <c r="F10" s="31"/>
      <c r="G10" s="31"/>
      <c r="H10" s="31"/>
      <c r="I10" s="32"/>
      <c r="J10" s="32"/>
      <c r="K10" s="32"/>
      <c r="L10" s="32"/>
      <c r="M10" s="6"/>
    </row>
    <row r="11" spans="1:14" ht="20.25" customHeight="1" x14ac:dyDescent="0.3">
      <c r="A11" s="6"/>
      <c r="B11" s="33"/>
      <c r="C11" s="33"/>
      <c r="D11" s="34"/>
      <c r="E11" s="35"/>
      <c r="F11" s="153" t="s">
        <v>43</v>
      </c>
      <c r="G11" s="153"/>
      <c r="H11" s="153"/>
      <c r="I11" s="35"/>
      <c r="J11" s="153" t="s">
        <v>44</v>
      </c>
      <c r="K11" s="153"/>
      <c r="L11" s="153"/>
      <c r="M11" s="6"/>
    </row>
    <row r="12" spans="1:14" ht="0.75" customHeight="1" x14ac:dyDescent="0.3">
      <c r="A12" s="6"/>
      <c r="B12" s="33"/>
      <c r="C12" s="33"/>
      <c r="D12" s="34"/>
      <c r="E12" s="35"/>
      <c r="F12" s="50"/>
      <c r="G12" s="50"/>
      <c r="H12" s="50"/>
      <c r="I12" s="35"/>
      <c r="J12" s="50"/>
      <c r="K12" s="50"/>
      <c r="L12" s="50"/>
      <c r="M12" s="6"/>
    </row>
    <row r="13" spans="1:14" ht="20.25" customHeight="1" x14ac:dyDescent="0.3">
      <c r="A13" s="6"/>
      <c r="B13" s="33"/>
      <c r="C13" s="33"/>
      <c r="D13" s="34"/>
      <c r="E13" s="35"/>
      <c r="F13" s="35" t="s">
        <v>18</v>
      </c>
      <c r="G13" s="35" t="s">
        <v>19</v>
      </c>
      <c r="H13" s="35" t="s">
        <v>9</v>
      </c>
      <c r="I13" s="35"/>
      <c r="J13" s="35" t="s">
        <v>40</v>
      </c>
      <c r="K13" s="35" t="s">
        <v>45</v>
      </c>
      <c r="L13" s="35" t="s">
        <v>9</v>
      </c>
      <c r="M13" s="6"/>
    </row>
    <row r="14" spans="1:14" x14ac:dyDescent="0.3">
      <c r="A14" s="6"/>
      <c r="B14" s="36" t="s">
        <v>17</v>
      </c>
      <c r="C14" s="36"/>
      <c r="D14" s="46"/>
      <c r="E14" s="47"/>
      <c r="F14" s="48">
        <v>2028</v>
      </c>
      <c r="G14" s="48">
        <v>3058</v>
      </c>
      <c r="H14" s="48">
        <f>SUM(F14:G14)</f>
        <v>5086</v>
      </c>
      <c r="I14" s="48"/>
      <c r="J14" s="48">
        <v>3742</v>
      </c>
      <c r="K14" s="48">
        <v>1344</v>
      </c>
      <c r="L14" s="47">
        <f>SUM(J14:K14)</f>
        <v>5086</v>
      </c>
      <c r="M14" s="6"/>
      <c r="N14" s="28" t="s">
        <v>32</v>
      </c>
    </row>
    <row r="15" spans="1:14" x14ac:dyDescent="0.3">
      <c r="A15" s="6"/>
      <c r="B15" s="36" t="s">
        <v>10</v>
      </c>
      <c r="C15" s="36"/>
      <c r="D15" s="46"/>
      <c r="E15" s="47"/>
      <c r="F15" s="48">
        <v>1803</v>
      </c>
      <c r="G15" s="48">
        <v>2351</v>
      </c>
      <c r="H15" s="48">
        <f t="shared" ref="H15:H21" si="0">SUM(F15:G15)</f>
        <v>4154</v>
      </c>
      <c r="I15" s="48"/>
      <c r="J15" s="48">
        <v>3123</v>
      </c>
      <c r="K15" s="48">
        <v>1031</v>
      </c>
      <c r="L15" s="47">
        <f t="shared" ref="L15:L21" si="1">SUM(J15:K15)</f>
        <v>4154</v>
      </c>
      <c r="M15" s="6"/>
      <c r="N15" s="28" t="s">
        <v>33</v>
      </c>
    </row>
    <row r="16" spans="1:14" x14ac:dyDescent="0.3">
      <c r="A16" s="6"/>
      <c r="B16" s="36" t="s">
        <v>11</v>
      </c>
      <c r="C16" s="36"/>
      <c r="D16" s="46"/>
      <c r="E16" s="47"/>
      <c r="F16" s="48">
        <v>3566</v>
      </c>
      <c r="G16" s="48">
        <v>4043</v>
      </c>
      <c r="H16" s="48">
        <f t="shared" si="0"/>
        <v>7609</v>
      </c>
      <c r="I16" s="48"/>
      <c r="J16" s="48">
        <v>5901</v>
      </c>
      <c r="K16" s="48">
        <v>1708</v>
      </c>
      <c r="L16" s="47">
        <f t="shared" si="1"/>
        <v>7609</v>
      </c>
      <c r="M16" s="6"/>
      <c r="N16" s="28" t="s">
        <v>34</v>
      </c>
    </row>
    <row r="17" spans="1:14" x14ac:dyDescent="0.3">
      <c r="A17" s="6"/>
      <c r="B17" s="36" t="s">
        <v>12</v>
      </c>
      <c r="C17" s="36"/>
      <c r="D17" s="46"/>
      <c r="E17" s="47"/>
      <c r="F17" s="48">
        <v>2881</v>
      </c>
      <c r="G17" s="48">
        <v>4224</v>
      </c>
      <c r="H17" s="48">
        <f t="shared" si="0"/>
        <v>7105</v>
      </c>
      <c r="I17" s="48"/>
      <c r="J17" s="48">
        <v>5980</v>
      </c>
      <c r="K17" s="48">
        <v>1125</v>
      </c>
      <c r="L17" s="47">
        <f t="shared" si="1"/>
        <v>7105</v>
      </c>
      <c r="M17" s="6"/>
      <c r="N17" s="28" t="s">
        <v>35</v>
      </c>
    </row>
    <row r="18" spans="1:14" x14ac:dyDescent="0.3">
      <c r="A18" s="6"/>
      <c r="B18" s="36" t="s">
        <v>13</v>
      </c>
      <c r="C18" s="36"/>
      <c r="D18" s="46"/>
      <c r="E18" s="48"/>
      <c r="F18" s="48">
        <v>1652</v>
      </c>
      <c r="G18" s="48">
        <v>2470</v>
      </c>
      <c r="H18" s="48">
        <f t="shared" si="0"/>
        <v>4122</v>
      </c>
      <c r="I18" s="48"/>
      <c r="J18" s="48">
        <v>3036</v>
      </c>
      <c r="K18" s="48">
        <v>1086</v>
      </c>
      <c r="L18" s="47">
        <f t="shared" si="1"/>
        <v>4122</v>
      </c>
      <c r="M18" s="6"/>
      <c r="N18" s="28" t="s">
        <v>36</v>
      </c>
    </row>
    <row r="19" spans="1:14" x14ac:dyDescent="0.3">
      <c r="A19" s="6"/>
      <c r="B19" s="36" t="s">
        <v>14</v>
      </c>
      <c r="C19" s="36"/>
      <c r="D19" s="46"/>
      <c r="E19" s="47"/>
      <c r="F19" s="48">
        <v>1915</v>
      </c>
      <c r="G19" s="48">
        <v>2819</v>
      </c>
      <c r="H19" s="48">
        <f t="shared" si="0"/>
        <v>4734</v>
      </c>
      <c r="I19" s="48"/>
      <c r="J19" s="48">
        <v>3213</v>
      </c>
      <c r="K19" s="48">
        <v>1521</v>
      </c>
      <c r="L19" s="47">
        <f t="shared" si="1"/>
        <v>4734</v>
      </c>
      <c r="M19" s="6"/>
      <c r="N19" s="28" t="s">
        <v>37</v>
      </c>
    </row>
    <row r="20" spans="1:14" x14ac:dyDescent="0.3">
      <c r="A20" s="6"/>
      <c r="B20" s="36" t="s">
        <v>15</v>
      </c>
      <c r="C20" s="36"/>
      <c r="D20" s="46"/>
      <c r="E20" s="47"/>
      <c r="F20" s="48">
        <v>1455</v>
      </c>
      <c r="G20" s="48">
        <v>2014</v>
      </c>
      <c r="H20" s="48">
        <f t="shared" si="0"/>
        <v>3469</v>
      </c>
      <c r="I20" s="48"/>
      <c r="J20" s="48">
        <v>2442</v>
      </c>
      <c r="K20" s="48">
        <v>1027</v>
      </c>
      <c r="L20" s="47">
        <f t="shared" si="1"/>
        <v>3469</v>
      </c>
      <c r="M20" s="6"/>
      <c r="N20" s="28" t="s">
        <v>38</v>
      </c>
    </row>
    <row r="21" spans="1:14" x14ac:dyDescent="0.3">
      <c r="A21" s="6"/>
      <c r="B21" s="36" t="s">
        <v>16</v>
      </c>
      <c r="C21" s="36"/>
      <c r="D21" s="46"/>
      <c r="E21" s="47"/>
      <c r="F21" s="48">
        <v>4281</v>
      </c>
      <c r="G21" s="48">
        <v>5663</v>
      </c>
      <c r="H21" s="48">
        <f t="shared" si="0"/>
        <v>9944</v>
      </c>
      <c r="I21" s="48"/>
      <c r="J21" s="48">
        <v>7635</v>
      </c>
      <c r="K21" s="48">
        <v>2309</v>
      </c>
      <c r="L21" s="47">
        <f t="shared" si="1"/>
        <v>9944</v>
      </c>
      <c r="M21" s="6"/>
      <c r="N21" s="28" t="s">
        <v>39</v>
      </c>
    </row>
    <row r="22" spans="1:14" ht="15" thickBot="1" x14ac:dyDescent="0.35">
      <c r="A22" s="6"/>
      <c r="B22" s="39" t="s">
        <v>9</v>
      </c>
      <c r="C22" s="39"/>
      <c r="D22" s="40"/>
      <c r="E22" s="40"/>
      <c r="F22" s="40">
        <f>SUM(F14:F21)</f>
        <v>19581</v>
      </c>
      <c r="G22" s="40">
        <f>SUM(G14:G21)</f>
        <v>26642</v>
      </c>
      <c r="H22" s="40">
        <f>SUM(H14:H21)</f>
        <v>46223</v>
      </c>
      <c r="I22" s="40"/>
      <c r="J22" s="40">
        <f>SUM(J14:J21)</f>
        <v>35072</v>
      </c>
      <c r="K22" s="40">
        <f>SUM(K14:K21)</f>
        <v>11151</v>
      </c>
      <c r="L22" s="40">
        <f>SUM(L14:L21)</f>
        <v>46223</v>
      </c>
      <c r="M22" s="6"/>
      <c r="N22" s="52"/>
    </row>
    <row r="23" spans="1:14" x14ac:dyDescent="0.25">
      <c r="A23" s="6"/>
      <c r="B23" s="26" t="s">
        <v>202</v>
      </c>
      <c r="C23" s="26"/>
      <c r="D23" s="26"/>
      <c r="E23" s="27"/>
      <c r="F23" s="120"/>
      <c r="G23" s="120"/>
      <c r="H23" s="27"/>
      <c r="I23" s="27"/>
      <c r="J23" s="120"/>
      <c r="K23" s="27"/>
      <c r="L23" s="51"/>
      <c r="M23" s="6"/>
    </row>
    <row r="24" spans="1:14" x14ac:dyDescent="0.3">
      <c r="A24" s="6"/>
      <c r="B24" s="155" t="s">
        <v>117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6"/>
    </row>
    <row r="25" spans="1:14" ht="18.75" customHeight="1" x14ac:dyDescent="0.3">
      <c r="A25" s="6"/>
      <c r="B25" s="139" t="s">
        <v>204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6"/>
    </row>
    <row r="26" spans="1:14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43"/>
      <c r="L26" s="6"/>
      <c r="M26" s="6"/>
    </row>
    <row r="27" spans="1:14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43"/>
      <c r="L27" s="6"/>
      <c r="M27" s="6"/>
    </row>
    <row r="28" spans="1:14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43"/>
      <c r="L28" s="6"/>
      <c r="M28" s="6"/>
    </row>
    <row r="29" spans="1:14" x14ac:dyDescent="0.3">
      <c r="A29" s="6"/>
      <c r="B29" s="13"/>
      <c r="C29" s="6"/>
      <c r="D29" s="6"/>
      <c r="E29" s="6"/>
      <c r="F29" s="6"/>
      <c r="G29" s="6"/>
      <c r="H29" s="6"/>
      <c r="I29" s="6"/>
      <c r="J29" s="6"/>
      <c r="K29" s="43"/>
      <c r="L29" s="6"/>
      <c r="M29" s="6"/>
    </row>
    <row r="30" spans="1:14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3"/>
      <c r="L30" s="6"/>
      <c r="M30" s="6"/>
    </row>
    <row r="31" spans="1:14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43"/>
      <c r="L31" s="6"/>
      <c r="M31" s="45"/>
    </row>
    <row r="32" spans="1:14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3"/>
      <c r="L32" s="6"/>
      <c r="M32" s="6"/>
    </row>
    <row r="33" spans="1:13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43"/>
      <c r="L33" s="6"/>
      <c r="M33" s="6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43"/>
      <c r="L34" s="6"/>
      <c r="M34" s="6"/>
    </row>
    <row r="35" spans="1:13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43"/>
      <c r="L35" s="6"/>
      <c r="M35" s="6"/>
    </row>
    <row r="36" spans="1:13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43"/>
      <c r="L36" s="6"/>
      <c r="M36" s="6"/>
    </row>
    <row r="37" spans="1:13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43"/>
      <c r="L37" s="6"/>
      <c r="M37" s="6"/>
    </row>
    <row r="38" spans="1:13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43"/>
      <c r="L38" s="6"/>
      <c r="M38" s="6"/>
    </row>
    <row r="39" spans="1:13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43"/>
      <c r="L39" s="6"/>
      <c r="M39" s="6"/>
    </row>
    <row r="40" spans="1:13" s="28" customFormat="1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</sheetData>
  <mergeCells count="5">
    <mergeCell ref="B9:L9"/>
    <mergeCell ref="F11:H11"/>
    <mergeCell ref="J11:L11"/>
    <mergeCell ref="B24:L24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7.109375" style="7" customWidth="1"/>
    <col min="4" max="4" width="8.109375" style="7" customWidth="1"/>
    <col min="5" max="15" width="8.5546875" style="7" customWidth="1"/>
    <col min="16" max="16" width="10.33203125" style="7" customWidth="1"/>
    <col min="17" max="17" width="1.6640625" style="7" customWidth="1"/>
    <col min="18" max="18" width="8.6640625" style="28"/>
    <col min="19" max="19" width="8.6640625" style="29"/>
    <col min="20" max="16384" width="8.6640625" style="7"/>
  </cols>
  <sheetData>
    <row r="1" spans="1:18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8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</row>
    <row r="6" spans="1:18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  <c r="Q6" s="6"/>
    </row>
    <row r="7" spans="1:18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8.75" customHeight="1" x14ac:dyDescent="0.3">
      <c r="A9" s="6"/>
      <c r="B9" s="152" t="s">
        <v>190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95"/>
    </row>
    <row r="10" spans="1:18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  <c r="Q10" s="6"/>
    </row>
    <row r="11" spans="1:18" ht="20.25" customHeight="1" x14ac:dyDescent="0.3">
      <c r="A11" s="6"/>
      <c r="B11" s="33"/>
      <c r="C11" s="33"/>
      <c r="D11" s="34" t="s">
        <v>8</v>
      </c>
      <c r="E11" s="35" t="s">
        <v>21</v>
      </c>
      <c r="F11" s="35" t="s">
        <v>22</v>
      </c>
      <c r="G11" s="35" t="s">
        <v>23</v>
      </c>
      <c r="H11" s="35" t="s">
        <v>24</v>
      </c>
      <c r="I11" s="35" t="s">
        <v>25</v>
      </c>
      <c r="J11" s="35" t="s">
        <v>26</v>
      </c>
      <c r="K11" s="35" t="s">
        <v>27</v>
      </c>
      <c r="L11" s="35" t="s">
        <v>28</v>
      </c>
      <c r="M11" s="35" t="s">
        <v>29</v>
      </c>
      <c r="N11" s="35" t="s">
        <v>30</v>
      </c>
      <c r="O11" s="35" t="s">
        <v>31</v>
      </c>
      <c r="P11" s="35" t="s">
        <v>9</v>
      </c>
      <c r="Q11" s="50"/>
    </row>
    <row r="12" spans="1:18" x14ac:dyDescent="0.3">
      <c r="A12" s="6"/>
      <c r="B12" s="36" t="s">
        <v>17</v>
      </c>
      <c r="C12" s="36"/>
      <c r="D12" s="66">
        <v>2753</v>
      </c>
      <c r="E12" s="66">
        <v>2799</v>
      </c>
      <c r="F12" s="66">
        <v>2642</v>
      </c>
      <c r="G12" s="48">
        <v>3261</v>
      </c>
      <c r="H12" s="48">
        <v>2924</v>
      </c>
      <c r="I12" s="66">
        <v>2905</v>
      </c>
      <c r="J12" s="66">
        <v>2897</v>
      </c>
      <c r="K12" s="66">
        <v>2984</v>
      </c>
      <c r="L12" s="66">
        <v>3358</v>
      </c>
      <c r="M12" s="66">
        <v>3676</v>
      </c>
      <c r="N12" s="66">
        <v>3250</v>
      </c>
      <c r="O12" s="66">
        <v>2253</v>
      </c>
      <c r="P12" s="38">
        <f>SUM(D12:O12)</f>
        <v>35702</v>
      </c>
      <c r="Q12" s="38"/>
      <c r="R12" s="28" t="s">
        <v>32</v>
      </c>
    </row>
    <row r="13" spans="1:18" x14ac:dyDescent="0.3">
      <c r="A13" s="6"/>
      <c r="B13" s="36" t="s">
        <v>10</v>
      </c>
      <c r="C13" s="36"/>
      <c r="D13" s="66">
        <v>2719</v>
      </c>
      <c r="E13" s="66">
        <v>2814</v>
      </c>
      <c r="F13" s="66">
        <v>3085</v>
      </c>
      <c r="G13" s="48">
        <v>3465</v>
      </c>
      <c r="H13" s="48">
        <v>3340</v>
      </c>
      <c r="I13" s="66">
        <v>3198</v>
      </c>
      <c r="J13" s="66">
        <v>3339</v>
      </c>
      <c r="K13" s="66">
        <v>3100</v>
      </c>
      <c r="L13" s="66">
        <v>2928</v>
      </c>
      <c r="M13" s="66">
        <v>3147</v>
      </c>
      <c r="N13" s="66">
        <v>3061</v>
      </c>
      <c r="O13" s="66">
        <v>2426</v>
      </c>
      <c r="P13" s="38">
        <f t="shared" ref="P13:P19" si="0">SUM(D13:O13)</f>
        <v>36622</v>
      </c>
      <c r="Q13" s="38"/>
      <c r="R13" s="28" t="s">
        <v>33</v>
      </c>
    </row>
    <row r="14" spans="1:18" x14ac:dyDescent="0.3">
      <c r="A14" s="6"/>
      <c r="B14" s="36" t="s">
        <v>11</v>
      </c>
      <c r="C14" s="36"/>
      <c r="D14" s="66">
        <v>75</v>
      </c>
      <c r="E14" s="66">
        <v>4563</v>
      </c>
      <c r="F14" s="66">
        <v>5568</v>
      </c>
      <c r="G14" s="48">
        <v>5754</v>
      </c>
      <c r="H14" s="48">
        <v>4847</v>
      </c>
      <c r="I14" s="66">
        <v>4345</v>
      </c>
      <c r="J14" s="66">
        <v>3896</v>
      </c>
      <c r="K14" s="66">
        <v>3911</v>
      </c>
      <c r="L14" s="66">
        <v>5058</v>
      </c>
      <c r="M14" s="66">
        <v>5184</v>
      </c>
      <c r="N14" s="66">
        <v>5117</v>
      </c>
      <c r="O14" s="66">
        <v>3925</v>
      </c>
      <c r="P14" s="38">
        <f t="shared" si="0"/>
        <v>52243</v>
      </c>
      <c r="Q14" s="38"/>
      <c r="R14" s="28" t="s">
        <v>34</v>
      </c>
    </row>
    <row r="15" spans="1:18" x14ac:dyDescent="0.3">
      <c r="A15" s="6"/>
      <c r="B15" s="36" t="s">
        <v>12</v>
      </c>
      <c r="C15" s="36"/>
      <c r="D15" s="66">
        <v>4246</v>
      </c>
      <c r="E15" s="66">
        <v>4762</v>
      </c>
      <c r="F15" s="66">
        <v>4263</v>
      </c>
      <c r="G15" s="48">
        <v>4943</v>
      </c>
      <c r="H15" s="48">
        <v>4162</v>
      </c>
      <c r="I15" s="66">
        <v>4109</v>
      </c>
      <c r="J15" s="66">
        <v>3890</v>
      </c>
      <c r="K15" s="66">
        <v>3471</v>
      </c>
      <c r="L15" s="66">
        <v>4618</v>
      </c>
      <c r="M15" s="66">
        <v>5141</v>
      </c>
      <c r="N15" s="66">
        <v>4802</v>
      </c>
      <c r="O15" s="66">
        <v>4022</v>
      </c>
      <c r="P15" s="38">
        <f t="shared" si="0"/>
        <v>52429</v>
      </c>
      <c r="Q15" s="38"/>
      <c r="R15" s="28" t="s">
        <v>35</v>
      </c>
    </row>
    <row r="16" spans="1:18" x14ac:dyDescent="0.3">
      <c r="A16" s="6"/>
      <c r="B16" s="36" t="s">
        <v>13</v>
      </c>
      <c r="C16" s="36"/>
      <c r="D16" s="66">
        <v>2608</v>
      </c>
      <c r="E16" s="66">
        <v>2856</v>
      </c>
      <c r="F16" s="66">
        <v>2984</v>
      </c>
      <c r="G16" s="48">
        <v>3413</v>
      </c>
      <c r="H16" s="48">
        <v>3163</v>
      </c>
      <c r="I16" s="66">
        <v>2387</v>
      </c>
      <c r="J16" s="66">
        <v>2371</v>
      </c>
      <c r="K16" s="66">
        <v>2176</v>
      </c>
      <c r="L16" s="66">
        <v>2314</v>
      </c>
      <c r="M16" s="66">
        <v>2982</v>
      </c>
      <c r="N16" s="66">
        <v>2947</v>
      </c>
      <c r="O16" s="66">
        <v>2184</v>
      </c>
      <c r="P16" s="38">
        <f t="shared" si="0"/>
        <v>32385</v>
      </c>
      <c r="Q16" s="38"/>
      <c r="R16" s="28" t="s">
        <v>36</v>
      </c>
    </row>
    <row r="17" spans="1:18" x14ac:dyDescent="0.3">
      <c r="A17" s="6"/>
      <c r="B17" s="36" t="s">
        <v>14</v>
      </c>
      <c r="C17" s="36"/>
      <c r="D17" s="66">
        <v>3666</v>
      </c>
      <c r="E17" s="66">
        <v>4125</v>
      </c>
      <c r="F17" s="66">
        <v>3885</v>
      </c>
      <c r="G17" s="48">
        <v>4871</v>
      </c>
      <c r="H17" s="48">
        <v>3726</v>
      </c>
      <c r="I17" s="66">
        <v>3327</v>
      </c>
      <c r="J17" s="66">
        <v>3146</v>
      </c>
      <c r="K17" s="66">
        <v>2915</v>
      </c>
      <c r="L17" s="66">
        <v>3473</v>
      </c>
      <c r="M17" s="66">
        <v>3294</v>
      </c>
      <c r="N17" s="66">
        <v>3216</v>
      </c>
      <c r="O17" s="66">
        <v>2432</v>
      </c>
      <c r="P17" s="38">
        <f t="shared" si="0"/>
        <v>42076</v>
      </c>
      <c r="Q17" s="38"/>
      <c r="R17" s="28" t="s">
        <v>37</v>
      </c>
    </row>
    <row r="18" spans="1:18" x14ac:dyDescent="0.3">
      <c r="A18" s="6"/>
      <c r="B18" s="36" t="s">
        <v>15</v>
      </c>
      <c r="C18" s="36"/>
      <c r="D18" s="66">
        <v>3567</v>
      </c>
      <c r="E18" s="66">
        <v>3637</v>
      </c>
      <c r="F18" s="66">
        <v>3309</v>
      </c>
      <c r="G18" s="48">
        <v>4473</v>
      </c>
      <c r="H18" s="48">
        <v>3783</v>
      </c>
      <c r="I18" s="66">
        <v>3243</v>
      </c>
      <c r="J18" s="66">
        <v>2840</v>
      </c>
      <c r="K18" s="66">
        <v>2776</v>
      </c>
      <c r="L18" s="66">
        <v>2858</v>
      </c>
      <c r="M18" s="66">
        <v>4178</v>
      </c>
      <c r="N18" s="66">
        <v>3829</v>
      </c>
      <c r="O18" s="66">
        <v>2906</v>
      </c>
      <c r="P18" s="38">
        <f t="shared" si="0"/>
        <v>41399</v>
      </c>
      <c r="Q18" s="38"/>
      <c r="R18" s="28" t="s">
        <v>38</v>
      </c>
    </row>
    <row r="19" spans="1:18" x14ac:dyDescent="0.3">
      <c r="A19" s="6"/>
      <c r="B19" s="36" t="s">
        <v>16</v>
      </c>
      <c r="C19" s="36"/>
      <c r="D19" s="66">
        <v>7535</v>
      </c>
      <c r="E19" s="66">
        <v>8006</v>
      </c>
      <c r="F19" s="66">
        <v>7317</v>
      </c>
      <c r="G19" s="48">
        <v>7745</v>
      </c>
      <c r="H19" s="48">
        <v>7279</v>
      </c>
      <c r="I19" s="66">
        <v>7738</v>
      </c>
      <c r="J19" s="66">
        <v>6388</v>
      </c>
      <c r="K19" s="66">
        <v>5737</v>
      </c>
      <c r="L19" s="66">
        <v>7656</v>
      </c>
      <c r="M19" s="66">
        <v>8483</v>
      </c>
      <c r="N19" s="66">
        <v>8273</v>
      </c>
      <c r="O19" s="66">
        <v>6839</v>
      </c>
      <c r="P19" s="38">
        <f t="shared" si="0"/>
        <v>88996</v>
      </c>
      <c r="Q19" s="38"/>
      <c r="R19" s="28" t="s">
        <v>39</v>
      </c>
    </row>
    <row r="20" spans="1:18" ht="15" thickBot="1" x14ac:dyDescent="0.35">
      <c r="A20" s="6"/>
      <c r="B20" s="39" t="s">
        <v>9</v>
      </c>
      <c r="C20" s="39"/>
      <c r="D20" s="40">
        <f>SUM(D12:D19)</f>
        <v>27169</v>
      </c>
      <c r="E20" s="40">
        <f t="shared" ref="E20:P20" si="1">SUM(E12:E19)</f>
        <v>33562</v>
      </c>
      <c r="F20" s="40">
        <f t="shared" si="1"/>
        <v>33053</v>
      </c>
      <c r="G20" s="40">
        <f t="shared" si="1"/>
        <v>37925</v>
      </c>
      <c r="H20" s="40">
        <f t="shared" si="1"/>
        <v>33224</v>
      </c>
      <c r="I20" s="40">
        <f t="shared" si="1"/>
        <v>31252</v>
      </c>
      <c r="J20" s="40">
        <f t="shared" si="1"/>
        <v>28767</v>
      </c>
      <c r="K20" s="40">
        <f t="shared" si="1"/>
        <v>27070</v>
      </c>
      <c r="L20" s="40">
        <f t="shared" si="1"/>
        <v>32263</v>
      </c>
      <c r="M20" s="40">
        <f t="shared" si="1"/>
        <v>36085</v>
      </c>
      <c r="N20" s="40">
        <f t="shared" si="1"/>
        <v>34495</v>
      </c>
      <c r="O20" s="40">
        <f t="shared" si="1"/>
        <v>26987</v>
      </c>
      <c r="P20" s="40">
        <f t="shared" si="1"/>
        <v>381852</v>
      </c>
      <c r="Q20" s="96"/>
    </row>
    <row r="21" spans="1:18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  <c r="Q21" s="6"/>
    </row>
    <row r="22" spans="1:18" x14ac:dyDescent="0.3">
      <c r="A22" s="6"/>
      <c r="B22" s="138" t="s">
        <v>204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  <c r="Q22" s="6"/>
    </row>
    <row r="23" spans="1:18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  <c r="Q24" s="6"/>
    </row>
    <row r="25" spans="1:18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  <c r="Q25" s="6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  <c r="Q26" s="6"/>
    </row>
    <row r="27" spans="1:18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  <c r="Q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  <c r="Q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  <c r="Q29" s="45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  <c r="Q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  <c r="Q32" s="6"/>
    </row>
    <row r="33" spans="1:17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  <c r="Q33" s="6"/>
    </row>
    <row r="34" spans="1:17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  <c r="Q34" s="6"/>
    </row>
    <row r="35" spans="1:17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  <c r="Q35" s="6"/>
    </row>
    <row r="36" spans="1:17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  <c r="Q36" s="6"/>
    </row>
    <row r="37" spans="1:17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45"/>
      <c r="Q37" s="45"/>
    </row>
    <row r="38" spans="1:17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  <c r="Q38" s="6"/>
    </row>
    <row r="39" spans="1:17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  <c r="Q39" s="6"/>
    </row>
    <row r="40" spans="1:17" ht="12.75" customHeight="1" x14ac:dyDescent="0.3"/>
    <row r="42" spans="1:17" ht="6" customHeight="1" x14ac:dyDescent="0.3"/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:P19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4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15" width="9.88671875" style="7" customWidth="1"/>
    <col min="16" max="16" width="2.6640625" style="7" customWidth="1"/>
    <col min="17" max="17" width="10" style="28" bestFit="1" customWidth="1"/>
    <col min="18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ht="18.75" customHeight="1" x14ac:dyDescent="0.3">
      <c r="A9" s="6"/>
      <c r="B9" s="152" t="s">
        <v>191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7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7" x14ac:dyDescent="0.3">
      <c r="A12" s="6"/>
      <c r="B12" s="36" t="s">
        <v>17</v>
      </c>
      <c r="C12" s="36"/>
      <c r="D12" s="46"/>
      <c r="E12" s="47">
        <v>94681</v>
      </c>
      <c r="F12" s="47">
        <v>86896</v>
      </c>
      <c r="G12" s="47">
        <v>75618</v>
      </c>
      <c r="H12" s="47">
        <v>66255</v>
      </c>
      <c r="I12" s="47">
        <v>62203</v>
      </c>
      <c r="J12" s="47">
        <v>56563</v>
      </c>
      <c r="K12" s="47">
        <v>12904</v>
      </c>
      <c r="L12" s="48">
        <v>15076</v>
      </c>
      <c r="M12" s="48">
        <v>31505</v>
      </c>
      <c r="N12" s="48">
        <v>35002</v>
      </c>
      <c r="O12" s="48">
        <v>35702</v>
      </c>
      <c r="P12" s="6"/>
      <c r="Q12" s="28" t="s">
        <v>32</v>
      </c>
    </row>
    <row r="13" spans="1:17" x14ac:dyDescent="0.3">
      <c r="A13" s="6"/>
      <c r="B13" s="36" t="s">
        <v>10</v>
      </c>
      <c r="C13" s="36"/>
      <c r="D13" s="46"/>
      <c r="E13" s="47">
        <v>79265</v>
      </c>
      <c r="F13" s="47">
        <v>73993</v>
      </c>
      <c r="G13" s="47">
        <v>67347</v>
      </c>
      <c r="H13" s="47">
        <v>56753</v>
      </c>
      <c r="I13" s="47">
        <v>50336</v>
      </c>
      <c r="J13" s="47">
        <v>51486</v>
      </c>
      <c r="K13" s="47">
        <v>21801</v>
      </c>
      <c r="L13" s="48">
        <v>32621</v>
      </c>
      <c r="M13" s="48">
        <v>35550</v>
      </c>
      <c r="N13" s="48">
        <v>37760</v>
      </c>
      <c r="O13" s="48">
        <v>36622</v>
      </c>
      <c r="P13" s="6"/>
      <c r="Q13" s="28" t="s">
        <v>33</v>
      </c>
    </row>
    <row r="14" spans="1:17" x14ac:dyDescent="0.3">
      <c r="A14" s="6"/>
      <c r="B14" s="36" t="s">
        <v>11</v>
      </c>
      <c r="C14" s="36"/>
      <c r="D14" s="46"/>
      <c r="E14" s="47">
        <v>51688</v>
      </c>
      <c r="F14" s="47">
        <v>53178</v>
      </c>
      <c r="G14" s="47">
        <v>47904</v>
      </c>
      <c r="H14" s="47">
        <v>42466</v>
      </c>
      <c r="I14" s="47">
        <v>39115</v>
      </c>
      <c r="J14" s="47">
        <v>37526</v>
      </c>
      <c r="K14" s="47">
        <v>16889</v>
      </c>
      <c r="L14" s="48">
        <v>25813</v>
      </c>
      <c r="M14" s="48">
        <v>23411</v>
      </c>
      <c r="N14" s="48">
        <v>18998</v>
      </c>
      <c r="O14" s="48">
        <v>52243</v>
      </c>
      <c r="P14" s="6"/>
      <c r="Q14" s="28" t="s">
        <v>34</v>
      </c>
    </row>
    <row r="15" spans="1:17" x14ac:dyDescent="0.3">
      <c r="A15" s="6"/>
      <c r="B15" s="36" t="s">
        <v>12</v>
      </c>
      <c r="C15" s="36"/>
      <c r="D15" s="46"/>
      <c r="E15" s="47">
        <v>107414</v>
      </c>
      <c r="F15" s="47">
        <v>99032</v>
      </c>
      <c r="G15" s="47">
        <v>96469</v>
      </c>
      <c r="H15" s="47">
        <v>88451</v>
      </c>
      <c r="I15" s="47">
        <v>84009</v>
      </c>
      <c r="J15" s="47">
        <v>86160</v>
      </c>
      <c r="K15" s="47">
        <v>26118</v>
      </c>
      <c r="L15" s="48">
        <v>28117</v>
      </c>
      <c r="M15" s="48">
        <v>49218</v>
      </c>
      <c r="N15" s="48">
        <v>49937</v>
      </c>
      <c r="O15" s="48">
        <v>52429</v>
      </c>
      <c r="P15" s="6"/>
      <c r="Q15" s="28" t="s">
        <v>35</v>
      </c>
    </row>
    <row r="16" spans="1:17" x14ac:dyDescent="0.3">
      <c r="A16" s="6"/>
      <c r="B16" s="36" t="s">
        <v>13</v>
      </c>
      <c r="C16" s="36"/>
      <c r="D16" s="46"/>
      <c r="E16" s="48">
        <v>55324</v>
      </c>
      <c r="F16" s="48">
        <v>52398</v>
      </c>
      <c r="G16" s="48">
        <v>44818</v>
      </c>
      <c r="H16" s="48">
        <v>40274</v>
      </c>
      <c r="I16" s="48">
        <v>40904</v>
      </c>
      <c r="J16" s="48">
        <v>41544</v>
      </c>
      <c r="K16" s="48">
        <v>15121</v>
      </c>
      <c r="L16" s="48">
        <v>23289</v>
      </c>
      <c r="M16" s="48">
        <v>29571</v>
      </c>
      <c r="N16" s="48">
        <v>28945</v>
      </c>
      <c r="O16" s="48">
        <v>32385</v>
      </c>
      <c r="P16" s="6"/>
      <c r="Q16" s="28" t="s">
        <v>36</v>
      </c>
    </row>
    <row r="17" spans="1:17" x14ac:dyDescent="0.3">
      <c r="A17" s="6"/>
      <c r="B17" s="36" t="s">
        <v>14</v>
      </c>
      <c r="C17" s="36"/>
      <c r="D17" s="46"/>
      <c r="E17" s="47">
        <v>81326</v>
      </c>
      <c r="F17" s="47">
        <v>73508</v>
      </c>
      <c r="G17" s="47">
        <v>62067</v>
      </c>
      <c r="H17" s="47">
        <v>54617</v>
      </c>
      <c r="I17" s="47">
        <v>51381</v>
      </c>
      <c r="J17" s="47">
        <v>51523</v>
      </c>
      <c r="K17" s="47">
        <v>21417</v>
      </c>
      <c r="L17" s="48">
        <v>33771</v>
      </c>
      <c r="M17" s="48">
        <v>39013</v>
      </c>
      <c r="N17" s="48">
        <v>41856</v>
      </c>
      <c r="O17" s="48">
        <v>42076</v>
      </c>
      <c r="P17" s="6"/>
      <c r="Q17" s="28" t="s">
        <v>37</v>
      </c>
    </row>
    <row r="18" spans="1:17" x14ac:dyDescent="0.3">
      <c r="A18" s="6"/>
      <c r="B18" s="36" t="s">
        <v>15</v>
      </c>
      <c r="C18" s="36"/>
      <c r="D18" s="46"/>
      <c r="E18" s="47">
        <v>60004</v>
      </c>
      <c r="F18" s="47">
        <v>55018</v>
      </c>
      <c r="G18" s="47">
        <v>50062</v>
      </c>
      <c r="H18" s="47">
        <v>48000</v>
      </c>
      <c r="I18" s="47">
        <v>45330</v>
      </c>
      <c r="J18" s="47">
        <v>43300</v>
      </c>
      <c r="K18" s="47">
        <v>22227</v>
      </c>
      <c r="L18" s="48">
        <v>33966</v>
      </c>
      <c r="M18" s="48">
        <v>38215</v>
      </c>
      <c r="N18" s="48">
        <v>39575</v>
      </c>
      <c r="O18" s="48">
        <v>41399</v>
      </c>
      <c r="P18" s="6"/>
      <c r="Q18" s="28" t="s">
        <v>38</v>
      </c>
    </row>
    <row r="19" spans="1:17" x14ac:dyDescent="0.3">
      <c r="A19" s="6"/>
      <c r="B19" s="36" t="s">
        <v>16</v>
      </c>
      <c r="C19" s="36"/>
      <c r="D19" s="46"/>
      <c r="E19" s="47">
        <v>136027</v>
      </c>
      <c r="F19" s="47">
        <v>122874</v>
      </c>
      <c r="G19" s="47">
        <v>115837</v>
      </c>
      <c r="H19" s="47">
        <v>106617</v>
      </c>
      <c r="I19" s="47">
        <v>102390</v>
      </c>
      <c r="J19" s="47">
        <v>101338</v>
      </c>
      <c r="K19" s="47">
        <v>41019</v>
      </c>
      <c r="L19" s="48">
        <v>74821</v>
      </c>
      <c r="M19" s="48">
        <v>79398</v>
      </c>
      <c r="N19" s="48">
        <v>80262</v>
      </c>
      <c r="O19" s="48">
        <v>88996</v>
      </c>
      <c r="P19" s="6"/>
      <c r="Q19" s="28" t="s">
        <v>39</v>
      </c>
    </row>
    <row r="20" spans="1:17" ht="15" thickBot="1" x14ac:dyDescent="0.35">
      <c r="A20" s="6"/>
      <c r="B20" s="39" t="s">
        <v>9</v>
      </c>
      <c r="C20" s="39"/>
      <c r="D20" s="40"/>
      <c r="E20" s="40">
        <f t="shared" ref="E20:M20" si="0">SUM(E12:E19)</f>
        <v>665729</v>
      </c>
      <c r="F20" s="40">
        <f t="shared" si="0"/>
        <v>616897</v>
      </c>
      <c r="G20" s="40">
        <f t="shared" si="0"/>
        <v>560122</v>
      </c>
      <c r="H20" s="40">
        <f t="shared" si="0"/>
        <v>503433</v>
      </c>
      <c r="I20" s="40">
        <f t="shared" si="0"/>
        <v>475668</v>
      </c>
      <c r="J20" s="40">
        <f t="shared" si="0"/>
        <v>469440</v>
      </c>
      <c r="K20" s="40">
        <f t="shared" si="0"/>
        <v>177496</v>
      </c>
      <c r="L20" s="40">
        <f t="shared" si="0"/>
        <v>267474</v>
      </c>
      <c r="M20" s="40">
        <f t="shared" si="0"/>
        <v>325881</v>
      </c>
      <c r="N20" s="40">
        <f>SUM(N12:N19)</f>
        <v>332335</v>
      </c>
      <c r="O20" s="40">
        <f>SUM(O12:O19)</f>
        <v>381852</v>
      </c>
      <c r="P20" s="6"/>
      <c r="Q20" s="52"/>
    </row>
    <row r="21" spans="1:17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</row>
    <row r="22" spans="1:17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</row>
    <row r="23" spans="1:17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7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</row>
    <row r="25" spans="1:17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17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17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ht="12.75" customHeight="1" x14ac:dyDescent="0.3"/>
    <row r="42" spans="1:16" ht="6" customHeight="1" x14ac:dyDescent="0.3"/>
    <row r="44" spans="1:16" ht="24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20 E20:N20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0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5" width="9.44140625" style="7" customWidth="1"/>
    <col min="6" max="12" width="14.109375" style="7" customWidth="1"/>
    <col min="13" max="13" width="2.6640625" style="7" customWidth="1"/>
    <col min="14" max="14" width="12" style="28" bestFit="1" customWidth="1"/>
    <col min="15" max="17" width="8.6640625" style="29"/>
    <col min="18" max="16384" width="8.6640625" style="7"/>
  </cols>
  <sheetData>
    <row r="1" spans="1:14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</row>
    <row r="6" spans="1:14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</row>
    <row r="7" spans="1:14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4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 ht="18.75" customHeight="1" x14ac:dyDescent="0.3">
      <c r="A9" s="6"/>
      <c r="B9" s="152" t="s">
        <v>192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6"/>
    </row>
    <row r="10" spans="1:14" ht="7.5" customHeight="1" x14ac:dyDescent="0.3">
      <c r="A10" s="6"/>
      <c r="B10" s="30"/>
      <c r="C10" s="30"/>
      <c r="D10" s="31"/>
      <c r="E10" s="31"/>
      <c r="F10" s="31"/>
      <c r="G10" s="31"/>
      <c r="H10" s="31"/>
      <c r="I10" s="32"/>
      <c r="J10" s="32"/>
      <c r="K10" s="32"/>
      <c r="L10" s="32"/>
      <c r="M10" s="6"/>
    </row>
    <row r="11" spans="1:14" ht="31.5" customHeight="1" x14ac:dyDescent="0.3">
      <c r="A11" s="6"/>
      <c r="B11" s="33"/>
      <c r="C11" s="33"/>
      <c r="D11" s="34"/>
      <c r="E11" s="35"/>
      <c r="F11" s="35" t="s">
        <v>49</v>
      </c>
      <c r="G11" s="35" t="s">
        <v>50</v>
      </c>
      <c r="H11" s="35" t="s">
        <v>51</v>
      </c>
      <c r="I11" s="35" t="s">
        <v>52</v>
      </c>
      <c r="J11" s="35" t="s">
        <v>53</v>
      </c>
      <c r="K11" s="35" t="s">
        <v>54</v>
      </c>
      <c r="L11" s="35" t="s">
        <v>9</v>
      </c>
      <c r="M11" s="6"/>
    </row>
    <row r="12" spans="1:14" x14ac:dyDescent="0.3">
      <c r="A12" s="6"/>
      <c r="B12" s="36" t="s">
        <v>17</v>
      </c>
      <c r="C12" s="36"/>
      <c r="D12" s="46"/>
      <c r="E12" s="47"/>
      <c r="F12" s="48">
        <v>34256</v>
      </c>
      <c r="G12" s="48">
        <v>0</v>
      </c>
      <c r="H12" s="48">
        <v>1093</v>
      </c>
      <c r="I12" s="48">
        <v>215</v>
      </c>
      <c r="J12" s="48">
        <v>136</v>
      </c>
      <c r="K12" s="48">
        <v>2</v>
      </c>
      <c r="L12" s="47">
        <f>SUM(F12:K12)</f>
        <v>35702</v>
      </c>
      <c r="M12" s="6"/>
      <c r="N12" s="29"/>
    </row>
    <row r="13" spans="1:14" x14ac:dyDescent="0.3">
      <c r="A13" s="6"/>
      <c r="B13" s="36" t="s">
        <v>10</v>
      </c>
      <c r="C13" s="36"/>
      <c r="D13" s="46"/>
      <c r="E13" s="47"/>
      <c r="F13" s="48">
        <v>34941</v>
      </c>
      <c r="G13" s="48">
        <v>0</v>
      </c>
      <c r="H13" s="48">
        <v>1225</v>
      </c>
      <c r="I13" s="48">
        <v>428</v>
      </c>
      <c r="J13" s="48">
        <v>6</v>
      </c>
      <c r="K13" s="48">
        <v>22</v>
      </c>
      <c r="L13" s="47">
        <f t="shared" ref="L13:L19" si="0">SUM(F13:K13)</f>
        <v>36622</v>
      </c>
      <c r="M13" s="6"/>
      <c r="N13" s="29"/>
    </row>
    <row r="14" spans="1:14" x14ac:dyDescent="0.3">
      <c r="A14" s="6"/>
      <c r="B14" s="36" t="s">
        <v>11</v>
      </c>
      <c r="C14" s="36"/>
      <c r="D14" s="46"/>
      <c r="E14" s="47"/>
      <c r="F14" s="48">
        <v>46979</v>
      </c>
      <c r="G14" s="48">
        <v>1223</v>
      </c>
      <c r="H14" s="48">
        <v>3366</v>
      </c>
      <c r="I14" s="48">
        <v>639</v>
      </c>
      <c r="J14" s="48">
        <v>24</v>
      </c>
      <c r="K14" s="48">
        <v>12</v>
      </c>
      <c r="L14" s="47">
        <f t="shared" si="0"/>
        <v>52243</v>
      </c>
      <c r="M14" s="6"/>
      <c r="N14" s="29"/>
    </row>
    <row r="15" spans="1:14" x14ac:dyDescent="0.3">
      <c r="A15" s="6"/>
      <c r="B15" s="36" t="s">
        <v>12</v>
      </c>
      <c r="C15" s="36"/>
      <c r="D15" s="46"/>
      <c r="E15" s="47"/>
      <c r="F15" s="48">
        <v>45601</v>
      </c>
      <c r="G15" s="48">
        <v>0</v>
      </c>
      <c r="H15" s="48">
        <v>6156</v>
      </c>
      <c r="I15" s="48">
        <v>635</v>
      </c>
      <c r="J15" s="48">
        <v>23</v>
      </c>
      <c r="K15" s="48">
        <v>14</v>
      </c>
      <c r="L15" s="47">
        <f t="shared" si="0"/>
        <v>52429</v>
      </c>
      <c r="M15" s="6"/>
      <c r="N15" s="29"/>
    </row>
    <row r="16" spans="1:14" x14ac:dyDescent="0.3">
      <c r="A16" s="6"/>
      <c r="B16" s="36" t="s">
        <v>13</v>
      </c>
      <c r="C16" s="36"/>
      <c r="D16" s="46"/>
      <c r="E16" s="48"/>
      <c r="F16" s="48">
        <v>31232</v>
      </c>
      <c r="G16" s="48">
        <v>9</v>
      </c>
      <c r="H16" s="48">
        <v>772</v>
      </c>
      <c r="I16" s="48">
        <v>288</v>
      </c>
      <c r="J16" s="48">
        <v>20</v>
      </c>
      <c r="K16" s="48">
        <v>64</v>
      </c>
      <c r="L16" s="47">
        <f t="shared" si="0"/>
        <v>32385</v>
      </c>
      <c r="M16" s="6"/>
      <c r="N16" s="29"/>
    </row>
    <row r="17" spans="1:14" x14ac:dyDescent="0.3">
      <c r="A17" s="6"/>
      <c r="B17" s="36" t="s">
        <v>14</v>
      </c>
      <c r="C17" s="36"/>
      <c r="D17" s="46"/>
      <c r="E17" s="47"/>
      <c r="F17" s="48">
        <v>39907</v>
      </c>
      <c r="G17" s="48">
        <v>0</v>
      </c>
      <c r="H17" s="48">
        <v>1580</v>
      </c>
      <c r="I17" s="48">
        <v>518</v>
      </c>
      <c r="J17" s="48">
        <v>69</v>
      </c>
      <c r="K17" s="48">
        <v>2</v>
      </c>
      <c r="L17" s="47">
        <f t="shared" si="0"/>
        <v>42076</v>
      </c>
      <c r="M17" s="6"/>
      <c r="N17" s="29"/>
    </row>
    <row r="18" spans="1:14" x14ac:dyDescent="0.3">
      <c r="A18" s="6"/>
      <c r="B18" s="36" t="s">
        <v>15</v>
      </c>
      <c r="C18" s="36"/>
      <c r="D18" s="46"/>
      <c r="E18" s="47"/>
      <c r="F18" s="48">
        <v>37999</v>
      </c>
      <c r="G18" s="48">
        <v>162</v>
      </c>
      <c r="H18" s="48">
        <v>2794</v>
      </c>
      <c r="I18" s="48">
        <v>333</v>
      </c>
      <c r="J18" s="48">
        <v>67</v>
      </c>
      <c r="K18" s="48">
        <v>44</v>
      </c>
      <c r="L18" s="47">
        <f t="shared" si="0"/>
        <v>41399</v>
      </c>
      <c r="M18" s="6"/>
      <c r="N18" s="29"/>
    </row>
    <row r="19" spans="1:14" x14ac:dyDescent="0.3">
      <c r="A19" s="6"/>
      <c r="B19" s="36" t="s">
        <v>16</v>
      </c>
      <c r="C19" s="36"/>
      <c r="D19" s="46"/>
      <c r="E19" s="47"/>
      <c r="F19" s="48">
        <v>84042</v>
      </c>
      <c r="G19" s="48">
        <v>1210</v>
      </c>
      <c r="H19" s="48">
        <v>2147</v>
      </c>
      <c r="I19" s="48">
        <v>1471</v>
      </c>
      <c r="J19" s="48">
        <v>51</v>
      </c>
      <c r="K19" s="48">
        <v>75</v>
      </c>
      <c r="L19" s="47">
        <f t="shared" si="0"/>
        <v>88996</v>
      </c>
      <c r="M19" s="6"/>
      <c r="N19" s="29"/>
    </row>
    <row r="20" spans="1:14" ht="15" thickBot="1" x14ac:dyDescent="0.35">
      <c r="A20" s="6"/>
      <c r="B20" s="39" t="s">
        <v>9</v>
      </c>
      <c r="C20" s="39"/>
      <c r="D20" s="40"/>
      <c r="E20" s="40"/>
      <c r="F20" s="40">
        <f>SUM(F12:F19)</f>
        <v>354957</v>
      </c>
      <c r="G20" s="40">
        <f t="shared" ref="G20:L20" si="1">SUM(G12:G19)</f>
        <v>2604</v>
      </c>
      <c r="H20" s="40">
        <f t="shared" si="1"/>
        <v>19133</v>
      </c>
      <c r="I20" s="40">
        <f t="shared" si="1"/>
        <v>4527</v>
      </c>
      <c r="J20" s="40">
        <f t="shared" si="1"/>
        <v>396</v>
      </c>
      <c r="K20" s="40">
        <f t="shared" si="1"/>
        <v>235</v>
      </c>
      <c r="L20" s="40">
        <f t="shared" si="1"/>
        <v>381852</v>
      </c>
      <c r="M20" s="6"/>
      <c r="N20" s="29"/>
    </row>
    <row r="21" spans="1:14" x14ac:dyDescent="0.25">
      <c r="A21" s="6"/>
      <c r="B21" s="26" t="s">
        <v>202</v>
      </c>
      <c r="C21" s="26"/>
      <c r="D21" s="26"/>
      <c r="E21" s="27"/>
      <c r="F21" s="27"/>
      <c r="G21" s="27"/>
      <c r="H21" s="27"/>
      <c r="I21" s="27"/>
      <c r="J21" s="27"/>
      <c r="K21" s="27"/>
      <c r="L21" s="51"/>
      <c r="M21" s="6"/>
    </row>
    <row r="22" spans="1:14" ht="24" customHeight="1" x14ac:dyDescent="0.3">
      <c r="A22" s="6"/>
      <c r="B22" s="154" t="s">
        <v>115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6"/>
    </row>
    <row r="23" spans="1:14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6"/>
    </row>
    <row r="24" spans="1:14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43"/>
      <c r="L24" s="6"/>
      <c r="M24" s="6"/>
    </row>
    <row r="25" spans="1:14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43"/>
      <c r="L25" s="6"/>
      <c r="M25" s="6"/>
    </row>
    <row r="26" spans="1:14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43"/>
      <c r="L26" s="6"/>
      <c r="M26" s="6"/>
    </row>
    <row r="27" spans="1:14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43"/>
      <c r="L27" s="6"/>
      <c r="M27" s="6"/>
    </row>
    <row r="28" spans="1:14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43"/>
      <c r="L28" s="6"/>
      <c r="M28" s="6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43"/>
      <c r="L29" s="6"/>
      <c r="M29" s="45"/>
    </row>
    <row r="30" spans="1:14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3"/>
      <c r="L30" s="6"/>
      <c r="M30" s="6"/>
    </row>
    <row r="31" spans="1:14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43"/>
      <c r="L31" s="6"/>
      <c r="M31" s="6"/>
    </row>
    <row r="32" spans="1:14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3"/>
      <c r="L32" s="6"/>
      <c r="M32" s="6"/>
    </row>
    <row r="33" spans="1:17" s="28" customForma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43"/>
      <c r="L33" s="6"/>
      <c r="M33" s="6"/>
      <c r="O33" s="29"/>
      <c r="P33" s="29"/>
      <c r="Q33" s="29"/>
    </row>
    <row r="34" spans="1:17" s="28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43"/>
      <c r="L34" s="6"/>
      <c r="M34" s="6"/>
      <c r="O34" s="29"/>
      <c r="P34" s="29"/>
      <c r="Q34" s="29"/>
    </row>
    <row r="35" spans="1:17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43"/>
      <c r="L35" s="6"/>
      <c r="M35" s="6"/>
      <c r="O35" s="29"/>
      <c r="P35" s="29"/>
      <c r="Q35" s="29"/>
    </row>
    <row r="36" spans="1:17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43"/>
      <c r="L36" s="6"/>
      <c r="M36" s="6"/>
      <c r="O36" s="29"/>
      <c r="P36" s="29"/>
      <c r="Q36" s="29"/>
    </row>
    <row r="37" spans="1:17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43"/>
      <c r="L37" s="6"/>
      <c r="M37" s="6"/>
      <c r="O37" s="29"/>
      <c r="P37" s="29"/>
      <c r="Q37" s="29"/>
    </row>
    <row r="38" spans="1:17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43"/>
      <c r="L38" s="6"/>
      <c r="M38" s="6"/>
      <c r="O38" s="29"/>
      <c r="P38" s="29"/>
      <c r="Q38" s="29"/>
    </row>
    <row r="39" spans="1:17" s="28" customFormat="1" ht="12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O39" s="29"/>
      <c r="P39" s="29"/>
      <c r="Q39" s="29"/>
    </row>
    <row r="40" spans="1:17" s="53" customFormat="1" x14ac:dyDescent="0.3">
      <c r="O40" s="54"/>
      <c r="P40" s="54"/>
      <c r="Q40" s="54"/>
    </row>
    <row r="41" spans="1:17" s="53" customFormat="1" ht="6" customHeight="1" x14ac:dyDescent="0.3">
      <c r="O41" s="54"/>
      <c r="P41" s="54"/>
      <c r="Q41" s="54"/>
    </row>
    <row r="42" spans="1:17" s="97" customFormat="1" x14ac:dyDescent="0.3">
      <c r="B42" s="97" t="s">
        <v>49</v>
      </c>
      <c r="C42" s="98"/>
      <c r="D42" s="99"/>
      <c r="E42" s="135">
        <f>+F20</f>
        <v>354957</v>
      </c>
      <c r="F42" s="99">
        <f t="shared" ref="F42:F47" si="2">+E42/SUM($E$42:$E$47)</f>
        <v>0.92956695264133749</v>
      </c>
    </row>
    <row r="43" spans="1:17" s="97" customFormat="1" x14ac:dyDescent="0.3">
      <c r="B43" s="97" t="s">
        <v>51</v>
      </c>
      <c r="C43" s="98"/>
      <c r="D43" s="99"/>
      <c r="E43" s="135">
        <f>+H20</f>
        <v>19133</v>
      </c>
      <c r="F43" s="99">
        <f t="shared" si="2"/>
        <v>5.0105800152938834E-2</v>
      </c>
    </row>
    <row r="44" spans="1:17" s="97" customFormat="1" x14ac:dyDescent="0.3">
      <c r="B44" s="97" t="s">
        <v>52</v>
      </c>
      <c r="C44" s="98"/>
      <c r="D44" s="99"/>
      <c r="E44" s="135">
        <f>+I20</f>
        <v>4527</v>
      </c>
      <c r="F44" s="99">
        <f t="shared" si="2"/>
        <v>1.185537852361648E-2</v>
      </c>
    </row>
    <row r="45" spans="1:17" s="97" customFormat="1" x14ac:dyDescent="0.3">
      <c r="B45" s="97" t="s">
        <v>50</v>
      </c>
      <c r="C45" s="98"/>
      <c r="D45" s="99"/>
      <c r="E45" s="135">
        <f>+G20</f>
        <v>2604</v>
      </c>
      <c r="F45" s="99">
        <f t="shared" si="2"/>
        <v>6.8193959963546089E-3</v>
      </c>
    </row>
    <row r="46" spans="1:17" s="97" customFormat="1" x14ac:dyDescent="0.3">
      <c r="B46" s="97" t="s">
        <v>53</v>
      </c>
      <c r="C46" s="98"/>
      <c r="D46" s="99"/>
      <c r="E46" s="135">
        <f>+J20</f>
        <v>396</v>
      </c>
      <c r="F46" s="99">
        <f t="shared" si="2"/>
        <v>1.0370510040539267E-3</v>
      </c>
    </row>
    <row r="47" spans="1:17" s="97" customFormat="1" x14ac:dyDescent="0.3">
      <c r="B47" s="97" t="s">
        <v>54</v>
      </c>
      <c r="C47" s="98"/>
      <c r="D47" s="99"/>
      <c r="E47" s="135">
        <f>+K20</f>
        <v>235</v>
      </c>
      <c r="F47" s="99">
        <f t="shared" si="2"/>
        <v>6.1542168169866854E-4</v>
      </c>
    </row>
    <row r="48" spans="1:17" s="97" customFormat="1" x14ac:dyDescent="0.3">
      <c r="D48" s="99"/>
      <c r="E48" s="135"/>
      <c r="F48" s="136"/>
    </row>
    <row r="49" s="52" customFormat="1" x14ac:dyDescent="0.3"/>
    <row r="50" s="52" customFormat="1" x14ac:dyDescent="0.3"/>
  </sheetData>
  <mergeCells count="3">
    <mergeCell ref="B9:L9"/>
    <mergeCell ref="B22:L22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5"/>
  <sheetViews>
    <sheetView zoomScaleNormal="100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7.88671875" style="7" customWidth="1"/>
    <col min="4" max="4" width="7.109375" style="7" customWidth="1"/>
    <col min="5" max="5" width="3.109375" style="7" customWidth="1"/>
    <col min="6" max="6" width="10" style="7" customWidth="1"/>
    <col min="7" max="7" width="10.109375" style="7" bestFit="1" customWidth="1"/>
    <col min="8" max="8" width="10.44140625" style="7" customWidth="1"/>
    <col min="9" max="9" width="11.109375" style="7" customWidth="1"/>
    <col min="10" max="10" width="9.33203125" style="7" bestFit="1" customWidth="1"/>
    <col min="11" max="11" width="8.109375" style="7" bestFit="1" customWidth="1"/>
    <col min="12" max="12" width="11.109375" style="7" customWidth="1"/>
    <col min="13" max="13" width="5.33203125" style="7" customWidth="1"/>
    <col min="14" max="14" width="10" style="7" bestFit="1" customWidth="1"/>
    <col min="15" max="16384" width="8.6640625" style="7"/>
  </cols>
  <sheetData>
    <row r="1" spans="1:13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</row>
    <row r="6" spans="1:13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</row>
    <row r="7" spans="1:13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7.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.75" customHeight="1" x14ac:dyDescent="0.3">
      <c r="A9" s="6"/>
      <c r="B9" s="152" t="s">
        <v>193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6"/>
    </row>
    <row r="10" spans="1:13" ht="7.5" customHeight="1" x14ac:dyDescent="0.3">
      <c r="A10" s="6"/>
      <c r="B10" s="30"/>
      <c r="C10" s="30"/>
      <c r="D10" s="30"/>
      <c r="E10" s="31"/>
      <c r="F10" s="6"/>
      <c r="G10" s="6"/>
      <c r="H10" s="6"/>
      <c r="I10" s="6"/>
      <c r="J10" s="6"/>
      <c r="K10" s="6"/>
      <c r="L10" s="6"/>
      <c r="M10" s="6"/>
    </row>
    <row r="11" spans="1:13" ht="18.75" customHeight="1" x14ac:dyDescent="0.3">
      <c r="A11" s="6"/>
      <c r="B11" s="33"/>
      <c r="C11" s="33"/>
      <c r="D11" s="34"/>
      <c r="E11" s="34"/>
      <c r="F11" s="158" t="s">
        <v>56</v>
      </c>
      <c r="G11" s="159" t="s">
        <v>57</v>
      </c>
      <c r="H11" s="160"/>
      <c r="I11" s="158"/>
      <c r="J11" s="159" t="s">
        <v>58</v>
      </c>
      <c r="K11" s="160"/>
      <c r="L11" s="160"/>
      <c r="M11" s="6"/>
    </row>
    <row r="12" spans="1:13" ht="0.75" customHeight="1" x14ac:dyDescent="0.3">
      <c r="A12" s="6"/>
      <c r="B12" s="33"/>
      <c r="C12" s="33"/>
      <c r="D12" s="34"/>
      <c r="E12" s="34"/>
      <c r="F12" s="158"/>
      <c r="G12" s="56"/>
      <c r="H12" s="57"/>
      <c r="I12" s="58"/>
      <c r="J12" s="57"/>
      <c r="K12" s="57"/>
      <c r="L12" s="57"/>
      <c r="M12" s="6"/>
    </row>
    <row r="13" spans="1:13" ht="44.25" customHeight="1" x14ac:dyDescent="0.3">
      <c r="A13" s="6"/>
      <c r="B13" s="33"/>
      <c r="C13" s="33"/>
      <c r="D13" s="34"/>
      <c r="E13" s="34"/>
      <c r="F13" s="158"/>
      <c r="G13" s="73" t="s">
        <v>59</v>
      </c>
      <c r="H13" s="74" t="s">
        <v>194</v>
      </c>
      <c r="I13" s="75" t="s">
        <v>60</v>
      </c>
      <c r="J13" s="74" t="s">
        <v>61</v>
      </c>
      <c r="K13" s="74" t="s">
        <v>62</v>
      </c>
      <c r="L13" s="74" t="s">
        <v>63</v>
      </c>
      <c r="M13" s="6"/>
    </row>
    <row r="14" spans="1:13" x14ac:dyDescent="0.3">
      <c r="A14" s="6"/>
      <c r="B14" s="36" t="s">
        <v>17</v>
      </c>
      <c r="C14" s="36"/>
      <c r="D14" s="37"/>
      <c r="E14" s="59"/>
      <c r="F14" s="126">
        <v>35702</v>
      </c>
      <c r="G14" s="126">
        <v>181046</v>
      </c>
      <c r="H14" s="126">
        <v>61741</v>
      </c>
      <c r="I14" s="126">
        <v>5086</v>
      </c>
      <c r="J14" s="60">
        <f>+F14/G14*10</f>
        <v>1.9719850203815605</v>
      </c>
      <c r="K14" s="60">
        <f>+F14/H14</f>
        <v>0.57825432046776049</v>
      </c>
      <c r="L14" s="61">
        <f>+F14/I14</f>
        <v>7.0196618167518681</v>
      </c>
      <c r="M14" s="6"/>
    </row>
    <row r="15" spans="1:13" x14ac:dyDescent="0.3">
      <c r="A15" s="6"/>
      <c r="B15" s="36" t="s">
        <v>10</v>
      </c>
      <c r="C15" s="36"/>
      <c r="D15" s="37"/>
      <c r="E15" s="59"/>
      <c r="F15" s="126">
        <v>36622</v>
      </c>
      <c r="G15" s="126">
        <v>103916</v>
      </c>
      <c r="H15" s="126">
        <v>50784</v>
      </c>
      <c r="I15" s="126">
        <v>4154</v>
      </c>
      <c r="J15" s="60">
        <f>+F15/G15*10</f>
        <v>3.5241926171138225</v>
      </c>
      <c r="K15" s="60">
        <f>+F15/H15</f>
        <v>0.72113264020163836</v>
      </c>
      <c r="L15" s="61">
        <f>+F15/I15</f>
        <v>8.8160808858931148</v>
      </c>
      <c r="M15" s="6"/>
    </row>
    <row r="16" spans="1:13" x14ac:dyDescent="0.3">
      <c r="A16" s="6"/>
      <c r="B16" s="36" t="s">
        <v>11</v>
      </c>
      <c r="C16" s="36"/>
      <c r="D16" s="37"/>
      <c r="E16" s="59"/>
      <c r="F16" s="126">
        <v>52243</v>
      </c>
      <c r="G16" s="126">
        <v>294550</v>
      </c>
      <c r="H16" s="126">
        <v>31240</v>
      </c>
      <c r="I16" s="126">
        <v>7609</v>
      </c>
      <c r="J16" s="60">
        <f t="shared" ref="J16:J21" si="0">+F16/G16*10</f>
        <v>1.7736547275505008</v>
      </c>
      <c r="K16" s="60">
        <f t="shared" ref="K16:K21" si="1">+F16/H16</f>
        <v>1.6723111395646606</v>
      </c>
      <c r="L16" s="61">
        <f t="shared" ref="L16:L21" si="2">+F16/I16</f>
        <v>6.8659482192140882</v>
      </c>
      <c r="M16" s="6"/>
    </row>
    <row r="17" spans="1:13" x14ac:dyDescent="0.3">
      <c r="A17" s="6"/>
      <c r="B17" s="36" t="s">
        <v>12</v>
      </c>
      <c r="C17" s="36"/>
      <c r="D17" s="37"/>
      <c r="E17" s="59"/>
      <c r="F17" s="126">
        <v>52429</v>
      </c>
      <c r="G17" s="126">
        <v>123515</v>
      </c>
      <c r="H17" s="126">
        <v>97322</v>
      </c>
      <c r="I17" s="126">
        <v>7105</v>
      </c>
      <c r="J17" s="60">
        <f t="shared" si="0"/>
        <v>4.2447476015058898</v>
      </c>
      <c r="K17" s="60">
        <f t="shared" si="1"/>
        <v>0.53871683689196692</v>
      </c>
      <c r="L17" s="61">
        <f t="shared" si="2"/>
        <v>7.3791695988740322</v>
      </c>
      <c r="M17" s="6"/>
    </row>
    <row r="18" spans="1:13" x14ac:dyDescent="0.3">
      <c r="A18" s="6"/>
      <c r="B18" s="36" t="s">
        <v>13</v>
      </c>
      <c r="C18" s="36"/>
      <c r="D18" s="37"/>
      <c r="E18" s="59"/>
      <c r="F18" s="126">
        <v>32385</v>
      </c>
      <c r="G18" s="126">
        <v>128097</v>
      </c>
      <c r="H18" s="126">
        <v>57561</v>
      </c>
      <c r="I18" s="126">
        <v>4122</v>
      </c>
      <c r="J18" s="60">
        <f t="shared" si="0"/>
        <v>2.5281622520433733</v>
      </c>
      <c r="K18" s="60">
        <f t="shared" si="1"/>
        <v>0.5626205243133372</v>
      </c>
      <c r="L18" s="61">
        <f t="shared" si="2"/>
        <v>7.8566229985443963</v>
      </c>
      <c r="M18" s="6"/>
    </row>
    <row r="19" spans="1:13" x14ac:dyDescent="0.3">
      <c r="A19" s="6"/>
      <c r="B19" s="36" t="s">
        <v>14</v>
      </c>
      <c r="C19" s="36"/>
      <c r="D19" s="37"/>
      <c r="E19" s="59"/>
      <c r="F19" s="126">
        <v>42076</v>
      </c>
      <c r="G19" s="126">
        <v>130299</v>
      </c>
      <c r="H19" s="126">
        <v>54213</v>
      </c>
      <c r="I19" s="126">
        <v>4734</v>
      </c>
      <c r="J19" s="60">
        <f t="shared" si="0"/>
        <v>3.2291882516366206</v>
      </c>
      <c r="K19" s="60">
        <f t="shared" si="1"/>
        <v>0.77612380794274438</v>
      </c>
      <c r="L19" s="61">
        <f t="shared" si="2"/>
        <v>8.8880439374735953</v>
      </c>
      <c r="M19" s="6"/>
    </row>
    <row r="20" spans="1:13" x14ac:dyDescent="0.3">
      <c r="A20" s="6"/>
      <c r="B20" s="36" t="s">
        <v>15</v>
      </c>
      <c r="C20" s="36"/>
      <c r="D20" s="37"/>
      <c r="E20" s="59"/>
      <c r="F20" s="126">
        <v>41399</v>
      </c>
      <c r="G20" s="126">
        <v>136052</v>
      </c>
      <c r="H20" s="126">
        <v>29310</v>
      </c>
      <c r="I20" s="126">
        <v>3469</v>
      </c>
      <c r="J20" s="60">
        <f t="shared" si="0"/>
        <v>3.0428806632758065</v>
      </c>
      <c r="K20" s="60">
        <f t="shared" si="1"/>
        <v>1.4124530876833845</v>
      </c>
      <c r="L20" s="61">
        <f t="shared" si="2"/>
        <v>11.933986739694436</v>
      </c>
      <c r="M20" s="6"/>
    </row>
    <row r="21" spans="1:13" x14ac:dyDescent="0.3">
      <c r="A21" s="6"/>
      <c r="B21" s="36" t="s">
        <v>16</v>
      </c>
      <c r="C21" s="36"/>
      <c r="D21" s="37"/>
      <c r="E21" s="59"/>
      <c r="F21" s="126">
        <v>88996</v>
      </c>
      <c r="G21" s="126">
        <v>191912</v>
      </c>
      <c r="H21" s="126">
        <v>114065</v>
      </c>
      <c r="I21" s="126">
        <v>9944</v>
      </c>
      <c r="J21" s="60">
        <f t="shared" si="0"/>
        <v>4.6373337779815751</v>
      </c>
      <c r="K21" s="60">
        <f t="shared" si="1"/>
        <v>0.78022180335773461</v>
      </c>
      <c r="L21" s="61">
        <f t="shared" si="2"/>
        <v>8.9497184231697506</v>
      </c>
      <c r="M21" s="6"/>
    </row>
    <row r="22" spans="1:13" ht="15" thickBot="1" x14ac:dyDescent="0.35">
      <c r="A22" s="6"/>
      <c r="B22" s="39" t="s">
        <v>9</v>
      </c>
      <c r="C22" s="39"/>
      <c r="D22" s="76"/>
      <c r="E22" s="76"/>
      <c r="F22" s="76">
        <f>SUM(F14:F21)</f>
        <v>381852</v>
      </c>
      <c r="G22" s="76">
        <f>SUM(G14:G21)</f>
        <v>1289387</v>
      </c>
      <c r="H22" s="76">
        <f>SUM(H14:H21)</f>
        <v>496236</v>
      </c>
      <c r="I22" s="76">
        <f>SUM(I14:I21)</f>
        <v>46223</v>
      </c>
      <c r="J22" s="76">
        <f>+F22/G22*10</f>
        <v>2.9615003098371551</v>
      </c>
      <c r="K22" s="76">
        <f>+F22/H22</f>
        <v>0.76949677169733754</v>
      </c>
      <c r="L22" s="76">
        <f>+F22/I22</f>
        <v>8.2610821452523631</v>
      </c>
      <c r="M22" s="6"/>
    </row>
    <row r="23" spans="1:13" x14ac:dyDescent="0.3">
      <c r="A23" s="6"/>
      <c r="B23" s="26" t="s">
        <v>202</v>
      </c>
      <c r="C23" s="36"/>
      <c r="D23" s="36"/>
      <c r="E23" s="41"/>
      <c r="F23" s="6"/>
      <c r="G23" s="6"/>
      <c r="H23" s="6"/>
      <c r="I23" s="6"/>
      <c r="J23" s="6"/>
      <c r="K23" s="6"/>
      <c r="L23" s="43"/>
      <c r="M23" s="6"/>
    </row>
    <row r="24" spans="1:13" ht="12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43"/>
      <c r="M24" s="6"/>
    </row>
    <row r="25" spans="1:13" ht="18.75" customHeight="1" x14ac:dyDescent="0.3">
      <c r="A25" s="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6"/>
    </row>
    <row r="26" spans="1:13" ht="7.5" customHeight="1" x14ac:dyDescent="0.3">
      <c r="A26" s="6"/>
      <c r="B26" s="30"/>
      <c r="C26" s="30"/>
      <c r="D26" s="30"/>
      <c r="E26" s="62"/>
      <c r="F26" s="6"/>
      <c r="G26" s="6"/>
      <c r="H26" s="6"/>
      <c r="I26" s="6"/>
      <c r="J26" s="6"/>
      <c r="K26" s="6"/>
      <c r="L26" s="6"/>
      <c r="M26" s="6"/>
    </row>
    <row r="27" spans="1:13" ht="18.75" customHeight="1" x14ac:dyDescent="0.3">
      <c r="A27" s="6"/>
      <c r="B27" s="63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"/>
    </row>
    <row r="28" spans="1:13" x14ac:dyDescent="0.3">
      <c r="A28" s="6"/>
      <c r="B28" s="65"/>
      <c r="C28" s="65"/>
      <c r="D28" s="66"/>
      <c r="E28" s="67"/>
      <c r="F28" s="6"/>
      <c r="G28" s="6"/>
      <c r="H28" s="6"/>
      <c r="I28" s="6"/>
      <c r="J28" s="66"/>
      <c r="K28" s="66"/>
      <c r="L28" s="67"/>
      <c r="M28" s="6"/>
    </row>
    <row r="29" spans="1:13" x14ac:dyDescent="0.3">
      <c r="A29" s="6"/>
      <c r="B29" s="65"/>
      <c r="C29" s="65"/>
      <c r="D29" s="66"/>
      <c r="E29" s="67"/>
      <c r="F29" s="6"/>
      <c r="G29" s="6"/>
      <c r="H29" s="6"/>
      <c r="I29" s="6"/>
      <c r="J29" s="66"/>
      <c r="K29" s="66"/>
      <c r="L29" s="67"/>
      <c r="M29" s="6"/>
    </row>
    <row r="30" spans="1:13" x14ac:dyDescent="0.3">
      <c r="A30" s="6"/>
      <c r="B30" s="36"/>
      <c r="C30" s="36"/>
      <c r="D30" s="37"/>
      <c r="E30" s="59"/>
      <c r="F30" s="6"/>
      <c r="G30" s="6"/>
      <c r="H30" s="6"/>
      <c r="I30" s="6"/>
      <c r="J30" s="37"/>
      <c r="K30" s="37"/>
      <c r="L30" s="59"/>
      <c r="M30" s="6"/>
    </row>
    <row r="31" spans="1:13" x14ac:dyDescent="0.3">
      <c r="A31" s="6"/>
      <c r="B31" s="36"/>
      <c r="C31" s="36"/>
      <c r="D31" s="37"/>
      <c r="E31" s="59"/>
      <c r="F31" s="6"/>
      <c r="G31" s="6"/>
      <c r="H31" s="6"/>
      <c r="I31" s="6"/>
      <c r="J31" s="37"/>
      <c r="K31" s="37"/>
      <c r="L31" s="59"/>
      <c r="M31" s="6"/>
    </row>
    <row r="32" spans="1:13" x14ac:dyDescent="0.3">
      <c r="A32" s="6"/>
      <c r="B32" s="36"/>
      <c r="C32" s="36"/>
      <c r="D32" s="37"/>
      <c r="E32" s="59"/>
      <c r="F32" s="6"/>
      <c r="G32" s="6"/>
      <c r="H32" s="6"/>
      <c r="I32" s="6"/>
      <c r="J32" s="37"/>
      <c r="K32" s="37"/>
      <c r="L32" s="59"/>
      <c r="M32" s="6"/>
    </row>
    <row r="33" spans="1:13" x14ac:dyDescent="0.3">
      <c r="A33" s="6"/>
      <c r="B33" s="36"/>
      <c r="C33" s="36"/>
      <c r="D33" s="37"/>
      <c r="E33" s="59"/>
      <c r="F33" s="6"/>
      <c r="G33" s="6"/>
      <c r="H33" s="6"/>
      <c r="I33" s="6"/>
      <c r="J33" s="37"/>
      <c r="K33" s="37"/>
      <c r="L33" s="59"/>
      <c r="M33" s="6"/>
    </row>
    <row r="34" spans="1:13" x14ac:dyDescent="0.3">
      <c r="A34" s="6"/>
      <c r="B34" s="36"/>
      <c r="C34" s="36"/>
      <c r="D34" s="37"/>
      <c r="E34" s="59"/>
      <c r="F34" s="6"/>
      <c r="G34" s="6"/>
      <c r="H34" s="6"/>
      <c r="I34" s="6"/>
      <c r="J34" s="37"/>
      <c r="K34" s="37"/>
      <c r="L34" s="59"/>
      <c r="M34" s="6"/>
    </row>
    <row r="35" spans="1:13" x14ac:dyDescent="0.3">
      <c r="A35" s="6"/>
      <c r="B35" s="36"/>
      <c r="C35" s="36"/>
      <c r="D35" s="37"/>
      <c r="E35" s="59"/>
      <c r="F35" s="6"/>
      <c r="G35" s="6"/>
      <c r="H35" s="6"/>
      <c r="I35" s="6"/>
      <c r="J35" s="37"/>
      <c r="K35" s="37"/>
      <c r="L35" s="59"/>
      <c r="M35" s="6"/>
    </row>
    <row r="36" spans="1:13" x14ac:dyDescent="0.3">
      <c r="A36" s="6"/>
      <c r="B36" s="68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"/>
    </row>
    <row r="37" spans="1:13" x14ac:dyDescent="0.3">
      <c r="A37" s="6"/>
      <c r="B37" s="36"/>
      <c r="C37" s="36"/>
      <c r="D37" s="36"/>
      <c r="E37" s="41"/>
      <c r="F37" s="6"/>
      <c r="G37" s="6"/>
      <c r="H37" s="6"/>
      <c r="I37" s="6"/>
      <c r="J37" s="6"/>
      <c r="K37" s="6"/>
      <c r="L37" s="43"/>
      <c r="M37" s="6"/>
    </row>
    <row r="38" spans="1:13" ht="12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43"/>
      <c r="M38" s="6"/>
    </row>
    <row r="39" spans="1:13" x14ac:dyDescent="0.3">
      <c r="A39" s="6"/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"/>
    </row>
    <row r="40" spans="1:13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43"/>
      <c r="M40" s="6"/>
    </row>
    <row r="41" spans="1:13" x14ac:dyDescent="0.3">
      <c r="A41" s="6"/>
      <c r="B41" s="13"/>
      <c r="C41" s="6"/>
      <c r="D41" s="6"/>
      <c r="E41" s="6"/>
      <c r="F41" s="6"/>
      <c r="G41" s="6"/>
      <c r="H41" s="6"/>
      <c r="I41" s="6"/>
      <c r="J41" s="6"/>
      <c r="K41" s="6"/>
      <c r="L41" s="70"/>
      <c r="M41" s="6"/>
    </row>
    <row r="42" spans="1:13" ht="3.7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2.7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6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24.75" customHeight="1" x14ac:dyDescent="0.3">
      <c r="A47" s="6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6"/>
    </row>
    <row r="48" spans="1:13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6.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5" customHeight="1" x14ac:dyDescent="0.3">
      <c r="A58" s="6"/>
      <c r="B58" s="6"/>
      <c r="C58" s="6"/>
      <c r="D58" s="6"/>
      <c r="E58" s="6"/>
      <c r="F58" s="6"/>
      <c r="G58" s="156"/>
      <c r="H58" s="156"/>
      <c r="I58" s="156"/>
      <c r="J58" s="156"/>
      <c r="K58" s="156"/>
      <c r="L58" s="156"/>
      <c r="M58" s="6"/>
    </row>
    <row r="59" spans="1:13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3" spans="1:13" ht="86.4" x14ac:dyDescent="0.3">
      <c r="C63" s="72" t="s">
        <v>64</v>
      </c>
    </row>
    <row r="64" spans="1:13" ht="72" x14ac:dyDescent="0.3">
      <c r="C64" s="72" t="s">
        <v>65</v>
      </c>
    </row>
    <row r="65" spans="3:3" ht="86.4" x14ac:dyDescent="0.3">
      <c r="C65" s="72" t="s">
        <v>66</v>
      </c>
    </row>
  </sheetData>
  <mergeCells count="7">
    <mergeCell ref="B6:K6"/>
    <mergeCell ref="B9:L9"/>
    <mergeCell ref="G58:L58"/>
    <mergeCell ref="B25:L25"/>
    <mergeCell ref="F11:F13"/>
    <mergeCell ref="G11:I11"/>
    <mergeCell ref="J11:L11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5" width="2" style="7" customWidth="1"/>
    <col min="6" max="9" width="13.109375" style="7" customWidth="1"/>
    <col min="10" max="10" width="1.109375" style="7" customWidth="1"/>
    <col min="11" max="14" width="13.33203125" style="7" customWidth="1"/>
    <col min="15" max="15" width="2.6640625" style="7" customWidth="1"/>
    <col min="16" max="16" width="8.6640625" style="28"/>
    <col min="17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7" ht="18.75" customHeight="1" x14ac:dyDescent="0.3">
      <c r="A9" s="6"/>
      <c r="B9" s="152" t="s">
        <v>195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6"/>
    </row>
    <row r="11" spans="1:17" ht="20.25" customHeight="1" x14ac:dyDescent="0.3">
      <c r="A11" s="6"/>
      <c r="B11" s="33"/>
      <c r="C11" s="33"/>
      <c r="D11" s="34"/>
      <c r="E11" s="35"/>
      <c r="F11" s="153" t="s">
        <v>70</v>
      </c>
      <c r="G11" s="153"/>
      <c r="H11" s="153"/>
      <c r="I11" s="153"/>
      <c r="J11" s="35"/>
      <c r="K11" s="153" t="s">
        <v>71</v>
      </c>
      <c r="L11" s="153"/>
      <c r="M11" s="153"/>
      <c r="N11" s="153"/>
      <c r="O11" s="6"/>
    </row>
    <row r="12" spans="1:17" ht="0.75" customHeight="1" x14ac:dyDescent="0.3">
      <c r="A12" s="6"/>
      <c r="B12" s="33"/>
      <c r="C12" s="33"/>
      <c r="D12" s="34"/>
      <c r="E12" s="35"/>
      <c r="F12" s="50"/>
      <c r="G12" s="50"/>
      <c r="H12" s="50"/>
      <c r="I12" s="50"/>
      <c r="J12" s="35"/>
      <c r="K12" s="50"/>
      <c r="L12" s="50"/>
      <c r="M12" s="50"/>
      <c r="N12" s="50"/>
      <c r="O12" s="6"/>
    </row>
    <row r="13" spans="1:17" ht="20.25" customHeight="1" x14ac:dyDescent="0.3">
      <c r="A13" s="6"/>
      <c r="B13" s="33"/>
      <c r="C13" s="33"/>
      <c r="D13" s="34"/>
      <c r="E13" s="35"/>
      <c r="F13" s="35" t="s">
        <v>67</v>
      </c>
      <c r="G13" s="35" t="s">
        <v>68</v>
      </c>
      <c r="H13" s="35" t="s">
        <v>69</v>
      </c>
      <c r="I13" s="35" t="s">
        <v>9</v>
      </c>
      <c r="J13" s="35"/>
      <c r="K13" s="35" t="s">
        <v>67</v>
      </c>
      <c r="L13" s="35" t="s">
        <v>68</v>
      </c>
      <c r="M13" s="35" t="s">
        <v>69</v>
      </c>
      <c r="N13" s="35" t="s">
        <v>9</v>
      </c>
      <c r="O13" s="6"/>
    </row>
    <row r="14" spans="1:17" x14ac:dyDescent="0.3">
      <c r="A14" s="6"/>
      <c r="B14" s="36" t="s">
        <v>17</v>
      </c>
      <c r="C14" s="36"/>
      <c r="D14" s="46"/>
      <c r="E14" s="47"/>
      <c r="F14" s="48">
        <v>97</v>
      </c>
      <c r="G14" s="48">
        <v>4</v>
      </c>
      <c r="H14" s="48">
        <v>0</v>
      </c>
      <c r="I14" s="48">
        <f>SUM(F14:H14)</f>
        <v>101</v>
      </c>
      <c r="J14" s="48"/>
      <c r="K14" s="48">
        <v>88</v>
      </c>
      <c r="L14" s="48">
        <v>0</v>
      </c>
      <c r="M14" s="48">
        <v>0</v>
      </c>
      <c r="N14" s="47">
        <f>SUM(K14:M14)</f>
        <v>88</v>
      </c>
      <c r="O14" s="6"/>
      <c r="P14" s="28" t="s">
        <v>32</v>
      </c>
      <c r="Q14" s="133"/>
    </row>
    <row r="15" spans="1:17" x14ac:dyDescent="0.3">
      <c r="A15" s="6"/>
      <c r="B15" s="36" t="s">
        <v>10</v>
      </c>
      <c r="C15" s="36"/>
      <c r="D15" s="46"/>
      <c r="E15" s="47"/>
      <c r="F15" s="48">
        <v>126</v>
      </c>
      <c r="G15" s="48">
        <v>12</v>
      </c>
      <c r="H15" s="48">
        <v>2</v>
      </c>
      <c r="I15" s="48">
        <f t="shared" ref="I15:I21" si="0">SUM(F15:H15)</f>
        <v>140</v>
      </c>
      <c r="J15" s="48"/>
      <c r="K15" s="48">
        <v>26</v>
      </c>
      <c r="L15" s="48">
        <v>6</v>
      </c>
      <c r="M15" s="48">
        <v>2</v>
      </c>
      <c r="N15" s="47">
        <f t="shared" ref="N15:N21" si="1">SUM(K15:M15)</f>
        <v>34</v>
      </c>
      <c r="O15" s="6"/>
      <c r="P15" s="28" t="s">
        <v>33</v>
      </c>
      <c r="Q15" s="133"/>
    </row>
    <row r="16" spans="1:17" x14ac:dyDescent="0.3">
      <c r="A16" s="6"/>
      <c r="B16" s="36" t="s">
        <v>11</v>
      </c>
      <c r="C16" s="36"/>
      <c r="D16" s="46"/>
      <c r="E16" s="47"/>
      <c r="F16" s="48">
        <v>120</v>
      </c>
      <c r="G16" s="48">
        <v>20</v>
      </c>
      <c r="H16" s="48">
        <v>0</v>
      </c>
      <c r="I16" s="48">
        <f t="shared" si="0"/>
        <v>140</v>
      </c>
      <c r="J16" s="48"/>
      <c r="K16" s="48">
        <v>18</v>
      </c>
      <c r="L16" s="48">
        <v>2</v>
      </c>
      <c r="M16" s="48">
        <v>0</v>
      </c>
      <c r="N16" s="47">
        <f t="shared" si="1"/>
        <v>20</v>
      </c>
      <c r="O16" s="6"/>
      <c r="P16" s="28" t="s">
        <v>34</v>
      </c>
      <c r="Q16" s="133"/>
    </row>
    <row r="17" spans="1:17" x14ac:dyDescent="0.3">
      <c r="A17" s="6"/>
      <c r="B17" s="36" t="s">
        <v>12</v>
      </c>
      <c r="C17" s="36"/>
      <c r="D17" s="46"/>
      <c r="E17" s="47"/>
      <c r="F17" s="48">
        <v>183</v>
      </c>
      <c r="G17" s="48">
        <v>11</v>
      </c>
      <c r="H17" s="48">
        <v>0</v>
      </c>
      <c r="I17" s="48">
        <f t="shared" si="0"/>
        <v>194</v>
      </c>
      <c r="J17" s="48"/>
      <c r="K17" s="48">
        <v>121</v>
      </c>
      <c r="L17" s="48">
        <v>48</v>
      </c>
      <c r="M17" s="48">
        <v>0</v>
      </c>
      <c r="N17" s="47">
        <f t="shared" si="1"/>
        <v>169</v>
      </c>
      <c r="O17" s="6"/>
      <c r="P17" s="28" t="s">
        <v>35</v>
      </c>
      <c r="Q17" s="133"/>
    </row>
    <row r="18" spans="1:17" x14ac:dyDescent="0.3">
      <c r="A18" s="6"/>
      <c r="B18" s="36" t="s">
        <v>13</v>
      </c>
      <c r="C18" s="36"/>
      <c r="D18" s="46"/>
      <c r="E18" s="48"/>
      <c r="F18" s="48">
        <v>167</v>
      </c>
      <c r="G18" s="48">
        <v>12</v>
      </c>
      <c r="H18" s="48">
        <v>0</v>
      </c>
      <c r="I18" s="48">
        <f t="shared" si="0"/>
        <v>179</v>
      </c>
      <c r="J18" s="48"/>
      <c r="K18" s="48">
        <v>223</v>
      </c>
      <c r="L18" s="48">
        <v>17</v>
      </c>
      <c r="M18" s="48">
        <v>0</v>
      </c>
      <c r="N18" s="47">
        <f t="shared" si="1"/>
        <v>240</v>
      </c>
      <c r="O18" s="6"/>
      <c r="P18" s="28" t="s">
        <v>36</v>
      </c>
      <c r="Q18" s="133"/>
    </row>
    <row r="19" spans="1:17" x14ac:dyDescent="0.3">
      <c r="A19" s="6"/>
      <c r="B19" s="36" t="s">
        <v>14</v>
      </c>
      <c r="C19" s="36"/>
      <c r="D19" s="46"/>
      <c r="E19" s="47"/>
      <c r="F19" s="48">
        <v>190</v>
      </c>
      <c r="G19" s="48">
        <v>9</v>
      </c>
      <c r="H19" s="48">
        <v>0</v>
      </c>
      <c r="I19" s="48">
        <f t="shared" si="0"/>
        <v>199</v>
      </c>
      <c r="J19" s="48"/>
      <c r="K19" s="48">
        <v>209</v>
      </c>
      <c r="L19" s="48">
        <v>0</v>
      </c>
      <c r="M19" s="48">
        <v>0</v>
      </c>
      <c r="N19" s="47">
        <f t="shared" si="1"/>
        <v>209</v>
      </c>
      <c r="O19" s="6"/>
      <c r="P19" s="28" t="s">
        <v>37</v>
      </c>
      <c r="Q19" s="133"/>
    </row>
    <row r="20" spans="1:17" x14ac:dyDescent="0.3">
      <c r="A20" s="6"/>
      <c r="B20" s="36" t="s">
        <v>15</v>
      </c>
      <c r="C20" s="36"/>
      <c r="D20" s="46"/>
      <c r="E20" s="47"/>
      <c r="F20" s="48">
        <v>175</v>
      </c>
      <c r="G20" s="48">
        <v>17</v>
      </c>
      <c r="H20" s="48">
        <v>0</v>
      </c>
      <c r="I20" s="48">
        <f t="shared" si="0"/>
        <v>192</v>
      </c>
      <c r="J20" s="48"/>
      <c r="K20" s="48">
        <v>66</v>
      </c>
      <c r="L20" s="48">
        <v>12</v>
      </c>
      <c r="M20" s="48">
        <v>0</v>
      </c>
      <c r="N20" s="47">
        <f t="shared" si="1"/>
        <v>78</v>
      </c>
      <c r="O20" s="6"/>
      <c r="P20" s="28" t="s">
        <v>38</v>
      </c>
      <c r="Q20" s="133"/>
    </row>
    <row r="21" spans="1:17" x14ac:dyDescent="0.3">
      <c r="A21" s="6"/>
      <c r="B21" s="36" t="s">
        <v>16</v>
      </c>
      <c r="C21" s="36"/>
      <c r="D21" s="46"/>
      <c r="E21" s="47"/>
      <c r="F21" s="48">
        <v>415</v>
      </c>
      <c r="G21" s="48">
        <v>29</v>
      </c>
      <c r="H21" s="48">
        <v>0</v>
      </c>
      <c r="I21" s="48">
        <f t="shared" si="0"/>
        <v>444</v>
      </c>
      <c r="J21" s="48"/>
      <c r="K21" s="48">
        <v>99</v>
      </c>
      <c r="L21" s="48">
        <v>9</v>
      </c>
      <c r="M21" s="48">
        <v>0</v>
      </c>
      <c r="N21" s="47">
        <f t="shared" si="1"/>
        <v>108</v>
      </c>
      <c r="O21" s="6"/>
      <c r="P21" s="28" t="s">
        <v>39</v>
      </c>
      <c r="Q21" s="133"/>
    </row>
    <row r="22" spans="1:17" ht="15" thickBot="1" x14ac:dyDescent="0.35">
      <c r="A22" s="6"/>
      <c r="B22" s="39" t="s">
        <v>9</v>
      </c>
      <c r="C22" s="39"/>
      <c r="D22" s="40"/>
      <c r="E22" s="40"/>
      <c r="F22" s="40">
        <f>SUM(F14:F21)</f>
        <v>1473</v>
      </c>
      <c r="G22" s="40">
        <f>SUM(G14:G21)</f>
        <v>114</v>
      </c>
      <c r="H22" s="40">
        <f>SUM(H14:H21)</f>
        <v>2</v>
      </c>
      <c r="I22" s="40">
        <f>SUM(I14:I21)</f>
        <v>1589</v>
      </c>
      <c r="J22" s="40"/>
      <c r="K22" s="40">
        <f>SUM(K14:K21)</f>
        <v>850</v>
      </c>
      <c r="L22" s="40">
        <f>SUM(L14:L21)</f>
        <v>94</v>
      </c>
      <c r="M22" s="40">
        <f>SUM(M14:M21)</f>
        <v>2</v>
      </c>
      <c r="N22" s="40">
        <f>SUM(N14:N21)</f>
        <v>946</v>
      </c>
      <c r="O22" s="6"/>
      <c r="P22" s="52"/>
    </row>
    <row r="23" spans="1:17" x14ac:dyDescent="0.3">
      <c r="A23" s="6"/>
      <c r="B23" s="26" t="s">
        <v>202</v>
      </c>
      <c r="C23" s="36"/>
      <c r="D23" s="36"/>
      <c r="E23" s="41"/>
      <c r="F23" s="41"/>
      <c r="G23" s="41"/>
      <c r="H23" s="41"/>
      <c r="I23" s="84"/>
      <c r="J23" s="41"/>
      <c r="K23" s="41"/>
      <c r="L23" s="41"/>
      <c r="M23" s="41"/>
      <c r="N23" s="42"/>
      <c r="O23" s="6"/>
    </row>
    <row r="24" spans="1:17" x14ac:dyDescent="0.3">
      <c r="A24" s="6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6"/>
    </row>
    <row r="25" spans="1:17" ht="18.75" customHeight="1" x14ac:dyDescent="0.3">
      <c r="A25" s="6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3"/>
      <c r="N26" s="6"/>
      <c r="O26" s="6"/>
    </row>
    <row r="27" spans="1:17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43"/>
      <c r="N27" s="6"/>
      <c r="O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3"/>
      <c r="N28" s="6"/>
      <c r="O28" s="6"/>
    </row>
    <row r="29" spans="1:17" x14ac:dyDescent="0.3">
      <c r="A29" s="6"/>
      <c r="B29" s="13"/>
      <c r="C29" s="6"/>
      <c r="D29" s="6"/>
      <c r="E29" s="6"/>
      <c r="F29" s="6"/>
      <c r="G29" s="6"/>
      <c r="H29" s="6"/>
      <c r="I29" s="6"/>
      <c r="J29" s="6"/>
      <c r="K29" s="6"/>
      <c r="L29" s="6"/>
      <c r="M29" s="43"/>
      <c r="N29" s="6"/>
      <c r="O29" s="6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3"/>
      <c r="N30" s="6"/>
      <c r="O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3"/>
      <c r="N31" s="6"/>
      <c r="O31" s="45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3"/>
      <c r="N32" s="6"/>
      <c r="O32" s="6"/>
    </row>
    <row r="33" spans="1:19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3"/>
      <c r="N33" s="6"/>
      <c r="O33" s="6"/>
    </row>
    <row r="34" spans="1:19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3"/>
      <c r="N34" s="6"/>
      <c r="O34" s="6"/>
    </row>
    <row r="35" spans="1:19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3"/>
      <c r="N35" s="6"/>
      <c r="O35" s="6"/>
      <c r="Q35" s="7"/>
      <c r="R35" s="7"/>
      <c r="S35" s="7"/>
    </row>
    <row r="36" spans="1:19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3"/>
      <c r="N36" s="6"/>
      <c r="O36" s="6"/>
      <c r="Q36" s="7"/>
      <c r="R36" s="7"/>
      <c r="S36" s="7"/>
    </row>
    <row r="37" spans="1:19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3"/>
      <c r="N37" s="6"/>
      <c r="O37" s="6"/>
      <c r="Q37" s="7"/>
      <c r="R37" s="7"/>
      <c r="S37" s="7"/>
    </row>
    <row r="38" spans="1:19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3"/>
      <c r="N38" s="6"/>
      <c r="O38" s="6"/>
      <c r="Q38" s="7"/>
      <c r="R38" s="7"/>
      <c r="S38" s="7"/>
    </row>
    <row r="39" spans="1:19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3"/>
      <c r="N39" s="6"/>
      <c r="O39" s="6"/>
      <c r="Q39" s="7"/>
      <c r="R39" s="7"/>
      <c r="S39" s="7"/>
    </row>
    <row r="40" spans="1:19" s="28" customForma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3"/>
      <c r="N40" s="6"/>
      <c r="O40" s="6"/>
      <c r="Q40" s="7"/>
      <c r="R40" s="7"/>
      <c r="S40" s="7"/>
    </row>
    <row r="41" spans="1:19" s="28" customFormat="1" ht="6.7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3"/>
      <c r="N41" s="6"/>
      <c r="O41" s="6"/>
      <c r="Q41" s="7"/>
      <c r="R41" s="7"/>
      <c r="S41" s="7"/>
    </row>
    <row r="42" spans="1:19" s="28" customFormat="1" ht="12.7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Q42" s="7"/>
      <c r="R42" s="7"/>
      <c r="S42" s="7"/>
    </row>
  </sheetData>
  <mergeCells count="5">
    <mergeCell ref="B9:N9"/>
    <mergeCell ref="B24:N24"/>
    <mergeCell ref="F11:I11"/>
    <mergeCell ref="K11:N11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8" style="7" customWidth="1"/>
    <col min="4" max="16" width="8.33203125" style="7" customWidth="1"/>
    <col min="17" max="17" width="2.6640625" style="7" customWidth="1"/>
    <col min="18" max="18" width="8.6640625" style="28"/>
    <col min="19" max="16384" width="8.6640625" style="7"/>
  </cols>
  <sheetData>
    <row r="1" spans="1:18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8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</row>
    <row r="6" spans="1:18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  <c r="Q6" s="6"/>
    </row>
    <row r="7" spans="1:18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8.75" customHeight="1" x14ac:dyDescent="0.3">
      <c r="A9" s="6"/>
      <c r="B9" s="148" t="s">
        <v>196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6"/>
    </row>
    <row r="10" spans="1:18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  <c r="Q10" s="6"/>
    </row>
    <row r="11" spans="1:18" ht="20.25" customHeight="1" x14ac:dyDescent="0.3">
      <c r="A11" s="6"/>
      <c r="B11" s="33"/>
      <c r="C11" s="33"/>
      <c r="D11" s="34" t="s">
        <v>8</v>
      </c>
      <c r="E11" s="35" t="s">
        <v>21</v>
      </c>
      <c r="F11" s="35" t="s">
        <v>22</v>
      </c>
      <c r="G11" s="35" t="s">
        <v>23</v>
      </c>
      <c r="H11" s="35" t="s">
        <v>24</v>
      </c>
      <c r="I11" s="35" t="s">
        <v>25</v>
      </c>
      <c r="J11" s="35" t="s">
        <v>26</v>
      </c>
      <c r="K11" s="35" t="s">
        <v>27</v>
      </c>
      <c r="L11" s="35" t="s">
        <v>28</v>
      </c>
      <c r="M11" s="35" t="s">
        <v>29</v>
      </c>
      <c r="N11" s="35" t="s">
        <v>30</v>
      </c>
      <c r="O11" s="35" t="s">
        <v>31</v>
      </c>
      <c r="P11" s="35" t="s">
        <v>9</v>
      </c>
      <c r="Q11" s="6"/>
    </row>
    <row r="12" spans="1:18" x14ac:dyDescent="0.3">
      <c r="A12" s="6"/>
      <c r="B12" s="36" t="s">
        <v>17</v>
      </c>
      <c r="C12" s="36"/>
      <c r="D12" s="48">
        <v>32</v>
      </c>
      <c r="E12" s="48">
        <v>35</v>
      </c>
      <c r="F12" s="48">
        <v>42</v>
      </c>
      <c r="G12" s="48">
        <v>29</v>
      </c>
      <c r="H12" s="48">
        <v>58</v>
      </c>
      <c r="I12" s="48">
        <v>37</v>
      </c>
      <c r="J12" s="48">
        <v>14</v>
      </c>
      <c r="K12" s="48">
        <v>1</v>
      </c>
      <c r="L12" s="48">
        <v>19</v>
      </c>
      <c r="M12" s="48">
        <v>51</v>
      </c>
      <c r="N12" s="48">
        <v>64</v>
      </c>
      <c r="O12" s="48">
        <v>20</v>
      </c>
      <c r="P12" s="38">
        <f>SUM(D12:O12)</f>
        <v>402</v>
      </c>
      <c r="Q12" s="6"/>
      <c r="R12" s="28" t="s">
        <v>203</v>
      </c>
    </row>
    <row r="13" spans="1:18" x14ac:dyDescent="0.3">
      <c r="A13" s="6"/>
      <c r="B13" s="36" t="s">
        <v>10</v>
      </c>
      <c r="C13" s="36"/>
      <c r="D13" s="48">
        <v>11</v>
      </c>
      <c r="E13" s="48">
        <v>14</v>
      </c>
      <c r="F13" s="48">
        <v>23</v>
      </c>
      <c r="G13" s="48">
        <v>35</v>
      </c>
      <c r="H13" s="48">
        <v>34</v>
      </c>
      <c r="I13" s="48">
        <v>25</v>
      </c>
      <c r="J13" s="48">
        <v>6</v>
      </c>
      <c r="K13" s="48">
        <v>0</v>
      </c>
      <c r="L13" s="48">
        <v>9</v>
      </c>
      <c r="M13" s="48">
        <v>18</v>
      </c>
      <c r="N13" s="48">
        <v>20</v>
      </c>
      <c r="O13" s="48">
        <v>25</v>
      </c>
      <c r="P13" s="38">
        <f t="shared" ref="P13:P19" si="0">SUM(D13:O13)</f>
        <v>220</v>
      </c>
      <c r="Q13" s="6"/>
      <c r="R13" s="28" t="s">
        <v>33</v>
      </c>
    </row>
    <row r="14" spans="1:18" x14ac:dyDescent="0.3">
      <c r="A14" s="6"/>
      <c r="B14" s="36" t="s">
        <v>11</v>
      </c>
      <c r="C14" s="36"/>
      <c r="D14" s="48">
        <v>11</v>
      </c>
      <c r="E14" s="48">
        <v>19</v>
      </c>
      <c r="F14" s="48">
        <v>46</v>
      </c>
      <c r="G14" s="48">
        <v>52</v>
      </c>
      <c r="H14" s="48">
        <v>44</v>
      </c>
      <c r="I14" s="48">
        <v>57</v>
      </c>
      <c r="J14" s="48">
        <v>8</v>
      </c>
      <c r="K14" s="48">
        <v>3</v>
      </c>
      <c r="L14" s="48">
        <v>25</v>
      </c>
      <c r="M14" s="48">
        <v>62</v>
      </c>
      <c r="N14" s="48">
        <v>48</v>
      </c>
      <c r="O14" s="48">
        <v>64</v>
      </c>
      <c r="P14" s="38">
        <f t="shared" si="0"/>
        <v>439</v>
      </c>
      <c r="Q14" s="6"/>
      <c r="R14" s="28" t="s">
        <v>34</v>
      </c>
    </row>
    <row r="15" spans="1:18" x14ac:dyDescent="0.3">
      <c r="A15" s="6"/>
      <c r="B15" s="36" t="s">
        <v>12</v>
      </c>
      <c r="C15" s="36"/>
      <c r="D15" s="48">
        <v>10</v>
      </c>
      <c r="E15" s="48">
        <v>10</v>
      </c>
      <c r="F15" s="48">
        <v>14</v>
      </c>
      <c r="G15" s="48">
        <v>64</v>
      </c>
      <c r="H15" s="48">
        <v>9</v>
      </c>
      <c r="I15" s="48">
        <v>7</v>
      </c>
      <c r="J15" s="48">
        <v>1</v>
      </c>
      <c r="K15" s="48">
        <v>0</v>
      </c>
      <c r="L15" s="48">
        <v>11</v>
      </c>
      <c r="M15" s="48">
        <v>17</v>
      </c>
      <c r="N15" s="48">
        <v>28</v>
      </c>
      <c r="O15" s="48">
        <v>16</v>
      </c>
      <c r="P15" s="38">
        <f t="shared" si="0"/>
        <v>187</v>
      </c>
      <c r="Q15" s="6"/>
      <c r="R15" s="28" t="s">
        <v>35</v>
      </c>
    </row>
    <row r="16" spans="1:18" x14ac:dyDescent="0.3">
      <c r="A16" s="6"/>
      <c r="B16" s="36" t="s">
        <v>13</v>
      </c>
      <c r="C16" s="36"/>
      <c r="D16" s="48">
        <v>25</v>
      </c>
      <c r="E16" s="48">
        <v>28</v>
      </c>
      <c r="F16" s="48">
        <v>38</v>
      </c>
      <c r="G16" s="48">
        <v>47</v>
      </c>
      <c r="H16" s="48">
        <v>34</v>
      </c>
      <c r="I16" s="48">
        <v>22</v>
      </c>
      <c r="J16" s="48">
        <v>0</v>
      </c>
      <c r="K16" s="48">
        <v>0</v>
      </c>
      <c r="L16" s="48">
        <v>0</v>
      </c>
      <c r="M16" s="48">
        <v>30</v>
      </c>
      <c r="N16" s="48">
        <v>35</v>
      </c>
      <c r="O16" s="48">
        <v>26</v>
      </c>
      <c r="P16" s="38">
        <f t="shared" si="0"/>
        <v>285</v>
      </c>
      <c r="Q16" s="6"/>
      <c r="R16" s="28" t="s">
        <v>36</v>
      </c>
    </row>
    <row r="17" spans="1:18" x14ac:dyDescent="0.3">
      <c r="A17" s="6"/>
      <c r="B17" s="36" t="s">
        <v>14</v>
      </c>
      <c r="C17" s="36"/>
      <c r="D17" s="48">
        <v>39</v>
      </c>
      <c r="E17" s="48">
        <v>38</v>
      </c>
      <c r="F17" s="48">
        <v>51</v>
      </c>
      <c r="G17" s="48">
        <v>63</v>
      </c>
      <c r="H17" s="48">
        <v>48</v>
      </c>
      <c r="I17" s="48">
        <v>22</v>
      </c>
      <c r="J17" s="48">
        <v>3</v>
      </c>
      <c r="K17" s="48">
        <v>0</v>
      </c>
      <c r="L17" s="48">
        <v>30</v>
      </c>
      <c r="M17" s="48">
        <v>44</v>
      </c>
      <c r="N17" s="48">
        <v>57</v>
      </c>
      <c r="O17" s="48">
        <v>39</v>
      </c>
      <c r="P17" s="38">
        <f t="shared" si="0"/>
        <v>434</v>
      </c>
      <c r="Q17" s="6"/>
      <c r="R17" s="28" t="s">
        <v>37</v>
      </c>
    </row>
    <row r="18" spans="1:18" x14ac:dyDescent="0.3">
      <c r="A18" s="6"/>
      <c r="B18" s="36" t="s">
        <v>15</v>
      </c>
      <c r="C18" s="36"/>
      <c r="D18" s="48">
        <v>106</v>
      </c>
      <c r="E18" s="48">
        <v>105</v>
      </c>
      <c r="F18" s="48">
        <v>95</v>
      </c>
      <c r="G18" s="48">
        <v>93</v>
      </c>
      <c r="H18" s="48">
        <v>62</v>
      </c>
      <c r="I18" s="48">
        <v>93</v>
      </c>
      <c r="J18" s="48">
        <v>24</v>
      </c>
      <c r="K18" s="48">
        <v>16</v>
      </c>
      <c r="L18" s="48">
        <v>56</v>
      </c>
      <c r="M18" s="48">
        <v>68</v>
      </c>
      <c r="N18" s="48">
        <v>70</v>
      </c>
      <c r="O18" s="48">
        <v>64</v>
      </c>
      <c r="P18" s="38">
        <f t="shared" si="0"/>
        <v>852</v>
      </c>
      <c r="Q18" s="6"/>
      <c r="R18" s="28" t="s">
        <v>38</v>
      </c>
    </row>
    <row r="19" spans="1:18" x14ac:dyDescent="0.3">
      <c r="A19" s="6"/>
      <c r="B19" s="36" t="s">
        <v>16</v>
      </c>
      <c r="C19" s="36"/>
      <c r="D19" s="48">
        <v>34</v>
      </c>
      <c r="E19" s="48">
        <v>35</v>
      </c>
      <c r="F19" s="48">
        <v>36</v>
      </c>
      <c r="G19" s="48">
        <v>41</v>
      </c>
      <c r="H19" s="48">
        <v>32</v>
      </c>
      <c r="I19" s="48">
        <v>44</v>
      </c>
      <c r="J19" s="48">
        <v>6</v>
      </c>
      <c r="K19" s="48">
        <v>6</v>
      </c>
      <c r="L19" s="48">
        <v>23</v>
      </c>
      <c r="M19" s="48">
        <v>46</v>
      </c>
      <c r="N19" s="48">
        <v>38</v>
      </c>
      <c r="O19" s="48">
        <v>35</v>
      </c>
      <c r="P19" s="38">
        <f t="shared" si="0"/>
        <v>376</v>
      </c>
      <c r="Q19" s="6"/>
      <c r="R19" s="28" t="s">
        <v>39</v>
      </c>
    </row>
    <row r="20" spans="1:18" ht="15" thickBot="1" x14ac:dyDescent="0.35">
      <c r="A20" s="6"/>
      <c r="B20" s="39" t="s">
        <v>9</v>
      </c>
      <c r="C20" s="39"/>
      <c r="D20" s="40">
        <f>SUM(D12:D19)</f>
        <v>268</v>
      </c>
      <c r="E20" s="40">
        <f t="shared" ref="E20:P20" si="1">SUM(E12:E19)</f>
        <v>284</v>
      </c>
      <c r="F20" s="40">
        <f t="shared" si="1"/>
        <v>345</v>
      </c>
      <c r="G20" s="40">
        <f t="shared" si="1"/>
        <v>424</v>
      </c>
      <c r="H20" s="40">
        <f t="shared" si="1"/>
        <v>321</v>
      </c>
      <c r="I20" s="40">
        <f t="shared" si="1"/>
        <v>307</v>
      </c>
      <c r="J20" s="40">
        <f t="shared" si="1"/>
        <v>62</v>
      </c>
      <c r="K20" s="40">
        <f t="shared" si="1"/>
        <v>26</v>
      </c>
      <c r="L20" s="40">
        <f t="shared" si="1"/>
        <v>173</v>
      </c>
      <c r="M20" s="40">
        <f t="shared" si="1"/>
        <v>336</v>
      </c>
      <c r="N20" s="40">
        <f t="shared" si="1"/>
        <v>360</v>
      </c>
      <c r="O20" s="40">
        <f t="shared" si="1"/>
        <v>289</v>
      </c>
      <c r="P20" s="40">
        <f t="shared" si="1"/>
        <v>3195</v>
      </c>
      <c r="Q20" s="6"/>
      <c r="R20" s="52"/>
    </row>
    <row r="21" spans="1:18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  <c r="Q21" s="6"/>
    </row>
    <row r="22" spans="1:1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  <c r="Q22" s="6"/>
    </row>
    <row r="23" spans="1:18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6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  <c r="Q24" s="6"/>
    </row>
    <row r="25" spans="1:18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  <c r="Q25" s="6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  <c r="Q26" s="6"/>
    </row>
    <row r="27" spans="1:18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  <c r="Q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  <c r="Q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  <c r="Q29" s="45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  <c r="Q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  <c r="Q32" s="6"/>
    </row>
    <row r="33" spans="1:17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  <c r="Q33" s="6"/>
    </row>
    <row r="34" spans="1:17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  <c r="Q34" s="6"/>
    </row>
    <row r="35" spans="1:17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  <c r="Q35" s="6"/>
    </row>
    <row r="36" spans="1:17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  <c r="Q36" s="6"/>
    </row>
    <row r="37" spans="1:17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45"/>
      <c r="Q37" s="6"/>
    </row>
    <row r="38" spans="1:17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  <c r="Q38" s="6"/>
    </row>
    <row r="39" spans="1:17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  <c r="Q39" s="6"/>
    </row>
    <row r="40" spans="1:17" ht="12.75" customHeight="1" x14ac:dyDescent="0.3"/>
    <row r="42" spans="1:17" ht="6" customHeight="1" x14ac:dyDescent="0.3"/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 P13:P19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7976-4D9E-4C2B-AFDE-7D0A4F4618E7}">
  <dimension ref="A1:R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8" style="7" customWidth="1"/>
    <col min="4" max="16" width="8.33203125" style="7" customWidth="1"/>
    <col min="17" max="17" width="2.6640625" style="7" customWidth="1"/>
    <col min="18" max="18" width="8.6640625" style="28"/>
    <col min="19" max="16384" width="8.6640625" style="7"/>
  </cols>
  <sheetData>
    <row r="1" spans="1:18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8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</row>
    <row r="6" spans="1:18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  <c r="Q6" s="6"/>
    </row>
    <row r="7" spans="1:18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8.75" customHeight="1" x14ac:dyDescent="0.3">
      <c r="A9" s="6"/>
      <c r="B9" s="148" t="s">
        <v>207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6"/>
    </row>
    <row r="10" spans="1:18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  <c r="Q10" s="6"/>
    </row>
    <row r="11" spans="1:18" ht="20.25" customHeight="1" x14ac:dyDescent="0.3">
      <c r="A11" s="6"/>
      <c r="B11" s="33"/>
      <c r="C11" s="33"/>
      <c r="D11" s="34" t="s">
        <v>8</v>
      </c>
      <c r="E11" s="35" t="s">
        <v>21</v>
      </c>
      <c r="F11" s="35" t="s">
        <v>22</v>
      </c>
      <c r="G11" s="35" t="s">
        <v>23</v>
      </c>
      <c r="H11" s="35" t="s">
        <v>24</v>
      </c>
      <c r="I11" s="35" t="s">
        <v>25</v>
      </c>
      <c r="J11" s="35" t="s">
        <v>26</v>
      </c>
      <c r="K11" s="35" t="s">
        <v>27</v>
      </c>
      <c r="L11" s="35" t="s">
        <v>28</v>
      </c>
      <c r="M11" s="35" t="s">
        <v>29</v>
      </c>
      <c r="N11" s="35" t="s">
        <v>30</v>
      </c>
      <c r="O11" s="35" t="s">
        <v>31</v>
      </c>
      <c r="P11" s="35" t="s">
        <v>9</v>
      </c>
      <c r="Q11" s="6"/>
    </row>
    <row r="12" spans="1:18" x14ac:dyDescent="0.3">
      <c r="A12" s="6"/>
      <c r="B12" s="36" t="s">
        <v>17</v>
      </c>
      <c r="C12" s="36"/>
      <c r="D12" s="48">
        <v>467</v>
      </c>
      <c r="E12" s="48">
        <v>470</v>
      </c>
      <c r="F12" s="48">
        <v>846</v>
      </c>
      <c r="G12" s="48">
        <v>1860</v>
      </c>
      <c r="H12" s="48">
        <v>1462</v>
      </c>
      <c r="I12" s="48">
        <v>1185</v>
      </c>
      <c r="J12" s="48">
        <v>221</v>
      </c>
      <c r="K12" s="48">
        <v>293</v>
      </c>
      <c r="L12" s="48">
        <v>200</v>
      </c>
      <c r="M12" s="48">
        <v>992</v>
      </c>
      <c r="N12" s="48">
        <v>949</v>
      </c>
      <c r="O12" s="48">
        <v>805</v>
      </c>
      <c r="P12" s="38">
        <f>SUM(D12:O12)</f>
        <v>9750</v>
      </c>
      <c r="Q12" s="6"/>
      <c r="R12" s="28" t="s">
        <v>203</v>
      </c>
    </row>
    <row r="13" spans="1:18" x14ac:dyDescent="0.3">
      <c r="A13" s="6"/>
      <c r="B13" s="36" t="s">
        <v>10</v>
      </c>
      <c r="C13" s="36"/>
      <c r="D13" s="48">
        <v>146</v>
      </c>
      <c r="E13" s="48">
        <v>176</v>
      </c>
      <c r="F13" s="48">
        <v>524</v>
      </c>
      <c r="G13" s="48">
        <v>756</v>
      </c>
      <c r="H13" s="48">
        <v>508</v>
      </c>
      <c r="I13" s="48">
        <v>533</v>
      </c>
      <c r="J13" s="48">
        <v>110</v>
      </c>
      <c r="K13" s="48">
        <v>0</v>
      </c>
      <c r="L13" s="48">
        <v>91</v>
      </c>
      <c r="M13" s="48">
        <v>223</v>
      </c>
      <c r="N13" s="48">
        <v>400</v>
      </c>
      <c r="O13" s="48">
        <v>493</v>
      </c>
      <c r="P13" s="38">
        <f t="shared" ref="P13:P19" si="0">SUM(D13:O13)</f>
        <v>3960</v>
      </c>
      <c r="Q13" s="6"/>
      <c r="R13" s="28" t="s">
        <v>33</v>
      </c>
    </row>
    <row r="14" spans="1:18" x14ac:dyDescent="0.3">
      <c r="A14" s="6"/>
      <c r="B14" s="36" t="s">
        <v>11</v>
      </c>
      <c r="C14" s="36"/>
      <c r="D14" s="48">
        <v>136</v>
      </c>
      <c r="E14" s="48">
        <v>520</v>
      </c>
      <c r="F14" s="48">
        <v>857</v>
      </c>
      <c r="G14" s="48">
        <v>1039</v>
      </c>
      <c r="H14" s="48">
        <v>1145</v>
      </c>
      <c r="I14" s="48">
        <v>3575</v>
      </c>
      <c r="J14" s="48">
        <v>701</v>
      </c>
      <c r="K14" s="48">
        <v>621</v>
      </c>
      <c r="L14" s="48">
        <v>1603</v>
      </c>
      <c r="M14" s="48">
        <v>2066</v>
      </c>
      <c r="N14" s="48">
        <v>906</v>
      </c>
      <c r="O14" s="48">
        <v>1655</v>
      </c>
      <c r="P14" s="38">
        <f t="shared" si="0"/>
        <v>14824</v>
      </c>
      <c r="Q14" s="6"/>
      <c r="R14" s="28" t="s">
        <v>34</v>
      </c>
    </row>
    <row r="15" spans="1:18" x14ac:dyDescent="0.3">
      <c r="A15" s="6"/>
      <c r="B15" s="36" t="s">
        <v>12</v>
      </c>
      <c r="C15" s="36"/>
      <c r="D15" s="48">
        <v>223</v>
      </c>
      <c r="E15" s="48">
        <v>242</v>
      </c>
      <c r="F15" s="48">
        <v>305</v>
      </c>
      <c r="G15" s="48">
        <v>561</v>
      </c>
      <c r="H15" s="48">
        <v>417</v>
      </c>
      <c r="I15" s="48">
        <v>151</v>
      </c>
      <c r="J15" s="48">
        <v>25</v>
      </c>
      <c r="K15" s="48">
        <v>0</v>
      </c>
      <c r="L15" s="48">
        <v>216</v>
      </c>
      <c r="M15" s="48">
        <v>465</v>
      </c>
      <c r="N15" s="48">
        <v>1093</v>
      </c>
      <c r="O15" s="48">
        <v>451</v>
      </c>
      <c r="P15" s="38">
        <f t="shared" si="0"/>
        <v>4149</v>
      </c>
      <c r="Q15" s="6"/>
      <c r="R15" s="28" t="s">
        <v>35</v>
      </c>
    </row>
    <row r="16" spans="1:18" x14ac:dyDescent="0.3">
      <c r="A16" s="6"/>
      <c r="B16" s="36" t="s">
        <v>13</v>
      </c>
      <c r="C16" s="36"/>
      <c r="D16" s="48">
        <v>7273</v>
      </c>
      <c r="E16" s="48">
        <v>9966</v>
      </c>
      <c r="F16" s="48">
        <v>2468</v>
      </c>
      <c r="G16" s="48">
        <v>2625</v>
      </c>
      <c r="H16" s="48">
        <v>2115</v>
      </c>
      <c r="I16" s="48">
        <v>2084</v>
      </c>
      <c r="J16" s="48">
        <v>0</v>
      </c>
      <c r="K16" s="48">
        <v>0</v>
      </c>
      <c r="L16" s="48">
        <v>0</v>
      </c>
      <c r="M16" s="48">
        <v>2052</v>
      </c>
      <c r="N16" s="48">
        <v>1473</v>
      </c>
      <c r="O16" s="48">
        <v>1397</v>
      </c>
      <c r="P16" s="38">
        <f t="shared" si="0"/>
        <v>31453</v>
      </c>
      <c r="Q16" s="6"/>
      <c r="R16" s="28" t="s">
        <v>36</v>
      </c>
    </row>
    <row r="17" spans="1:18" x14ac:dyDescent="0.3">
      <c r="A17" s="6"/>
      <c r="B17" s="36" t="s">
        <v>14</v>
      </c>
      <c r="C17" s="36"/>
      <c r="D17" s="48">
        <v>706</v>
      </c>
      <c r="E17" s="48">
        <v>785</v>
      </c>
      <c r="F17" s="48">
        <v>777</v>
      </c>
      <c r="G17" s="48">
        <v>3406</v>
      </c>
      <c r="H17" s="48">
        <v>2435</v>
      </c>
      <c r="I17" s="48">
        <v>610</v>
      </c>
      <c r="J17" s="48">
        <v>60</v>
      </c>
      <c r="K17" s="48">
        <v>0</v>
      </c>
      <c r="L17" s="48">
        <v>468</v>
      </c>
      <c r="M17" s="48">
        <v>962</v>
      </c>
      <c r="N17" s="48">
        <v>1360</v>
      </c>
      <c r="O17" s="48">
        <v>840</v>
      </c>
      <c r="P17" s="38">
        <f t="shared" si="0"/>
        <v>12409</v>
      </c>
      <c r="Q17" s="6"/>
      <c r="R17" s="28" t="s">
        <v>37</v>
      </c>
    </row>
    <row r="18" spans="1:18" x14ac:dyDescent="0.3">
      <c r="A18" s="6"/>
      <c r="B18" s="36" t="s">
        <v>15</v>
      </c>
      <c r="C18" s="36"/>
      <c r="D18" s="48">
        <v>2669</v>
      </c>
      <c r="E18" s="48">
        <v>3139</v>
      </c>
      <c r="F18" s="48">
        <v>2460</v>
      </c>
      <c r="G18" s="48">
        <v>2814</v>
      </c>
      <c r="H18" s="48">
        <v>2096</v>
      </c>
      <c r="I18" s="48">
        <v>1998</v>
      </c>
      <c r="J18" s="48">
        <v>971</v>
      </c>
      <c r="K18" s="48">
        <v>883</v>
      </c>
      <c r="L18" s="48">
        <v>1396</v>
      </c>
      <c r="M18" s="48">
        <v>2289</v>
      </c>
      <c r="N18" s="48">
        <v>2101</v>
      </c>
      <c r="O18" s="48">
        <v>2174</v>
      </c>
      <c r="P18" s="38">
        <f t="shared" si="0"/>
        <v>24990</v>
      </c>
      <c r="Q18" s="6"/>
      <c r="R18" s="28" t="s">
        <v>38</v>
      </c>
    </row>
    <row r="19" spans="1:18" x14ac:dyDescent="0.3">
      <c r="A19" s="6"/>
      <c r="B19" s="36" t="s">
        <v>16</v>
      </c>
      <c r="C19" s="36"/>
      <c r="D19" s="48">
        <v>510</v>
      </c>
      <c r="E19" s="48">
        <v>656</v>
      </c>
      <c r="F19" s="48">
        <v>600</v>
      </c>
      <c r="G19" s="48">
        <v>235</v>
      </c>
      <c r="H19" s="48">
        <v>430</v>
      </c>
      <c r="I19" s="48">
        <v>432</v>
      </c>
      <c r="J19" s="48">
        <v>109</v>
      </c>
      <c r="K19" s="48">
        <v>124</v>
      </c>
      <c r="L19" s="48">
        <v>105</v>
      </c>
      <c r="M19" s="48">
        <v>360</v>
      </c>
      <c r="N19" s="48">
        <v>321</v>
      </c>
      <c r="O19" s="48">
        <v>821</v>
      </c>
      <c r="P19" s="38">
        <f t="shared" si="0"/>
        <v>4703</v>
      </c>
      <c r="Q19" s="6"/>
      <c r="R19" s="28" t="s">
        <v>39</v>
      </c>
    </row>
    <row r="20" spans="1:18" ht="15" thickBot="1" x14ac:dyDescent="0.35">
      <c r="A20" s="6"/>
      <c r="B20" s="39" t="s">
        <v>9</v>
      </c>
      <c r="C20" s="39"/>
      <c r="D20" s="40">
        <f>SUM(D12:D19)</f>
        <v>12130</v>
      </c>
      <c r="E20" s="40">
        <f t="shared" ref="E20:P20" si="1">SUM(E12:E19)</f>
        <v>15954</v>
      </c>
      <c r="F20" s="40">
        <f t="shared" si="1"/>
        <v>8837</v>
      </c>
      <c r="G20" s="40">
        <f t="shared" si="1"/>
        <v>13296</v>
      </c>
      <c r="H20" s="40">
        <f t="shared" si="1"/>
        <v>10608</v>
      </c>
      <c r="I20" s="40">
        <f t="shared" si="1"/>
        <v>10568</v>
      </c>
      <c r="J20" s="40">
        <f t="shared" si="1"/>
        <v>2197</v>
      </c>
      <c r="K20" s="40">
        <f t="shared" si="1"/>
        <v>1921</v>
      </c>
      <c r="L20" s="40">
        <f t="shared" si="1"/>
        <v>4079</v>
      </c>
      <c r="M20" s="40">
        <f t="shared" si="1"/>
        <v>9409</v>
      </c>
      <c r="N20" s="40">
        <f t="shared" si="1"/>
        <v>8603</v>
      </c>
      <c r="O20" s="40">
        <f t="shared" si="1"/>
        <v>8636</v>
      </c>
      <c r="P20" s="40">
        <f t="shared" si="1"/>
        <v>106238</v>
      </c>
      <c r="Q20" s="6"/>
      <c r="R20" s="52"/>
    </row>
    <row r="21" spans="1:18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  <c r="Q21" s="6"/>
    </row>
    <row r="22" spans="1:18" x14ac:dyDescent="0.3">
      <c r="A22" s="6"/>
      <c r="B22" s="138" t="s">
        <v>206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  <c r="Q22" s="6"/>
    </row>
    <row r="23" spans="1:18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6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  <c r="Q24" s="6"/>
    </row>
    <row r="25" spans="1:18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  <c r="Q25" s="6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  <c r="Q26" s="6"/>
    </row>
    <row r="27" spans="1:18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  <c r="Q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  <c r="Q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  <c r="Q29" s="45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  <c r="Q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  <c r="Q32" s="6"/>
    </row>
    <row r="33" spans="1:17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  <c r="Q33" s="6"/>
    </row>
    <row r="34" spans="1:17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  <c r="Q34" s="6"/>
    </row>
    <row r="35" spans="1:17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  <c r="Q35" s="6"/>
    </row>
    <row r="36" spans="1:17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  <c r="Q36" s="6"/>
    </row>
    <row r="37" spans="1:17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45"/>
      <c r="Q37" s="6"/>
    </row>
    <row r="38" spans="1:17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  <c r="Q38" s="6"/>
    </row>
    <row r="39" spans="1:17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  <c r="Q39" s="6"/>
    </row>
    <row r="40" spans="1:17" ht="12.75" customHeight="1" x14ac:dyDescent="0.3"/>
    <row r="42" spans="1:17" ht="6" customHeight="1" x14ac:dyDescent="0.3"/>
  </sheetData>
  <mergeCells count="2">
    <mergeCell ref="B6:K6"/>
    <mergeCell ref="B9:P9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:P19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1"/>
  <sheetViews>
    <sheetView topLeftCell="A19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5" width="1" style="7" customWidth="1"/>
    <col min="6" max="6" width="10.5546875" style="7" customWidth="1"/>
    <col min="7" max="7" width="14.109375" style="7" customWidth="1"/>
    <col min="8" max="13" width="12.5546875" style="7" customWidth="1"/>
    <col min="14" max="14" width="10.6640625" style="7" customWidth="1"/>
    <col min="15" max="15" width="2.6640625" style="7" customWidth="1"/>
    <col min="16" max="16" width="11" style="28" bestFit="1" customWidth="1"/>
    <col min="17" max="16384" width="8.6640625" style="7"/>
  </cols>
  <sheetData>
    <row r="1" spans="1:16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</row>
    <row r="6" spans="1:16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</row>
    <row r="7" spans="1:16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8.75" customHeight="1" x14ac:dyDescent="0.3">
      <c r="A9" s="6"/>
      <c r="B9" s="152" t="s">
        <v>208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6"/>
    </row>
    <row r="10" spans="1:16" ht="7.5" customHeight="1" x14ac:dyDescent="0.3">
      <c r="A10" s="6"/>
      <c r="B10" s="30"/>
      <c r="C10" s="30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  <c r="O10" s="6"/>
    </row>
    <row r="11" spans="1:16" ht="57.6" x14ac:dyDescent="0.3">
      <c r="A11" s="6"/>
      <c r="B11" s="33"/>
      <c r="C11" s="33"/>
      <c r="D11" s="34"/>
      <c r="E11" s="35"/>
      <c r="F11" s="79" t="s">
        <v>76</v>
      </c>
      <c r="G11" s="79" t="s">
        <v>77</v>
      </c>
      <c r="H11" s="79" t="s">
        <v>78</v>
      </c>
      <c r="I11" s="79" t="s">
        <v>79</v>
      </c>
      <c r="J11" s="79" t="s">
        <v>80</v>
      </c>
      <c r="K11" s="79" t="s">
        <v>81</v>
      </c>
      <c r="L11" s="79" t="s">
        <v>82</v>
      </c>
      <c r="M11" s="79" t="s">
        <v>83</v>
      </c>
      <c r="N11" s="35" t="s">
        <v>9</v>
      </c>
      <c r="O11" s="6"/>
    </row>
    <row r="12" spans="1:16" x14ac:dyDescent="0.3">
      <c r="A12" s="6"/>
      <c r="B12" s="36" t="s">
        <v>17</v>
      </c>
      <c r="C12" s="36"/>
      <c r="D12" s="46"/>
      <c r="E12" s="47"/>
      <c r="F12" s="48">
        <v>14</v>
      </c>
      <c r="G12" s="48">
        <v>11</v>
      </c>
      <c r="H12" s="48">
        <v>191</v>
      </c>
      <c r="I12" s="48">
        <v>38</v>
      </c>
      <c r="J12" s="48">
        <v>36</v>
      </c>
      <c r="K12" s="48">
        <v>18</v>
      </c>
      <c r="L12" s="48">
        <v>11</v>
      </c>
      <c r="M12" s="48">
        <v>83</v>
      </c>
      <c r="N12" s="47">
        <f>SUM(F12:M12)</f>
        <v>402</v>
      </c>
      <c r="O12" s="6"/>
      <c r="P12" s="28" t="s">
        <v>32</v>
      </c>
    </row>
    <row r="13" spans="1:16" x14ac:dyDescent="0.3">
      <c r="A13" s="6"/>
      <c r="B13" s="36" t="s">
        <v>10</v>
      </c>
      <c r="C13" s="36"/>
      <c r="D13" s="46"/>
      <c r="E13" s="47"/>
      <c r="F13" s="48">
        <v>21</v>
      </c>
      <c r="G13" s="48">
        <v>21</v>
      </c>
      <c r="H13" s="48">
        <v>89</v>
      </c>
      <c r="I13" s="48">
        <v>23</v>
      </c>
      <c r="J13" s="48">
        <v>45</v>
      </c>
      <c r="K13" s="48">
        <v>9</v>
      </c>
      <c r="L13" s="48">
        <v>5</v>
      </c>
      <c r="M13" s="48">
        <v>7</v>
      </c>
      <c r="N13" s="47">
        <f t="shared" ref="N13:N19" si="0">SUM(F13:M13)</f>
        <v>220</v>
      </c>
      <c r="O13" s="6"/>
      <c r="P13" s="28" t="s">
        <v>33</v>
      </c>
    </row>
    <row r="14" spans="1:16" x14ac:dyDescent="0.3">
      <c r="A14" s="6"/>
      <c r="B14" s="36" t="s">
        <v>11</v>
      </c>
      <c r="C14" s="36"/>
      <c r="D14" s="46"/>
      <c r="E14" s="47"/>
      <c r="F14" s="48">
        <v>51</v>
      </c>
      <c r="G14" s="48">
        <v>16</v>
      </c>
      <c r="H14" s="48">
        <v>271</v>
      </c>
      <c r="I14" s="48">
        <v>30</v>
      </c>
      <c r="J14" s="48">
        <v>38</v>
      </c>
      <c r="K14" s="48">
        <v>4</v>
      </c>
      <c r="L14" s="48">
        <v>10</v>
      </c>
      <c r="M14" s="48">
        <v>19</v>
      </c>
      <c r="N14" s="47">
        <f t="shared" si="0"/>
        <v>439</v>
      </c>
      <c r="O14" s="6"/>
      <c r="P14" s="28" t="s">
        <v>34</v>
      </c>
    </row>
    <row r="15" spans="1:16" x14ac:dyDescent="0.3">
      <c r="A15" s="6"/>
      <c r="B15" s="36" t="s">
        <v>12</v>
      </c>
      <c r="C15" s="36"/>
      <c r="D15" s="46"/>
      <c r="E15" s="47"/>
      <c r="F15" s="48">
        <v>43</v>
      </c>
      <c r="G15" s="48">
        <v>13</v>
      </c>
      <c r="H15" s="48">
        <v>19</v>
      </c>
      <c r="I15" s="48">
        <v>23</v>
      </c>
      <c r="J15" s="48">
        <v>51</v>
      </c>
      <c r="K15" s="48">
        <v>16</v>
      </c>
      <c r="L15" s="48">
        <v>7</v>
      </c>
      <c r="M15" s="48">
        <v>15</v>
      </c>
      <c r="N15" s="47">
        <f t="shared" si="0"/>
        <v>187</v>
      </c>
      <c r="O15" s="6"/>
      <c r="P15" s="28" t="s">
        <v>35</v>
      </c>
    </row>
    <row r="16" spans="1:16" x14ac:dyDescent="0.3">
      <c r="A16" s="6"/>
      <c r="B16" s="36" t="s">
        <v>13</v>
      </c>
      <c r="C16" s="36"/>
      <c r="D16" s="46"/>
      <c r="E16" s="48"/>
      <c r="F16" s="48">
        <v>41</v>
      </c>
      <c r="G16" s="48">
        <v>34</v>
      </c>
      <c r="H16" s="48">
        <v>137</v>
      </c>
      <c r="I16" s="48">
        <v>37</v>
      </c>
      <c r="J16" s="48">
        <v>11</v>
      </c>
      <c r="K16" s="48">
        <v>3</v>
      </c>
      <c r="L16" s="48">
        <v>19</v>
      </c>
      <c r="M16" s="48">
        <v>3</v>
      </c>
      <c r="N16" s="47">
        <f t="shared" si="0"/>
        <v>285</v>
      </c>
      <c r="O16" s="6"/>
      <c r="P16" s="28" t="s">
        <v>36</v>
      </c>
    </row>
    <row r="17" spans="1:16" x14ac:dyDescent="0.3">
      <c r="A17" s="6"/>
      <c r="B17" s="36" t="s">
        <v>14</v>
      </c>
      <c r="C17" s="36"/>
      <c r="D17" s="46"/>
      <c r="E17" s="47"/>
      <c r="F17" s="48">
        <v>90</v>
      </c>
      <c r="G17" s="48">
        <v>10</v>
      </c>
      <c r="H17" s="48">
        <v>88</v>
      </c>
      <c r="I17" s="48">
        <v>50</v>
      </c>
      <c r="J17" s="48">
        <v>136</v>
      </c>
      <c r="K17" s="48">
        <v>26</v>
      </c>
      <c r="L17" s="48">
        <v>10</v>
      </c>
      <c r="M17" s="48">
        <v>24</v>
      </c>
      <c r="N17" s="47">
        <f t="shared" si="0"/>
        <v>434</v>
      </c>
      <c r="O17" s="6"/>
      <c r="P17" s="28" t="s">
        <v>37</v>
      </c>
    </row>
    <row r="18" spans="1:16" x14ac:dyDescent="0.3">
      <c r="A18" s="6"/>
      <c r="B18" s="36" t="s">
        <v>15</v>
      </c>
      <c r="C18" s="36"/>
      <c r="D18" s="46"/>
      <c r="E18" s="47"/>
      <c r="F18" s="48">
        <v>50</v>
      </c>
      <c r="G18" s="48">
        <v>17</v>
      </c>
      <c r="H18" s="48">
        <v>167</v>
      </c>
      <c r="I18" s="48">
        <v>67</v>
      </c>
      <c r="J18" s="48">
        <v>237</v>
      </c>
      <c r="K18" s="48">
        <v>45</v>
      </c>
      <c r="L18" s="48">
        <v>59</v>
      </c>
      <c r="M18" s="48">
        <v>210</v>
      </c>
      <c r="N18" s="47">
        <f t="shared" si="0"/>
        <v>852</v>
      </c>
      <c r="O18" s="6"/>
      <c r="P18" s="28" t="s">
        <v>38</v>
      </c>
    </row>
    <row r="19" spans="1:16" x14ac:dyDescent="0.3">
      <c r="A19" s="6"/>
      <c r="B19" s="36" t="s">
        <v>16</v>
      </c>
      <c r="C19" s="36"/>
      <c r="D19" s="46"/>
      <c r="E19" s="47"/>
      <c r="F19" s="48">
        <v>53</v>
      </c>
      <c r="G19" s="48">
        <v>14</v>
      </c>
      <c r="H19" s="48">
        <v>212</v>
      </c>
      <c r="I19" s="48">
        <v>38</v>
      </c>
      <c r="J19" s="48">
        <v>23</v>
      </c>
      <c r="K19" s="48">
        <v>5</v>
      </c>
      <c r="L19" s="48">
        <v>4</v>
      </c>
      <c r="M19" s="48">
        <v>27</v>
      </c>
      <c r="N19" s="47">
        <f t="shared" si="0"/>
        <v>376</v>
      </c>
      <c r="O19" s="6"/>
      <c r="P19" s="28" t="s">
        <v>39</v>
      </c>
    </row>
    <row r="20" spans="1:16" ht="15" thickBot="1" x14ac:dyDescent="0.35">
      <c r="A20" s="6"/>
      <c r="B20" s="39" t="s">
        <v>9</v>
      </c>
      <c r="C20" s="39"/>
      <c r="D20" s="40"/>
      <c r="E20" s="40"/>
      <c r="F20" s="40">
        <f>SUM(F12:F19)</f>
        <v>363</v>
      </c>
      <c r="G20" s="40">
        <f t="shared" ref="G20:N20" si="1">SUM(G12:G19)</f>
        <v>136</v>
      </c>
      <c r="H20" s="40">
        <f t="shared" si="1"/>
        <v>1174</v>
      </c>
      <c r="I20" s="40">
        <f t="shared" si="1"/>
        <v>306</v>
      </c>
      <c r="J20" s="40">
        <f t="shared" si="1"/>
        <v>577</v>
      </c>
      <c r="K20" s="40">
        <f t="shared" si="1"/>
        <v>126</v>
      </c>
      <c r="L20" s="40">
        <f t="shared" si="1"/>
        <v>125</v>
      </c>
      <c r="M20" s="40">
        <f t="shared" si="1"/>
        <v>388</v>
      </c>
      <c r="N20" s="40">
        <f t="shared" si="1"/>
        <v>3195</v>
      </c>
      <c r="O20" s="6"/>
      <c r="P20" s="52"/>
    </row>
    <row r="21" spans="1:16" x14ac:dyDescent="0.25">
      <c r="A21" s="6"/>
      <c r="B21" s="26" t="s">
        <v>202</v>
      </c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51"/>
      <c r="O21" s="6"/>
    </row>
    <row r="22" spans="1:16" ht="24" customHeight="1" x14ac:dyDescent="0.3">
      <c r="A22" s="6"/>
      <c r="B22" s="154" t="s">
        <v>115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6"/>
    </row>
    <row r="23" spans="1:16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3"/>
      <c r="N24" s="6"/>
      <c r="O24" s="6"/>
    </row>
    <row r="25" spans="1:16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43"/>
      <c r="N25" s="6"/>
      <c r="O25" s="6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3"/>
      <c r="N26" s="6"/>
      <c r="O26" s="6"/>
    </row>
    <row r="27" spans="1:16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43"/>
      <c r="N27" s="6"/>
      <c r="O27" s="6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3"/>
      <c r="N28" s="6"/>
      <c r="O28" s="6"/>
    </row>
    <row r="29" spans="1:1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3"/>
      <c r="N29" s="6"/>
      <c r="O29" s="45"/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3"/>
      <c r="N30" s="6"/>
      <c r="O30" s="6"/>
    </row>
    <row r="31" spans="1:1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3"/>
      <c r="N31" s="6"/>
      <c r="O31" s="6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3"/>
      <c r="N32" s="6"/>
      <c r="O32" s="6"/>
    </row>
    <row r="33" spans="1:19" s="28" customForma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3"/>
      <c r="N33" s="6"/>
      <c r="O33" s="6"/>
      <c r="Q33" s="7"/>
      <c r="R33" s="7"/>
      <c r="S33" s="7"/>
    </row>
    <row r="34" spans="1:19" s="28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3"/>
      <c r="N34" s="6"/>
      <c r="O34" s="6"/>
      <c r="Q34" s="7"/>
      <c r="R34" s="7"/>
      <c r="S34" s="7"/>
    </row>
    <row r="35" spans="1:19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3"/>
      <c r="N35" s="6"/>
      <c r="O35" s="6"/>
      <c r="Q35" s="7"/>
      <c r="R35" s="7"/>
      <c r="S35" s="7"/>
    </row>
    <row r="36" spans="1:19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3"/>
      <c r="N36" s="6"/>
      <c r="O36" s="6"/>
      <c r="Q36" s="7"/>
      <c r="R36" s="7"/>
      <c r="S36" s="7"/>
    </row>
    <row r="37" spans="1:19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3"/>
      <c r="N37" s="6"/>
      <c r="O37" s="6"/>
      <c r="Q37" s="7"/>
      <c r="R37" s="7"/>
      <c r="S37" s="7"/>
    </row>
    <row r="38" spans="1:19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3"/>
      <c r="N38" s="6"/>
      <c r="O38" s="6"/>
      <c r="Q38" s="7"/>
      <c r="R38" s="7"/>
      <c r="S38" s="7"/>
    </row>
    <row r="39" spans="1:19" s="28" customFormat="1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3"/>
      <c r="N39" s="6"/>
      <c r="O39" s="6"/>
      <c r="Q39" s="7"/>
      <c r="R39" s="7"/>
      <c r="S39" s="7"/>
    </row>
    <row r="40" spans="1:19" s="28" customFormat="1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Q40" s="7"/>
      <c r="R40" s="7"/>
      <c r="S40" s="7"/>
    </row>
    <row r="41" spans="1:19" s="90" customFormat="1" x14ac:dyDescent="0.3"/>
    <row r="42" spans="1:19" s="53" customFormat="1" ht="6" customHeight="1" x14ac:dyDescent="0.3"/>
    <row r="43" spans="1:19" s="53" customFormat="1" x14ac:dyDescent="0.3">
      <c r="B43" s="53" t="s">
        <v>78</v>
      </c>
      <c r="C43" s="77">
        <v>978</v>
      </c>
      <c r="D43" s="55"/>
      <c r="E43" s="55"/>
    </row>
    <row r="44" spans="1:19" s="53" customFormat="1" x14ac:dyDescent="0.3">
      <c r="B44" s="53" t="s">
        <v>80</v>
      </c>
      <c r="C44" s="77">
        <v>566</v>
      </c>
      <c r="D44" s="55"/>
      <c r="E44" s="55"/>
    </row>
    <row r="45" spans="1:19" s="28" customFormat="1" x14ac:dyDescent="0.3">
      <c r="B45" s="28" t="s">
        <v>83</v>
      </c>
      <c r="C45" s="78">
        <v>444</v>
      </c>
    </row>
    <row r="46" spans="1:19" s="53" customFormat="1" x14ac:dyDescent="0.3">
      <c r="B46" s="53" t="s">
        <v>76</v>
      </c>
      <c r="C46" s="77">
        <v>442</v>
      </c>
      <c r="D46" s="55"/>
      <c r="E46" s="55"/>
    </row>
    <row r="47" spans="1:19" s="53" customFormat="1" x14ac:dyDescent="0.3">
      <c r="B47" s="53" t="s">
        <v>79</v>
      </c>
      <c r="C47" s="77">
        <v>379</v>
      </c>
      <c r="D47" s="55"/>
      <c r="E47" s="55"/>
    </row>
    <row r="48" spans="1:19" s="53" customFormat="1" x14ac:dyDescent="0.3">
      <c r="B48" s="53" t="s">
        <v>77</v>
      </c>
      <c r="C48" s="77">
        <v>215</v>
      </c>
      <c r="D48" s="55"/>
      <c r="E48" s="55"/>
    </row>
    <row r="49" spans="2:5" s="53" customFormat="1" x14ac:dyDescent="0.3">
      <c r="B49" s="53" t="s">
        <v>81</v>
      </c>
      <c r="C49" s="77">
        <v>194</v>
      </c>
      <c r="D49" s="55"/>
      <c r="E49" s="55"/>
    </row>
    <row r="50" spans="2:5" s="53" customFormat="1" x14ac:dyDescent="0.3">
      <c r="B50" s="53" t="s">
        <v>82</v>
      </c>
      <c r="C50" s="77">
        <v>114</v>
      </c>
      <c r="D50" s="55"/>
      <c r="E50" s="55"/>
    </row>
    <row r="51" spans="2:5" s="28" customFormat="1" x14ac:dyDescent="0.3"/>
  </sheetData>
  <mergeCells count="3">
    <mergeCell ref="B9:N9"/>
    <mergeCell ref="B22:N22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4"/>
  <sheetViews>
    <sheetView topLeftCell="A16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15" width="9.88671875" style="7" customWidth="1"/>
    <col min="16" max="16" width="1.6640625" style="7" customWidth="1"/>
    <col min="17" max="17" width="8.6640625" style="28"/>
    <col min="18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ht="18.75" customHeight="1" x14ac:dyDescent="0.3">
      <c r="A9" s="6"/>
      <c r="B9" s="152" t="s">
        <v>209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7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7" x14ac:dyDescent="0.3">
      <c r="A12" s="6"/>
      <c r="B12" s="36" t="s">
        <v>17</v>
      </c>
      <c r="C12" s="36"/>
      <c r="D12" s="46"/>
      <c r="E12" s="47">
        <v>374</v>
      </c>
      <c r="F12" s="47">
        <v>389</v>
      </c>
      <c r="G12" s="47">
        <v>397</v>
      </c>
      <c r="H12" s="47">
        <v>413</v>
      </c>
      <c r="I12" s="47">
        <v>447</v>
      </c>
      <c r="J12" s="47">
        <v>398</v>
      </c>
      <c r="K12" s="47">
        <v>67</v>
      </c>
      <c r="L12" s="48">
        <v>93</v>
      </c>
      <c r="M12" s="48">
        <v>224</v>
      </c>
      <c r="N12" s="48">
        <v>375</v>
      </c>
      <c r="O12" s="48">
        <v>402</v>
      </c>
      <c r="P12" s="119"/>
      <c r="Q12" s="28" t="s">
        <v>32</v>
      </c>
    </row>
    <row r="13" spans="1:17" x14ac:dyDescent="0.3">
      <c r="A13" s="6"/>
      <c r="B13" s="36" t="s">
        <v>10</v>
      </c>
      <c r="C13" s="36"/>
      <c r="D13" s="46"/>
      <c r="E13" s="47">
        <v>229</v>
      </c>
      <c r="F13" s="47">
        <v>245</v>
      </c>
      <c r="G13" s="47">
        <v>204</v>
      </c>
      <c r="H13" s="47">
        <v>243</v>
      </c>
      <c r="I13" s="47">
        <v>260</v>
      </c>
      <c r="J13" s="47">
        <v>207</v>
      </c>
      <c r="K13" s="47">
        <v>52</v>
      </c>
      <c r="L13" s="48">
        <v>100</v>
      </c>
      <c r="M13" s="48">
        <v>137</v>
      </c>
      <c r="N13" s="48">
        <v>211</v>
      </c>
      <c r="O13" s="48">
        <v>220</v>
      </c>
      <c r="P13" s="119"/>
      <c r="Q13" s="28" t="s">
        <v>33</v>
      </c>
    </row>
    <row r="14" spans="1:17" x14ac:dyDescent="0.3">
      <c r="A14" s="6"/>
      <c r="B14" s="36" t="s">
        <v>11</v>
      </c>
      <c r="C14" s="36"/>
      <c r="D14" s="46"/>
      <c r="E14" s="47">
        <v>192</v>
      </c>
      <c r="F14" s="47">
        <v>211</v>
      </c>
      <c r="G14" s="47">
        <v>267</v>
      </c>
      <c r="H14" s="47">
        <v>238</v>
      </c>
      <c r="I14" s="47">
        <v>243</v>
      </c>
      <c r="J14" s="47">
        <v>305</v>
      </c>
      <c r="K14" s="47">
        <v>104</v>
      </c>
      <c r="L14" s="48">
        <v>148</v>
      </c>
      <c r="M14" s="48">
        <v>339</v>
      </c>
      <c r="N14" s="48">
        <v>347</v>
      </c>
      <c r="O14" s="48">
        <v>439</v>
      </c>
      <c r="P14" s="119"/>
      <c r="Q14" s="28" t="s">
        <v>34</v>
      </c>
    </row>
    <row r="15" spans="1:17" x14ac:dyDescent="0.3">
      <c r="A15" s="6"/>
      <c r="B15" s="36" t="s">
        <v>12</v>
      </c>
      <c r="C15" s="36"/>
      <c r="D15" s="46"/>
      <c r="E15" s="47">
        <v>476</v>
      </c>
      <c r="F15" s="47">
        <v>531</v>
      </c>
      <c r="G15" s="47">
        <v>450</v>
      </c>
      <c r="H15" s="47">
        <v>510</v>
      </c>
      <c r="I15" s="47">
        <v>549</v>
      </c>
      <c r="J15" s="47">
        <v>381</v>
      </c>
      <c r="K15" s="47">
        <v>70</v>
      </c>
      <c r="L15" s="48">
        <v>87</v>
      </c>
      <c r="M15" s="48">
        <v>157</v>
      </c>
      <c r="N15" s="48">
        <v>110</v>
      </c>
      <c r="O15" s="48">
        <v>187</v>
      </c>
      <c r="P15" s="119"/>
      <c r="Q15" s="28" t="s">
        <v>35</v>
      </c>
    </row>
    <row r="16" spans="1:17" x14ac:dyDescent="0.3">
      <c r="A16" s="6"/>
      <c r="B16" s="36" t="s">
        <v>13</v>
      </c>
      <c r="C16" s="36"/>
      <c r="D16" s="46"/>
      <c r="E16" s="48">
        <v>457</v>
      </c>
      <c r="F16" s="48">
        <v>506</v>
      </c>
      <c r="G16" s="48">
        <v>394</v>
      </c>
      <c r="H16" s="48">
        <v>405</v>
      </c>
      <c r="I16" s="48">
        <v>462</v>
      </c>
      <c r="J16" s="48">
        <v>439</v>
      </c>
      <c r="K16" s="47">
        <v>89</v>
      </c>
      <c r="L16" s="48">
        <v>89</v>
      </c>
      <c r="M16" s="48">
        <v>254</v>
      </c>
      <c r="N16" s="48">
        <v>334</v>
      </c>
      <c r="O16" s="48">
        <v>285</v>
      </c>
      <c r="P16" s="119"/>
      <c r="Q16" s="28" t="s">
        <v>36</v>
      </c>
    </row>
    <row r="17" spans="1:17" x14ac:dyDescent="0.3">
      <c r="A17" s="6"/>
      <c r="B17" s="36" t="s">
        <v>14</v>
      </c>
      <c r="C17" s="36"/>
      <c r="D17" s="46"/>
      <c r="E17" s="47">
        <v>590</v>
      </c>
      <c r="F17" s="47">
        <v>493</v>
      </c>
      <c r="G17" s="47">
        <v>426</v>
      </c>
      <c r="H17" s="47">
        <v>493</v>
      </c>
      <c r="I17" s="47">
        <v>509</v>
      </c>
      <c r="J17" s="47">
        <v>470</v>
      </c>
      <c r="K17" s="47">
        <v>123</v>
      </c>
      <c r="L17" s="48">
        <v>122</v>
      </c>
      <c r="M17" s="48">
        <v>403</v>
      </c>
      <c r="N17" s="48">
        <v>420</v>
      </c>
      <c r="O17" s="48">
        <v>434</v>
      </c>
      <c r="P17" s="119"/>
      <c r="Q17" s="28" t="s">
        <v>37</v>
      </c>
    </row>
    <row r="18" spans="1:17" x14ac:dyDescent="0.3">
      <c r="A18" s="6"/>
      <c r="B18" s="36" t="s">
        <v>15</v>
      </c>
      <c r="C18" s="36"/>
      <c r="D18" s="46"/>
      <c r="E18" s="47">
        <v>131</v>
      </c>
      <c r="F18" s="47">
        <v>177</v>
      </c>
      <c r="G18" s="47">
        <v>182</v>
      </c>
      <c r="H18" s="47">
        <v>196</v>
      </c>
      <c r="I18" s="47">
        <v>328</v>
      </c>
      <c r="J18" s="47">
        <v>663</v>
      </c>
      <c r="K18" s="47">
        <v>213</v>
      </c>
      <c r="L18" s="48">
        <v>603</v>
      </c>
      <c r="M18" s="48">
        <v>954</v>
      </c>
      <c r="N18" s="48">
        <v>972</v>
      </c>
      <c r="O18" s="48">
        <v>852</v>
      </c>
      <c r="P18" s="119"/>
      <c r="Q18" s="28" t="s">
        <v>38</v>
      </c>
    </row>
    <row r="19" spans="1:17" x14ac:dyDescent="0.3">
      <c r="A19" s="6"/>
      <c r="B19" s="36" t="s">
        <v>16</v>
      </c>
      <c r="C19" s="36"/>
      <c r="D19" s="46"/>
      <c r="E19" s="47">
        <v>524</v>
      </c>
      <c r="F19" s="47">
        <v>593</v>
      </c>
      <c r="G19" s="47">
        <v>539</v>
      </c>
      <c r="H19" s="47">
        <v>474</v>
      </c>
      <c r="I19" s="47">
        <v>534</v>
      </c>
      <c r="J19" s="47">
        <v>459</v>
      </c>
      <c r="K19" s="47">
        <v>87</v>
      </c>
      <c r="L19" s="48">
        <v>149</v>
      </c>
      <c r="M19" s="48">
        <v>329</v>
      </c>
      <c r="N19" s="48">
        <v>374</v>
      </c>
      <c r="O19" s="48">
        <v>376</v>
      </c>
      <c r="P19" s="119"/>
      <c r="Q19" s="28" t="s">
        <v>39</v>
      </c>
    </row>
    <row r="20" spans="1:17" ht="15" thickBot="1" x14ac:dyDescent="0.35">
      <c r="A20" s="6"/>
      <c r="B20" s="39" t="s">
        <v>9</v>
      </c>
      <c r="C20" s="39"/>
      <c r="D20" s="40"/>
      <c r="E20" s="40">
        <f t="shared" ref="E20:L20" si="0">SUM(E12:E19)</f>
        <v>2973</v>
      </c>
      <c r="F20" s="40">
        <f t="shared" si="0"/>
        <v>3145</v>
      </c>
      <c r="G20" s="40">
        <f t="shared" si="0"/>
        <v>2859</v>
      </c>
      <c r="H20" s="40">
        <f t="shared" si="0"/>
        <v>2972</v>
      </c>
      <c r="I20" s="40">
        <f t="shared" si="0"/>
        <v>3332</v>
      </c>
      <c r="J20" s="40">
        <f t="shared" si="0"/>
        <v>3322</v>
      </c>
      <c r="K20" s="40">
        <f t="shared" si="0"/>
        <v>805</v>
      </c>
      <c r="L20" s="40">
        <f t="shared" si="0"/>
        <v>1391</v>
      </c>
      <c r="M20" s="40">
        <f>SUM(M12:M19)</f>
        <v>2797</v>
      </c>
      <c r="N20" s="40">
        <f>SUM(N12:N19)</f>
        <v>3143</v>
      </c>
      <c r="O20" s="40">
        <f>SUM(O12:O19)</f>
        <v>3195</v>
      </c>
      <c r="P20" s="119"/>
      <c r="Q20" s="52"/>
    </row>
    <row r="21" spans="1:17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</row>
    <row r="22" spans="1:17" x14ac:dyDescent="0.25">
      <c r="A22" s="6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</row>
    <row r="23" spans="1:17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7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</row>
    <row r="25" spans="1:17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17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17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ht="12.75" customHeight="1" x14ac:dyDescent="0.3"/>
    <row r="42" spans="1:16" ht="6" customHeight="1" x14ac:dyDescent="0.3"/>
    <row r="44" spans="1:16" ht="24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20 E20:N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zoomScaleNormal="100" workbookViewId="0"/>
  </sheetViews>
  <sheetFormatPr baseColWidth="10" defaultColWidth="8.6640625" defaultRowHeight="14.4" x14ac:dyDescent="0.3"/>
  <cols>
    <col min="1" max="1" width="5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0" width="8.6640625" style="4"/>
    <col min="11" max="11" width="13.5546875" style="4" customWidth="1"/>
    <col min="12" max="12" width="7.33203125" style="4" customWidth="1"/>
    <col min="13" max="13" width="5.33203125" style="4" customWidth="1"/>
    <col min="14" max="16384" width="8.6640625" style="4"/>
  </cols>
  <sheetData>
    <row r="1" spans="1:13" s="7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7" customFormat="1" ht="21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7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7" customFormat="1" ht="15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7" customForma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7" customForma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7" customForma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7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7" customForma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10" customFormat="1" ht="18" x14ac:dyDescent="0.3">
      <c r="A10" s="8"/>
      <c r="B10" s="9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7" customFormat="1" ht="22.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7" customFormat="1" x14ac:dyDescent="0.3">
      <c r="A12" s="6"/>
      <c r="B12" s="6"/>
      <c r="C12" s="141" t="s">
        <v>4</v>
      </c>
      <c r="D12" s="141"/>
      <c r="E12" s="141"/>
      <c r="F12" s="141"/>
      <c r="G12" s="141"/>
      <c r="H12" s="141"/>
      <c r="I12" s="141"/>
      <c r="J12" s="141"/>
      <c r="K12" s="141"/>
      <c r="L12" s="141"/>
      <c r="M12" s="6"/>
    </row>
    <row r="13" spans="1:13" s="7" customFormat="1" x14ac:dyDescent="0.3">
      <c r="A13" s="6"/>
      <c r="B13" s="6"/>
      <c r="C13" s="11" t="s">
        <v>5</v>
      </c>
      <c r="D13" s="12"/>
      <c r="E13" s="12"/>
      <c r="F13" s="12"/>
      <c r="G13" s="12"/>
      <c r="H13" s="12"/>
      <c r="I13" s="12"/>
      <c r="J13" s="12"/>
      <c r="K13" s="12"/>
      <c r="L13" s="12"/>
      <c r="M13" s="6"/>
    </row>
    <row r="14" spans="1:13" s="7" customFormat="1" x14ac:dyDescent="0.3">
      <c r="A14" s="6"/>
      <c r="B14" s="6"/>
      <c r="C14" s="142" t="s">
        <v>134</v>
      </c>
      <c r="D14" s="143"/>
      <c r="E14" s="143"/>
      <c r="F14" s="143"/>
      <c r="G14" s="143"/>
      <c r="H14" s="143"/>
      <c r="I14" s="143"/>
      <c r="J14" s="143"/>
      <c r="K14" s="143"/>
      <c r="L14" s="143"/>
      <c r="M14" s="6"/>
    </row>
    <row r="15" spans="1:13" x14ac:dyDescent="0.3">
      <c r="A15" s="3"/>
      <c r="B15" s="3"/>
      <c r="C15" s="3"/>
      <c r="D15" s="3"/>
      <c r="E15" s="3"/>
      <c r="F15" s="3"/>
      <c r="G15" s="3"/>
      <c r="H15" s="5"/>
      <c r="I15" s="3"/>
      <c r="J15" s="3"/>
      <c r="K15" s="3"/>
      <c r="L15" s="3"/>
      <c r="M15" s="3"/>
    </row>
    <row r="16" spans="1:13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s="7" customFormat="1" x14ac:dyDescent="0.3">
      <c r="A17" s="6"/>
      <c r="B17" s="6"/>
      <c r="C17" s="14" t="s">
        <v>1</v>
      </c>
      <c r="D17" s="15"/>
      <c r="E17" s="15"/>
      <c r="F17" s="15"/>
      <c r="G17" s="15"/>
      <c r="H17" s="15"/>
      <c r="I17" s="15"/>
      <c r="J17" s="15"/>
      <c r="K17" s="15"/>
      <c r="L17" s="6"/>
      <c r="M17" s="6"/>
    </row>
    <row r="18" spans="1:13" s="7" customFormat="1" x14ac:dyDescent="0.3">
      <c r="A18" s="6"/>
      <c r="B18" s="6"/>
      <c r="C18" s="15"/>
      <c r="D18" s="15"/>
      <c r="E18" s="15"/>
      <c r="F18" s="15"/>
      <c r="G18" s="15"/>
      <c r="H18" s="15"/>
      <c r="I18" s="15"/>
      <c r="J18" s="15"/>
      <c r="K18" s="15"/>
      <c r="L18" s="6"/>
      <c r="M18" s="6"/>
    </row>
    <row r="19" spans="1:13" s="7" customFormat="1" x14ac:dyDescent="0.3">
      <c r="A19" s="6"/>
      <c r="B19" s="6"/>
      <c r="C19" s="15" t="s">
        <v>135</v>
      </c>
      <c r="D19" s="15"/>
      <c r="E19" s="15"/>
      <c r="F19" s="15"/>
      <c r="G19" s="15"/>
      <c r="H19" s="15"/>
      <c r="I19" s="15"/>
      <c r="J19" s="15"/>
      <c r="K19" s="15"/>
      <c r="L19" s="16" t="s">
        <v>3</v>
      </c>
      <c r="M19" s="6"/>
    </row>
    <row r="20" spans="1:13" s="7" customFormat="1" x14ac:dyDescent="0.3">
      <c r="A20" s="6"/>
      <c r="B20" s="6"/>
      <c r="C20" s="15" t="s">
        <v>149</v>
      </c>
      <c r="D20" s="17"/>
      <c r="E20" s="17"/>
      <c r="F20" s="17"/>
      <c r="G20" s="17"/>
      <c r="H20" s="17"/>
      <c r="I20" s="17"/>
      <c r="J20" s="17"/>
      <c r="K20" s="17"/>
      <c r="L20" s="16" t="s">
        <v>6</v>
      </c>
      <c r="M20" s="6"/>
    </row>
    <row r="21" spans="1:13" s="7" customFormat="1" x14ac:dyDescent="0.3">
      <c r="A21" s="6"/>
      <c r="B21" s="6"/>
      <c r="C21" s="15" t="s">
        <v>136</v>
      </c>
      <c r="D21" s="17"/>
      <c r="E21" s="17"/>
      <c r="F21" s="17"/>
      <c r="G21" s="17"/>
      <c r="H21" s="17"/>
      <c r="I21" s="17"/>
      <c r="J21" s="17"/>
      <c r="K21" s="17"/>
      <c r="L21" s="16" t="s">
        <v>7</v>
      </c>
      <c r="M21" s="6"/>
    </row>
    <row r="22" spans="1:13" s="7" customFormat="1" x14ac:dyDescent="0.3">
      <c r="A22" s="6"/>
      <c r="B22" s="6"/>
      <c r="C22" s="15" t="s">
        <v>137</v>
      </c>
      <c r="D22" s="17"/>
      <c r="E22" s="17"/>
      <c r="F22" s="17"/>
      <c r="G22" s="17"/>
      <c r="H22" s="17"/>
      <c r="I22" s="17"/>
      <c r="J22" s="17"/>
      <c r="K22" s="17"/>
      <c r="L22" s="16" t="s">
        <v>20</v>
      </c>
      <c r="M22" s="6"/>
    </row>
    <row r="23" spans="1:13" s="7" customFormat="1" x14ac:dyDescent="0.3">
      <c r="A23" s="6"/>
      <c r="B23" s="6"/>
      <c r="C23" s="15" t="s">
        <v>138</v>
      </c>
      <c r="D23" s="17"/>
      <c r="E23" s="17"/>
      <c r="F23" s="17"/>
      <c r="G23" s="17"/>
      <c r="H23" s="17"/>
      <c r="I23" s="17"/>
      <c r="J23" s="17"/>
      <c r="K23" s="17"/>
      <c r="L23" s="16" t="s">
        <v>42</v>
      </c>
      <c r="M23" s="6"/>
    </row>
    <row r="24" spans="1:13" s="7" customFormat="1" ht="31.5" customHeight="1" x14ac:dyDescent="0.3">
      <c r="A24" s="6"/>
      <c r="B24" s="6"/>
      <c r="C24" s="144" t="s">
        <v>150</v>
      </c>
      <c r="D24" s="144"/>
      <c r="E24" s="144"/>
      <c r="F24" s="144"/>
      <c r="G24" s="144"/>
      <c r="H24" s="144"/>
      <c r="I24" s="144"/>
      <c r="J24" s="144"/>
      <c r="K24" s="144"/>
      <c r="L24" s="16" t="s">
        <v>46</v>
      </c>
      <c r="M24" s="6"/>
    </row>
    <row r="25" spans="1:13" s="7" customFormat="1" x14ac:dyDescent="0.3">
      <c r="A25" s="6"/>
      <c r="B25" s="6"/>
      <c r="C25" s="15" t="s">
        <v>139</v>
      </c>
      <c r="D25" s="17"/>
      <c r="E25" s="17"/>
      <c r="F25" s="17"/>
      <c r="G25" s="17"/>
      <c r="H25" s="17"/>
      <c r="I25" s="17"/>
      <c r="J25" s="17"/>
      <c r="K25" s="17"/>
      <c r="L25" s="16" t="s">
        <v>47</v>
      </c>
      <c r="M25" s="6"/>
    </row>
    <row r="26" spans="1:13" s="7" customFormat="1" x14ac:dyDescent="0.3">
      <c r="A26" s="6"/>
      <c r="B26" s="6"/>
      <c r="C26" s="15" t="s">
        <v>140</v>
      </c>
      <c r="D26" s="17"/>
      <c r="E26" s="17"/>
      <c r="F26" s="17"/>
      <c r="G26" s="17"/>
      <c r="H26" s="17"/>
      <c r="I26" s="17"/>
      <c r="J26" s="17"/>
      <c r="K26" s="17"/>
      <c r="L26" s="16" t="s">
        <v>48</v>
      </c>
      <c r="M26" s="6"/>
    </row>
    <row r="27" spans="1:13" s="7" customFormat="1" x14ac:dyDescent="0.3">
      <c r="A27" s="6"/>
      <c r="B27" s="6"/>
      <c r="C27" s="15" t="s">
        <v>151</v>
      </c>
      <c r="D27" s="17"/>
      <c r="E27" s="17"/>
      <c r="F27" s="17"/>
      <c r="G27" s="17"/>
      <c r="H27" s="17"/>
      <c r="I27" s="17"/>
      <c r="J27" s="17"/>
      <c r="K27" s="17"/>
      <c r="L27" s="16" t="s">
        <v>55</v>
      </c>
      <c r="M27" s="6"/>
    </row>
    <row r="28" spans="1:13" s="7" customFormat="1" x14ac:dyDescent="0.3">
      <c r="A28" s="6"/>
      <c r="B28" s="6"/>
      <c r="C28" s="15" t="s">
        <v>141</v>
      </c>
      <c r="D28" s="17"/>
      <c r="E28" s="17"/>
      <c r="F28" s="17"/>
      <c r="G28" s="17"/>
      <c r="H28" s="17"/>
      <c r="I28" s="17"/>
      <c r="J28" s="17"/>
      <c r="K28" s="17"/>
      <c r="L28" s="16" t="s">
        <v>72</v>
      </c>
      <c r="M28" s="6"/>
    </row>
    <row r="29" spans="1:13" s="7" customFormat="1" x14ac:dyDescent="0.3">
      <c r="A29" s="6"/>
      <c r="B29" s="6"/>
      <c r="C29" s="15" t="s">
        <v>142</v>
      </c>
      <c r="D29" s="17"/>
      <c r="E29" s="17"/>
      <c r="F29" s="17"/>
      <c r="G29" s="17"/>
      <c r="H29" s="17"/>
      <c r="I29" s="17"/>
      <c r="J29" s="17"/>
      <c r="K29" s="17"/>
      <c r="L29" s="16" t="s">
        <v>73</v>
      </c>
      <c r="M29" s="6"/>
    </row>
    <row r="30" spans="1:13" s="7" customFormat="1" x14ac:dyDescent="0.3">
      <c r="A30" s="6"/>
      <c r="B30" s="6"/>
      <c r="C30" s="15" t="s">
        <v>143</v>
      </c>
      <c r="D30" s="17"/>
      <c r="E30" s="17"/>
      <c r="F30" s="17"/>
      <c r="G30" s="17"/>
      <c r="H30" s="17"/>
      <c r="I30" s="17"/>
      <c r="J30" s="17"/>
      <c r="K30" s="17"/>
      <c r="L30" s="16" t="s">
        <v>74</v>
      </c>
      <c r="M30" s="6"/>
    </row>
    <row r="31" spans="1:13" s="7" customFormat="1" x14ac:dyDescent="0.3">
      <c r="A31" s="6"/>
      <c r="B31" s="6"/>
      <c r="C31" s="15" t="s">
        <v>144</v>
      </c>
      <c r="D31" s="17"/>
      <c r="E31" s="17"/>
      <c r="F31" s="17"/>
      <c r="G31" s="17"/>
      <c r="H31" s="17"/>
      <c r="I31" s="17"/>
      <c r="J31" s="17"/>
      <c r="K31" s="17"/>
      <c r="L31" s="16" t="s">
        <v>75</v>
      </c>
      <c r="M31" s="6"/>
    </row>
    <row r="32" spans="1:13" s="7" customFormat="1" x14ac:dyDescent="0.3">
      <c r="A32" s="6"/>
      <c r="B32" s="6"/>
      <c r="C32" s="15" t="s">
        <v>215</v>
      </c>
      <c r="D32" s="17"/>
      <c r="E32" s="17"/>
      <c r="F32" s="17"/>
      <c r="G32" s="17"/>
      <c r="H32" s="17"/>
      <c r="I32" s="17"/>
      <c r="J32" s="17"/>
      <c r="K32" s="17"/>
      <c r="L32" s="16" t="s">
        <v>84</v>
      </c>
      <c r="M32" s="6"/>
    </row>
    <row r="33" spans="1:13" s="7" customFormat="1" x14ac:dyDescent="0.3">
      <c r="A33" s="6"/>
      <c r="B33" s="6"/>
      <c r="C33" s="15" t="s">
        <v>212</v>
      </c>
      <c r="D33" s="17"/>
      <c r="E33" s="17"/>
      <c r="F33" s="17"/>
      <c r="G33" s="17"/>
      <c r="H33" s="17"/>
      <c r="I33" s="17"/>
      <c r="J33" s="17"/>
      <c r="K33" s="17"/>
      <c r="L33" s="117" t="s">
        <v>86</v>
      </c>
      <c r="M33" s="6"/>
    </row>
    <row r="34" spans="1:13" s="7" customFormat="1" x14ac:dyDescent="0.3">
      <c r="A34" s="6"/>
      <c r="B34" s="6"/>
      <c r="C34" s="144" t="s">
        <v>213</v>
      </c>
      <c r="D34" s="144"/>
      <c r="E34" s="144"/>
      <c r="F34" s="144"/>
      <c r="G34" s="144"/>
      <c r="H34" s="144"/>
      <c r="I34" s="144"/>
      <c r="J34" s="144"/>
      <c r="K34" s="144"/>
      <c r="L34" s="117" t="s">
        <v>94</v>
      </c>
      <c r="M34" s="6"/>
    </row>
    <row r="35" spans="1:13" s="7" customFormat="1" ht="31.5" customHeight="1" x14ac:dyDescent="0.3">
      <c r="A35" s="6"/>
      <c r="B35" s="6"/>
      <c r="C35" s="144" t="s">
        <v>214</v>
      </c>
      <c r="D35" s="144"/>
      <c r="E35" s="144"/>
      <c r="F35" s="144"/>
      <c r="G35" s="144"/>
      <c r="H35" s="144"/>
      <c r="I35" s="144"/>
      <c r="J35" s="144"/>
      <c r="K35" s="144"/>
      <c r="L35" s="117" t="s">
        <v>95</v>
      </c>
      <c r="M35" s="6"/>
    </row>
    <row r="36" spans="1:13" s="7" customFormat="1" x14ac:dyDescent="0.3">
      <c r="A36" s="6"/>
      <c r="B36" s="6"/>
      <c r="C36" s="15" t="s">
        <v>145</v>
      </c>
      <c r="D36" s="17"/>
      <c r="E36" s="17"/>
      <c r="F36" s="17"/>
      <c r="G36" s="17"/>
      <c r="H36" s="17"/>
      <c r="I36" s="17"/>
      <c r="J36" s="17"/>
      <c r="K36" s="17"/>
      <c r="L36" s="117" t="s">
        <v>96</v>
      </c>
      <c r="M36" s="6"/>
    </row>
    <row r="37" spans="1:13" s="7" customFormat="1" x14ac:dyDescent="0.3">
      <c r="A37" s="6"/>
      <c r="B37" s="6"/>
      <c r="C37" s="15" t="s">
        <v>146</v>
      </c>
      <c r="D37" s="17"/>
      <c r="E37" s="17"/>
      <c r="F37" s="17"/>
      <c r="G37" s="17"/>
      <c r="H37" s="17"/>
      <c r="I37" s="17"/>
      <c r="J37" s="17"/>
      <c r="K37" s="17"/>
      <c r="L37" s="117" t="s">
        <v>110</v>
      </c>
      <c r="M37" s="6"/>
    </row>
    <row r="38" spans="1:13" s="7" customFormat="1" x14ac:dyDescent="0.3">
      <c r="A38" s="6"/>
      <c r="B38" s="6"/>
      <c r="C38" s="15" t="s">
        <v>152</v>
      </c>
      <c r="D38" s="17"/>
      <c r="E38" s="17"/>
      <c r="F38" s="17"/>
      <c r="G38" s="17"/>
      <c r="H38" s="17"/>
      <c r="I38" s="17"/>
      <c r="J38" s="17"/>
      <c r="K38" s="17"/>
      <c r="L38" s="117" t="s">
        <v>111</v>
      </c>
      <c r="M38" s="6"/>
    </row>
    <row r="39" spans="1:13" s="7" customFormat="1" x14ac:dyDescent="0.3">
      <c r="A39" s="6"/>
      <c r="B39" s="6"/>
      <c r="C39" s="15" t="s">
        <v>147</v>
      </c>
      <c r="D39" s="17"/>
      <c r="E39" s="17"/>
      <c r="F39" s="17"/>
      <c r="G39" s="17"/>
      <c r="H39" s="17"/>
      <c r="I39" s="17"/>
      <c r="J39" s="17"/>
      <c r="K39" s="17"/>
      <c r="L39" s="117" t="s">
        <v>112</v>
      </c>
      <c r="M39" s="6"/>
    </row>
    <row r="40" spans="1:13" s="7" customFormat="1" x14ac:dyDescent="0.3">
      <c r="A40" s="6"/>
      <c r="B40" s="6"/>
      <c r="C40" s="15" t="s">
        <v>148</v>
      </c>
      <c r="D40" s="17"/>
      <c r="E40" s="17"/>
      <c r="F40" s="17"/>
      <c r="G40" s="17"/>
      <c r="H40" s="17"/>
      <c r="I40" s="17"/>
      <c r="J40" s="17"/>
      <c r="K40" s="17"/>
      <c r="L40" s="117" t="s">
        <v>211</v>
      </c>
      <c r="M40" s="6"/>
    </row>
    <row r="41" spans="1:1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6.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" customHeight="1" x14ac:dyDescent="0.3">
      <c r="A51" s="3"/>
      <c r="B51" s="3"/>
      <c r="C51" s="3"/>
      <c r="D51" s="3"/>
      <c r="E51" s="3"/>
      <c r="F51" s="3"/>
      <c r="G51" s="3"/>
      <c r="H51" s="140"/>
      <c r="I51" s="140"/>
      <c r="J51" s="140"/>
      <c r="K51" s="140"/>
      <c r="L51" s="140"/>
      <c r="M51" s="3"/>
    </row>
    <row r="52" spans="1:1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</sheetData>
  <mergeCells count="6">
    <mergeCell ref="H51:L51"/>
    <mergeCell ref="C12:L12"/>
    <mergeCell ref="C14:L14"/>
    <mergeCell ref="C24:K24"/>
    <mergeCell ref="C34:K34"/>
    <mergeCell ref="C35:K35"/>
  </mergeCells>
  <hyperlinks>
    <hyperlink ref="L40" location="'P25'!A1" display="Pág. 25" xr:uid="{00000000-0004-0000-0100-000000000000}"/>
    <hyperlink ref="L19" location="'P4'!A1" display="Pág. 4" xr:uid="{00000000-0004-0000-0100-000001000000}"/>
    <hyperlink ref="L20" location="'P5'!A1" display="Pág. 5" xr:uid="{00000000-0004-0000-0100-000002000000}"/>
    <hyperlink ref="L21" location="'P6'!A1" display="Pág. 6" xr:uid="{00000000-0004-0000-0100-000003000000}"/>
    <hyperlink ref="L22" location="'P7'!A1" display="Pág. 7" xr:uid="{00000000-0004-0000-0100-000004000000}"/>
    <hyperlink ref="L23" location="'P8'!A1" display="Pág. 8" xr:uid="{00000000-0004-0000-0100-000005000000}"/>
    <hyperlink ref="L24" location="'P9'!A1" display="Pág. 9" xr:uid="{00000000-0004-0000-0100-000006000000}"/>
    <hyperlink ref="L25" location="'P10'!A1" display="Pág. 10" xr:uid="{00000000-0004-0000-0100-000007000000}"/>
    <hyperlink ref="L26" location="'P11'!A1" display="Pág. 11" xr:uid="{00000000-0004-0000-0100-000008000000}"/>
    <hyperlink ref="L27" location="'P12'!A1" display="Pág. 12" xr:uid="{00000000-0004-0000-0100-000009000000}"/>
    <hyperlink ref="L28" location="'P13'!A1" display="Pág. 13" xr:uid="{00000000-0004-0000-0100-00000A000000}"/>
    <hyperlink ref="L29" location="'P14'!A1" display="Pág. 14" xr:uid="{00000000-0004-0000-0100-00000B000000}"/>
    <hyperlink ref="L30" location="'P15'!A1" display="Pág. 15" xr:uid="{00000000-0004-0000-0100-00000C000000}"/>
    <hyperlink ref="L31" location="'P16'!A1" display="Pág. 16" xr:uid="{00000000-0004-0000-0100-00000D000000}"/>
    <hyperlink ref="L39" location="'P24'!A1" display="Pág. 24" xr:uid="{00000000-0004-0000-0100-000012000000}"/>
    <hyperlink ref="L32" location="'P17'!A1" display="Pág. 17" xr:uid="{912B97EC-C369-433E-90A8-F0A187312A73}"/>
    <hyperlink ref="L33" location="'P18'!A1" display="Pág. 18" xr:uid="{F25E819C-7B43-49A8-97BB-7BB7D1A15DBC}"/>
    <hyperlink ref="L34" location="'P19'!A1" display="Pág. 19" xr:uid="{2D2C5DF1-A985-4641-BAED-68BC036B9B4D}"/>
    <hyperlink ref="L35" location="'P20'!A1" display="Pág. 20" xr:uid="{B52E2E0F-960E-4C8D-ADB2-C7802282E155}"/>
    <hyperlink ref="L36" location="'P21'!A1" display="Pág. 21" xr:uid="{0001299F-A3BC-48A5-A086-31F12F9A3492}"/>
    <hyperlink ref="L37" location="'P22'!A1" display="Pág. 22" xr:uid="{9EC33089-279E-4867-B6C7-BBAF147C97C9}"/>
    <hyperlink ref="L38" location="'P23'!A1" display="Pág. 23" xr:uid="{4535522E-FCEC-4772-B675-2DBD026BED69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45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15" width="9.88671875" style="7" customWidth="1"/>
    <col min="16" max="16" width="2.6640625" style="7" customWidth="1"/>
    <col min="17" max="17" width="8.6640625" style="28"/>
    <col min="18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ht="18.75" customHeight="1" x14ac:dyDescent="0.3">
      <c r="A9" s="6"/>
      <c r="B9" s="152" t="s">
        <v>210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7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7" ht="15" customHeight="1" x14ac:dyDescent="0.3">
      <c r="A12" s="6"/>
      <c r="B12" s="101" t="s">
        <v>76</v>
      </c>
      <c r="C12" s="36"/>
      <c r="D12" s="46"/>
      <c r="E12" s="103">
        <v>370</v>
      </c>
      <c r="F12" s="103">
        <v>379</v>
      </c>
      <c r="G12" s="103">
        <v>342</v>
      </c>
      <c r="H12" s="103">
        <v>378</v>
      </c>
      <c r="I12" s="47">
        <v>442</v>
      </c>
      <c r="J12" s="47">
        <v>349</v>
      </c>
      <c r="K12" s="47">
        <v>75</v>
      </c>
      <c r="L12" s="47">
        <v>64</v>
      </c>
      <c r="M12" s="47">
        <v>221</v>
      </c>
      <c r="N12" s="47">
        <v>345</v>
      </c>
      <c r="O12" s="47">
        <v>363</v>
      </c>
      <c r="P12" s="6"/>
      <c r="Q12" s="28" t="s">
        <v>32</v>
      </c>
    </row>
    <row r="13" spans="1:17" ht="15" customHeight="1" x14ac:dyDescent="0.3">
      <c r="A13" s="6"/>
      <c r="B13" s="101" t="s">
        <v>132</v>
      </c>
      <c r="C13" s="36"/>
      <c r="D13" s="46"/>
      <c r="E13" s="103">
        <f>+E14+E15+E16</f>
        <v>1508</v>
      </c>
      <c r="F13" s="103">
        <f>+F14+F15+F16</f>
        <v>1427</v>
      </c>
      <c r="G13" s="103">
        <f>+G14+G15+G16</f>
        <v>1394</v>
      </c>
      <c r="H13" s="103">
        <f>+H14+H15+H16</f>
        <v>1415</v>
      </c>
      <c r="I13" s="47">
        <f>SUM(I14:I16)</f>
        <v>1572</v>
      </c>
      <c r="J13" s="47">
        <f t="shared" ref="J13:N13" si="0">SUM(J14:J16)</f>
        <v>1560</v>
      </c>
      <c r="K13" s="47">
        <f t="shared" si="0"/>
        <v>372</v>
      </c>
      <c r="L13" s="47">
        <f t="shared" si="0"/>
        <v>565</v>
      </c>
      <c r="M13" s="47">
        <f t="shared" si="0"/>
        <v>1344</v>
      </c>
      <c r="N13" s="47">
        <f t="shared" si="0"/>
        <v>1490</v>
      </c>
      <c r="O13" s="47">
        <f t="shared" ref="O13" si="1">SUM(O14:O16)</f>
        <v>1616</v>
      </c>
      <c r="P13" s="6"/>
      <c r="Q13" s="28" t="s">
        <v>33</v>
      </c>
    </row>
    <row r="14" spans="1:17" ht="15" customHeight="1" x14ac:dyDescent="0.3">
      <c r="A14" s="6"/>
      <c r="B14" s="123" t="s">
        <v>77</v>
      </c>
      <c r="C14" s="104"/>
      <c r="D14" s="105"/>
      <c r="E14" s="106">
        <v>176</v>
      </c>
      <c r="F14" s="106">
        <v>164</v>
      </c>
      <c r="G14" s="106">
        <v>137</v>
      </c>
      <c r="H14" s="106">
        <v>169</v>
      </c>
      <c r="I14" s="107">
        <v>215</v>
      </c>
      <c r="J14" s="107">
        <v>154</v>
      </c>
      <c r="K14" s="107">
        <v>40</v>
      </c>
      <c r="L14" s="107">
        <v>83</v>
      </c>
      <c r="M14" s="107">
        <v>119</v>
      </c>
      <c r="N14" s="107">
        <v>162</v>
      </c>
      <c r="O14" s="107">
        <v>136</v>
      </c>
      <c r="P14" s="6"/>
      <c r="Q14" s="28" t="s">
        <v>34</v>
      </c>
    </row>
    <row r="15" spans="1:17" ht="15" customHeight="1" x14ac:dyDescent="0.3">
      <c r="A15" s="6"/>
      <c r="B15" s="123" t="s">
        <v>78</v>
      </c>
      <c r="C15" s="104"/>
      <c r="D15" s="105"/>
      <c r="E15" s="106">
        <v>1021</v>
      </c>
      <c r="F15" s="106">
        <v>945</v>
      </c>
      <c r="G15" s="106">
        <v>942</v>
      </c>
      <c r="H15" s="106">
        <v>965</v>
      </c>
      <c r="I15" s="107">
        <v>978</v>
      </c>
      <c r="J15" s="107">
        <v>1090</v>
      </c>
      <c r="K15" s="107">
        <v>282</v>
      </c>
      <c r="L15" s="107">
        <v>390</v>
      </c>
      <c r="M15" s="107">
        <v>993</v>
      </c>
      <c r="N15" s="107">
        <v>1071</v>
      </c>
      <c r="O15" s="107">
        <v>1174</v>
      </c>
      <c r="P15" s="6"/>
      <c r="Q15" s="28" t="s">
        <v>35</v>
      </c>
    </row>
    <row r="16" spans="1:17" ht="15" customHeight="1" x14ac:dyDescent="0.3">
      <c r="A16" s="6"/>
      <c r="B16" s="123" t="s">
        <v>79</v>
      </c>
      <c r="C16" s="104"/>
      <c r="D16" s="105"/>
      <c r="E16" s="106">
        <v>311</v>
      </c>
      <c r="F16" s="106">
        <v>318</v>
      </c>
      <c r="G16" s="106">
        <v>315</v>
      </c>
      <c r="H16" s="106">
        <v>281</v>
      </c>
      <c r="I16" s="107">
        <v>379</v>
      </c>
      <c r="J16" s="107">
        <v>316</v>
      </c>
      <c r="K16" s="107">
        <v>50</v>
      </c>
      <c r="L16" s="107">
        <v>92</v>
      </c>
      <c r="M16" s="107">
        <v>232</v>
      </c>
      <c r="N16" s="107">
        <v>257</v>
      </c>
      <c r="O16" s="107">
        <v>306</v>
      </c>
      <c r="P16" s="6"/>
      <c r="Q16" s="28" t="s">
        <v>36</v>
      </c>
    </row>
    <row r="17" spans="1:256" ht="15" customHeight="1" x14ac:dyDescent="0.3">
      <c r="A17" s="6"/>
      <c r="B17" s="101" t="s">
        <v>80</v>
      </c>
      <c r="C17" s="36"/>
      <c r="D17" s="46"/>
      <c r="E17" s="102">
        <v>356</v>
      </c>
      <c r="F17" s="102">
        <v>484</v>
      </c>
      <c r="G17" s="102">
        <v>431</v>
      </c>
      <c r="H17" s="102">
        <v>487</v>
      </c>
      <c r="I17" s="47">
        <v>566</v>
      </c>
      <c r="J17" s="47">
        <v>789</v>
      </c>
      <c r="K17" s="47">
        <v>161</v>
      </c>
      <c r="L17" s="47">
        <v>482</v>
      </c>
      <c r="M17" s="47">
        <v>813</v>
      </c>
      <c r="N17" s="47">
        <v>747</v>
      </c>
      <c r="O17" s="47">
        <v>577</v>
      </c>
      <c r="P17" s="6"/>
      <c r="Q17" s="28" t="s">
        <v>37</v>
      </c>
    </row>
    <row r="18" spans="1:256" ht="15" customHeight="1" x14ac:dyDescent="0.3">
      <c r="A18" s="6"/>
      <c r="B18" s="101" t="s">
        <v>81</v>
      </c>
      <c r="C18" s="36"/>
      <c r="D18" s="46"/>
      <c r="E18" s="103">
        <v>182</v>
      </c>
      <c r="F18" s="103">
        <v>167</v>
      </c>
      <c r="G18" s="103">
        <v>132</v>
      </c>
      <c r="H18" s="103">
        <v>186</v>
      </c>
      <c r="I18" s="47">
        <v>194</v>
      </c>
      <c r="J18" s="47">
        <v>201</v>
      </c>
      <c r="K18" s="47">
        <v>96</v>
      </c>
      <c r="L18" s="47">
        <v>57</v>
      </c>
      <c r="M18" s="47">
        <v>86</v>
      </c>
      <c r="N18" s="47">
        <v>98</v>
      </c>
      <c r="O18" s="47">
        <v>126</v>
      </c>
      <c r="P18" s="6"/>
    </row>
    <row r="19" spans="1:256" ht="15" customHeight="1" x14ac:dyDescent="0.3">
      <c r="A19" s="6"/>
      <c r="B19" s="101" t="s">
        <v>133</v>
      </c>
      <c r="C19" s="36"/>
      <c r="D19" s="46"/>
      <c r="E19" s="103">
        <f>+E20+E21</f>
        <v>557</v>
      </c>
      <c r="F19" s="103">
        <f>+F20+F21</f>
        <v>688</v>
      </c>
      <c r="G19" s="103">
        <f>+G20+G21</f>
        <v>560</v>
      </c>
      <c r="H19" s="103">
        <f>+H20+H21</f>
        <v>506</v>
      </c>
      <c r="I19" s="47">
        <f t="shared" ref="I19:N19" si="2">SUM(I20:I21)</f>
        <v>558</v>
      </c>
      <c r="J19" s="47">
        <f t="shared" si="2"/>
        <v>423</v>
      </c>
      <c r="K19" s="47">
        <f t="shared" si="2"/>
        <v>77</v>
      </c>
      <c r="L19" s="47">
        <f t="shared" si="2"/>
        <v>223</v>
      </c>
      <c r="M19" s="47">
        <f t="shared" si="2"/>
        <v>333</v>
      </c>
      <c r="N19" s="47">
        <f t="shared" si="2"/>
        <v>463</v>
      </c>
      <c r="O19" s="47">
        <f t="shared" ref="O19" si="3">SUM(O20:O21)</f>
        <v>513</v>
      </c>
      <c r="P19" s="6"/>
    </row>
    <row r="20" spans="1:256" ht="15" customHeight="1" x14ac:dyDescent="0.3">
      <c r="A20" s="6"/>
      <c r="B20" s="124" t="s">
        <v>82</v>
      </c>
      <c r="C20" s="108"/>
      <c r="D20" s="109"/>
      <c r="E20" s="111">
        <v>83</v>
      </c>
      <c r="F20" s="111">
        <v>114</v>
      </c>
      <c r="G20" s="110">
        <v>108</v>
      </c>
      <c r="H20" s="110">
        <v>116</v>
      </c>
      <c r="I20" s="112">
        <v>114</v>
      </c>
      <c r="J20" s="112">
        <v>86</v>
      </c>
      <c r="K20" s="112">
        <v>0</v>
      </c>
      <c r="L20" s="112">
        <v>62</v>
      </c>
      <c r="M20" s="112">
        <v>110</v>
      </c>
      <c r="N20" s="112">
        <v>105</v>
      </c>
      <c r="O20" s="112">
        <v>125</v>
      </c>
      <c r="P20" s="6"/>
      <c r="Q20" s="28" t="s">
        <v>38</v>
      </c>
    </row>
    <row r="21" spans="1:256" ht="15" customHeight="1" x14ac:dyDescent="0.3">
      <c r="A21" s="6"/>
      <c r="B21" s="124" t="s">
        <v>83</v>
      </c>
      <c r="C21" s="108"/>
      <c r="D21" s="109"/>
      <c r="E21" s="111">
        <v>474</v>
      </c>
      <c r="F21" s="111">
        <v>574</v>
      </c>
      <c r="G21" s="111">
        <v>452</v>
      </c>
      <c r="H21" s="111">
        <v>390</v>
      </c>
      <c r="I21" s="112">
        <v>444</v>
      </c>
      <c r="J21" s="112">
        <v>337</v>
      </c>
      <c r="K21" s="112">
        <v>77</v>
      </c>
      <c r="L21" s="112">
        <v>161</v>
      </c>
      <c r="M21" s="112">
        <v>223</v>
      </c>
      <c r="N21" s="112">
        <v>358</v>
      </c>
      <c r="O21" s="112">
        <v>388</v>
      </c>
      <c r="P21" s="6"/>
      <c r="Q21" s="28" t="s">
        <v>39</v>
      </c>
    </row>
    <row r="22" spans="1:256" ht="15" thickBot="1" x14ac:dyDescent="0.35">
      <c r="A22" s="6"/>
      <c r="B22" s="39" t="s">
        <v>9</v>
      </c>
      <c r="C22" s="39"/>
      <c r="D22" s="40"/>
      <c r="E22" s="40">
        <f t="shared" ref="E22:L22" si="4">SUM(E12:E13,E17:E19)</f>
        <v>2973</v>
      </c>
      <c r="F22" s="40">
        <f t="shared" si="4"/>
        <v>3145</v>
      </c>
      <c r="G22" s="40">
        <f t="shared" si="4"/>
        <v>2859</v>
      </c>
      <c r="H22" s="40">
        <f t="shared" si="4"/>
        <v>2972</v>
      </c>
      <c r="I22" s="40">
        <f t="shared" si="4"/>
        <v>3332</v>
      </c>
      <c r="J22" s="40">
        <f t="shared" si="4"/>
        <v>3322</v>
      </c>
      <c r="K22" s="40">
        <f t="shared" si="4"/>
        <v>781</v>
      </c>
      <c r="L22" s="40">
        <f t="shared" si="4"/>
        <v>1391</v>
      </c>
      <c r="M22" s="40">
        <f>SUM(M12:M13,M17:M19)</f>
        <v>2797</v>
      </c>
      <c r="N22" s="40">
        <f>SUM(N12:N13,N17:N19)</f>
        <v>3143</v>
      </c>
      <c r="O22" s="40">
        <f>SUM(O12:O13,O17:O19)</f>
        <v>3195</v>
      </c>
      <c r="P22" s="6"/>
    </row>
    <row r="23" spans="1:256" s="115" customFormat="1" ht="12.15" customHeight="1" x14ac:dyDescent="0.3">
      <c r="A23" s="113"/>
      <c r="B23" s="116" t="s">
        <v>85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14"/>
      <c r="O23" s="114"/>
      <c r="P23" s="114"/>
      <c r="Q23" s="28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ht="12" customHeight="1" x14ac:dyDescent="0.25">
      <c r="A24" s="6"/>
      <c r="B24" s="26" t="s">
        <v>131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6"/>
    </row>
    <row r="25" spans="1:256" ht="20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256" x14ac:dyDescent="0.3">
      <c r="A26" s="6"/>
      <c r="B26" s="1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256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256" x14ac:dyDescent="0.3">
      <c r="A28" s="6"/>
      <c r="B28" s="1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25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6"/>
    </row>
    <row r="30" spans="1:25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45"/>
    </row>
    <row r="31" spans="1:25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25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s="28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s="28" customFormat="1" ht="6.7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3"/>
      <c r="O40" s="6"/>
      <c r="P40" s="6"/>
    </row>
    <row r="41" spans="1:16" s="28" customFormat="1" ht="12.7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3" spans="1:16" s="28" customFormat="1" ht="6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5" spans="1:16" s="28" customFormat="1" ht="24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13 I13:N13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94"/>
  <sheetViews>
    <sheetView workbookViewId="0"/>
  </sheetViews>
  <sheetFormatPr baseColWidth="10" defaultColWidth="8.6640625" defaultRowHeight="14.4" x14ac:dyDescent="0.3"/>
  <cols>
    <col min="1" max="1" width="4.109375" style="7" customWidth="1"/>
    <col min="2" max="2" width="8.6640625" style="7"/>
    <col min="3" max="3" width="17" style="7" customWidth="1"/>
    <col min="4" max="4" width="9.33203125" style="7" customWidth="1"/>
    <col min="5" max="5" width="10.6640625" style="7" customWidth="1"/>
    <col min="6" max="6" width="10.88671875" style="7" customWidth="1"/>
    <col min="7" max="7" width="11.109375" style="7" bestFit="1" customWidth="1"/>
    <col min="8" max="8" width="10.33203125" style="7" bestFit="1" customWidth="1"/>
    <col min="9" max="9" width="10.6640625" style="7" bestFit="1" customWidth="1"/>
    <col min="10" max="10" width="10.88671875" style="7" customWidth="1"/>
    <col min="11" max="11" width="11.44140625" style="7" bestFit="1" customWidth="1"/>
    <col min="12" max="12" width="7.33203125" style="7" bestFit="1" customWidth="1"/>
    <col min="13" max="13" width="10.6640625" style="7" bestFit="1" customWidth="1"/>
    <col min="14" max="14" width="9.109375" style="7" bestFit="1" customWidth="1"/>
    <col min="15" max="15" width="2.6640625" style="7" customWidth="1"/>
    <col min="16" max="16" width="10" style="28" bestFit="1" customWidth="1"/>
    <col min="17" max="17" width="8.6640625" style="29"/>
    <col min="18" max="16384" width="8.6640625" style="7"/>
  </cols>
  <sheetData>
    <row r="1" spans="1:16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</row>
    <row r="6" spans="1:16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</row>
    <row r="7" spans="1:16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8.75" customHeight="1" x14ac:dyDescent="0.3">
      <c r="A9" s="6"/>
      <c r="B9" s="152" t="s">
        <v>197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6"/>
    </row>
    <row r="10" spans="1:16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6"/>
      <c r="O10" s="6"/>
    </row>
    <row r="11" spans="1:16" ht="33.75" customHeight="1" x14ac:dyDescent="0.3">
      <c r="A11" s="6"/>
      <c r="B11" s="21"/>
      <c r="C11" s="21"/>
      <c r="D11" s="80" t="s">
        <v>49</v>
      </c>
      <c r="E11" s="80" t="s">
        <v>87</v>
      </c>
      <c r="F11" s="80" t="s">
        <v>52</v>
      </c>
      <c r="G11" s="80" t="s">
        <v>88</v>
      </c>
      <c r="H11" s="80" t="s">
        <v>89</v>
      </c>
      <c r="I11" s="80" t="s">
        <v>53</v>
      </c>
      <c r="J11" s="80" t="s">
        <v>90</v>
      </c>
      <c r="K11" s="80" t="s">
        <v>91</v>
      </c>
      <c r="L11" s="80" t="s">
        <v>92</v>
      </c>
      <c r="M11" s="80" t="s">
        <v>93</v>
      </c>
      <c r="N11" s="81" t="s">
        <v>9</v>
      </c>
      <c r="O11" s="6"/>
    </row>
    <row r="12" spans="1:16" x14ac:dyDescent="0.3">
      <c r="A12" s="6"/>
      <c r="B12" s="22" t="s">
        <v>118</v>
      </c>
      <c r="C12" s="22"/>
      <c r="D12" s="131">
        <v>140468</v>
      </c>
      <c r="E12" s="132">
        <v>105</v>
      </c>
      <c r="F12" s="132">
        <v>3336</v>
      </c>
      <c r="G12" s="132">
        <v>6826</v>
      </c>
      <c r="H12" s="132">
        <v>0</v>
      </c>
      <c r="I12" s="132">
        <v>3958</v>
      </c>
      <c r="J12" s="132">
        <v>10</v>
      </c>
      <c r="K12" s="132">
        <v>151</v>
      </c>
      <c r="L12" s="132">
        <v>172</v>
      </c>
      <c r="M12" s="132">
        <v>172</v>
      </c>
      <c r="N12" s="23">
        <f>SUM(D12:M12)</f>
        <v>155198</v>
      </c>
      <c r="O12" s="6"/>
      <c r="P12" s="28" t="s">
        <v>32</v>
      </c>
    </row>
    <row r="13" spans="1:16" x14ac:dyDescent="0.3">
      <c r="A13" s="6"/>
      <c r="B13" s="22" t="s">
        <v>10</v>
      </c>
      <c r="C13" s="22"/>
      <c r="D13" s="131">
        <v>158406</v>
      </c>
      <c r="E13" s="132">
        <v>159</v>
      </c>
      <c r="F13" s="132">
        <v>10890</v>
      </c>
      <c r="G13" s="132">
        <v>10050</v>
      </c>
      <c r="H13" s="132">
        <v>0</v>
      </c>
      <c r="I13" s="132">
        <v>793</v>
      </c>
      <c r="J13" s="132">
        <v>0</v>
      </c>
      <c r="K13" s="132">
        <v>2575</v>
      </c>
      <c r="L13" s="132">
        <v>97</v>
      </c>
      <c r="M13" s="132">
        <v>9578</v>
      </c>
      <c r="N13" s="23">
        <f t="shared" ref="N13:N19" si="0">SUM(D13:M13)</f>
        <v>192548</v>
      </c>
      <c r="O13" s="6"/>
      <c r="P13" s="28" t="s">
        <v>33</v>
      </c>
    </row>
    <row r="14" spans="1:16" x14ac:dyDescent="0.3">
      <c r="A14" s="6"/>
      <c r="B14" s="22" t="s">
        <v>11</v>
      </c>
      <c r="C14" s="22"/>
      <c r="D14" s="131">
        <v>201895</v>
      </c>
      <c r="E14" s="132">
        <v>671</v>
      </c>
      <c r="F14" s="132">
        <v>15124</v>
      </c>
      <c r="G14" s="132">
        <v>14279</v>
      </c>
      <c r="H14" s="132">
        <v>2585</v>
      </c>
      <c r="I14" s="132">
        <v>3721</v>
      </c>
      <c r="J14" s="132">
        <v>308</v>
      </c>
      <c r="K14" s="132">
        <v>686</v>
      </c>
      <c r="L14" s="132">
        <v>470</v>
      </c>
      <c r="M14" s="132">
        <v>7406</v>
      </c>
      <c r="N14" s="23">
        <f t="shared" si="0"/>
        <v>247145</v>
      </c>
      <c r="O14" s="6"/>
      <c r="P14" s="28" t="s">
        <v>34</v>
      </c>
    </row>
    <row r="15" spans="1:16" x14ac:dyDescent="0.3">
      <c r="A15" s="6"/>
      <c r="B15" s="22" t="s">
        <v>12</v>
      </c>
      <c r="C15" s="22"/>
      <c r="D15" s="131">
        <v>175238</v>
      </c>
      <c r="E15" s="132">
        <v>0</v>
      </c>
      <c r="F15" s="132">
        <v>11146</v>
      </c>
      <c r="G15" s="132">
        <v>11846</v>
      </c>
      <c r="H15" s="132">
        <v>0</v>
      </c>
      <c r="I15" s="132">
        <v>7023</v>
      </c>
      <c r="J15" s="132">
        <v>0</v>
      </c>
      <c r="K15" s="132">
        <v>1</v>
      </c>
      <c r="L15" s="132">
        <v>110</v>
      </c>
      <c r="M15" s="132">
        <v>1</v>
      </c>
      <c r="N15" s="23">
        <f t="shared" si="0"/>
        <v>205365</v>
      </c>
      <c r="O15" s="6"/>
      <c r="P15" s="28" t="s">
        <v>35</v>
      </c>
    </row>
    <row r="16" spans="1:16" x14ac:dyDescent="0.3">
      <c r="A16" s="6"/>
      <c r="B16" s="22" t="s">
        <v>13</v>
      </c>
      <c r="C16" s="22"/>
      <c r="D16" s="131">
        <v>112127</v>
      </c>
      <c r="E16" s="132">
        <v>2</v>
      </c>
      <c r="F16" s="132">
        <v>7234</v>
      </c>
      <c r="G16" s="132">
        <v>11428</v>
      </c>
      <c r="H16" s="132">
        <v>1416</v>
      </c>
      <c r="I16" s="132">
        <v>1341</v>
      </c>
      <c r="J16" s="132">
        <v>0</v>
      </c>
      <c r="K16" s="132">
        <v>722</v>
      </c>
      <c r="L16" s="132">
        <v>65</v>
      </c>
      <c r="M16" s="132">
        <v>229</v>
      </c>
      <c r="N16" s="23">
        <f t="shared" si="0"/>
        <v>134564</v>
      </c>
      <c r="O16" s="6"/>
      <c r="P16" s="28" t="s">
        <v>36</v>
      </c>
    </row>
    <row r="17" spans="1:16" x14ac:dyDescent="0.3">
      <c r="A17" s="6"/>
      <c r="B17" s="22" t="s">
        <v>14</v>
      </c>
      <c r="C17" s="22"/>
      <c r="D17" s="131">
        <v>143717</v>
      </c>
      <c r="E17" s="132">
        <v>0</v>
      </c>
      <c r="F17" s="132">
        <v>8974</v>
      </c>
      <c r="G17" s="132">
        <v>14597</v>
      </c>
      <c r="H17" s="132">
        <v>0</v>
      </c>
      <c r="I17" s="132">
        <v>2183</v>
      </c>
      <c r="J17" s="132">
        <v>1</v>
      </c>
      <c r="K17" s="132">
        <v>80</v>
      </c>
      <c r="L17" s="132">
        <v>136</v>
      </c>
      <c r="M17" s="132">
        <v>27</v>
      </c>
      <c r="N17" s="23">
        <f t="shared" si="0"/>
        <v>169715</v>
      </c>
      <c r="O17" s="6"/>
      <c r="P17" s="28" t="s">
        <v>37</v>
      </c>
    </row>
    <row r="18" spans="1:16" x14ac:dyDescent="0.3">
      <c r="A18" s="6"/>
      <c r="B18" s="22" t="s">
        <v>15</v>
      </c>
      <c r="C18" s="22"/>
      <c r="D18" s="131">
        <v>181423</v>
      </c>
      <c r="E18" s="132">
        <v>15</v>
      </c>
      <c r="F18" s="132">
        <v>6141</v>
      </c>
      <c r="G18" s="132">
        <v>8903</v>
      </c>
      <c r="H18" s="132">
        <v>149</v>
      </c>
      <c r="I18" s="132">
        <v>3738</v>
      </c>
      <c r="J18" s="132">
        <v>15</v>
      </c>
      <c r="K18" s="132">
        <v>447</v>
      </c>
      <c r="L18" s="132">
        <v>733</v>
      </c>
      <c r="M18" s="132">
        <v>12849</v>
      </c>
      <c r="N18" s="23">
        <f t="shared" si="0"/>
        <v>214413</v>
      </c>
      <c r="O18" s="6"/>
      <c r="P18" s="28" t="s">
        <v>38</v>
      </c>
    </row>
    <row r="19" spans="1:16" x14ac:dyDescent="0.3">
      <c r="A19" s="6"/>
      <c r="B19" s="22" t="s">
        <v>16</v>
      </c>
      <c r="C19" s="22"/>
      <c r="D19" s="131">
        <v>201647</v>
      </c>
      <c r="E19" s="132">
        <v>0</v>
      </c>
      <c r="F19" s="132">
        <v>8896</v>
      </c>
      <c r="G19" s="132">
        <v>8158</v>
      </c>
      <c r="H19" s="132">
        <v>0</v>
      </c>
      <c r="I19" s="132">
        <v>4161</v>
      </c>
      <c r="J19" s="132">
        <v>0</v>
      </c>
      <c r="K19" s="132">
        <v>502</v>
      </c>
      <c r="L19" s="132">
        <v>677</v>
      </c>
      <c r="M19" s="132">
        <v>3866</v>
      </c>
      <c r="N19" s="23">
        <f t="shared" si="0"/>
        <v>227907</v>
      </c>
      <c r="O19" s="6"/>
      <c r="P19" s="28" t="s">
        <v>39</v>
      </c>
    </row>
    <row r="20" spans="1:16" ht="15" thickBot="1" x14ac:dyDescent="0.35">
      <c r="A20" s="6"/>
      <c r="B20" s="24" t="s">
        <v>9</v>
      </c>
      <c r="C20" s="24"/>
      <c r="D20" s="25">
        <f>SUM(D12:D19)</f>
        <v>1314921</v>
      </c>
      <c r="E20" s="25">
        <f t="shared" ref="E20:N20" si="1">SUM(E12:E19)</f>
        <v>952</v>
      </c>
      <c r="F20" s="25">
        <f t="shared" si="1"/>
        <v>71741</v>
      </c>
      <c r="G20" s="25">
        <f t="shared" si="1"/>
        <v>86087</v>
      </c>
      <c r="H20" s="25">
        <f t="shared" si="1"/>
        <v>4150</v>
      </c>
      <c r="I20" s="25">
        <f t="shared" si="1"/>
        <v>26918</v>
      </c>
      <c r="J20" s="25">
        <f t="shared" si="1"/>
        <v>334</v>
      </c>
      <c r="K20" s="25">
        <f t="shared" si="1"/>
        <v>5164</v>
      </c>
      <c r="L20" s="25">
        <f t="shared" si="1"/>
        <v>2460</v>
      </c>
      <c r="M20" s="25">
        <f t="shared" si="1"/>
        <v>34128</v>
      </c>
      <c r="N20" s="25">
        <f t="shared" si="1"/>
        <v>1546855</v>
      </c>
      <c r="O20" s="6"/>
      <c r="P20" s="52"/>
    </row>
    <row r="21" spans="1:16" x14ac:dyDescent="0.3">
      <c r="A21" s="6"/>
      <c r="B21" s="26" t="s">
        <v>131</v>
      </c>
      <c r="C21" s="36"/>
      <c r="D21" s="36"/>
      <c r="E21" s="41"/>
      <c r="F21" s="84"/>
      <c r="G21" s="84"/>
      <c r="H21" s="41"/>
      <c r="I21" s="41"/>
      <c r="J21" s="41"/>
      <c r="K21" s="41"/>
      <c r="L21" s="41"/>
      <c r="M21" s="41"/>
      <c r="N21" s="6"/>
      <c r="O21" s="6"/>
    </row>
    <row r="22" spans="1:1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5"/>
      <c r="O29" s="45"/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5"/>
      <c r="O37" s="6"/>
    </row>
    <row r="38" spans="1:15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2.75" customHeight="1" x14ac:dyDescent="0.3"/>
    <row r="85" spans="2:12" x14ac:dyDescent="0.3">
      <c r="B85" s="127" t="s">
        <v>120</v>
      </c>
      <c r="C85" s="127" t="s">
        <v>121</v>
      </c>
      <c r="D85" s="127" t="s">
        <v>122</v>
      </c>
      <c r="E85" s="127" t="s">
        <v>123</v>
      </c>
      <c r="F85" s="127" t="s">
        <v>124</v>
      </c>
      <c r="G85" s="127" t="s">
        <v>125</v>
      </c>
      <c r="H85" s="127" t="s">
        <v>126</v>
      </c>
      <c r="I85" s="127" t="s">
        <v>127</v>
      </c>
      <c r="J85" s="127" t="s">
        <v>128</v>
      </c>
      <c r="K85" s="127" t="s">
        <v>129</v>
      </c>
      <c r="L85" s="127" t="s">
        <v>130</v>
      </c>
    </row>
    <row r="86" spans="2:12" x14ac:dyDescent="0.3">
      <c r="B86" s="128" t="s">
        <v>32</v>
      </c>
      <c r="C86" s="129">
        <v>156599</v>
      </c>
      <c r="D86" s="129">
        <v>88</v>
      </c>
      <c r="E86" s="129">
        <v>7577</v>
      </c>
      <c r="F86" s="129">
        <v>13312</v>
      </c>
      <c r="G86" s="129">
        <v>0</v>
      </c>
      <c r="H86" s="129">
        <v>5651</v>
      </c>
      <c r="I86" s="129">
        <v>12</v>
      </c>
      <c r="J86" s="129">
        <v>177</v>
      </c>
      <c r="K86" s="129">
        <v>171</v>
      </c>
      <c r="L86" s="129">
        <v>168</v>
      </c>
    </row>
    <row r="87" spans="2:12" x14ac:dyDescent="0.3">
      <c r="B87" s="128" t="s">
        <v>33</v>
      </c>
      <c r="C87" s="129">
        <v>132222</v>
      </c>
      <c r="D87" s="129">
        <v>3</v>
      </c>
      <c r="E87" s="129">
        <v>9650</v>
      </c>
      <c r="F87" s="129">
        <v>12439</v>
      </c>
      <c r="G87" s="129">
        <v>0</v>
      </c>
      <c r="H87" s="129">
        <v>1661</v>
      </c>
      <c r="I87" s="129">
        <v>0</v>
      </c>
      <c r="J87" s="129">
        <v>2577</v>
      </c>
      <c r="K87" s="129">
        <v>90</v>
      </c>
      <c r="L87" s="129">
        <v>9473</v>
      </c>
    </row>
    <row r="88" spans="2:12" x14ac:dyDescent="0.3">
      <c r="B88" s="128" t="s">
        <v>34</v>
      </c>
      <c r="C88" s="129">
        <v>193804</v>
      </c>
      <c r="D88" s="129">
        <v>671</v>
      </c>
      <c r="E88" s="129">
        <v>14870</v>
      </c>
      <c r="F88" s="129">
        <v>15993</v>
      </c>
      <c r="G88" s="129">
        <v>1556</v>
      </c>
      <c r="H88" s="129">
        <v>3994</v>
      </c>
      <c r="I88" s="129">
        <v>308</v>
      </c>
      <c r="J88" s="129">
        <v>615</v>
      </c>
      <c r="K88" s="129">
        <v>400</v>
      </c>
      <c r="L88" s="129">
        <v>7380</v>
      </c>
    </row>
    <row r="89" spans="2:12" x14ac:dyDescent="0.3">
      <c r="B89" s="128" t="s">
        <v>35</v>
      </c>
      <c r="C89" s="129">
        <v>159090</v>
      </c>
      <c r="D89" s="129">
        <v>3</v>
      </c>
      <c r="E89" s="129">
        <v>10877</v>
      </c>
      <c r="F89" s="129">
        <v>12098</v>
      </c>
      <c r="G89" s="129">
        <v>0</v>
      </c>
      <c r="H89" s="129">
        <v>7201</v>
      </c>
      <c r="I89" s="129">
        <v>0</v>
      </c>
      <c r="J89" s="129">
        <v>0</v>
      </c>
      <c r="K89" s="129">
        <v>86</v>
      </c>
      <c r="L89" s="129">
        <v>0</v>
      </c>
    </row>
    <row r="90" spans="2:12" x14ac:dyDescent="0.3">
      <c r="B90" s="128" t="s">
        <v>36</v>
      </c>
      <c r="C90" s="129">
        <v>115162</v>
      </c>
      <c r="D90" s="129">
        <v>1</v>
      </c>
      <c r="E90" s="129">
        <v>7585</v>
      </c>
      <c r="F90" s="129">
        <v>11390</v>
      </c>
      <c r="G90" s="129">
        <v>1416</v>
      </c>
      <c r="H90" s="129">
        <v>2988</v>
      </c>
      <c r="I90" s="129">
        <v>0</v>
      </c>
      <c r="J90" s="129">
        <v>594</v>
      </c>
      <c r="K90" s="129">
        <v>66</v>
      </c>
      <c r="L90" s="129">
        <v>228</v>
      </c>
    </row>
    <row r="91" spans="2:12" x14ac:dyDescent="0.3">
      <c r="B91" s="128" t="s">
        <v>37</v>
      </c>
      <c r="C91" s="129">
        <v>134532</v>
      </c>
      <c r="D91" s="129">
        <v>0</v>
      </c>
      <c r="E91" s="129">
        <v>9114</v>
      </c>
      <c r="F91" s="129">
        <v>14566</v>
      </c>
      <c r="G91" s="129">
        <v>0</v>
      </c>
      <c r="H91" s="129">
        <v>3200</v>
      </c>
      <c r="I91" s="129">
        <v>0</v>
      </c>
      <c r="J91" s="129">
        <v>81</v>
      </c>
      <c r="K91" s="129">
        <v>136</v>
      </c>
      <c r="L91" s="129">
        <v>28</v>
      </c>
    </row>
    <row r="92" spans="2:12" x14ac:dyDescent="0.3">
      <c r="B92" s="128" t="s">
        <v>38</v>
      </c>
      <c r="C92" s="130"/>
      <c r="D92" s="129">
        <v>15</v>
      </c>
      <c r="E92" s="129">
        <v>5811</v>
      </c>
      <c r="F92" s="129">
        <v>8514</v>
      </c>
      <c r="G92" s="129">
        <v>120</v>
      </c>
      <c r="H92" s="129">
        <v>3669</v>
      </c>
      <c r="I92" s="129">
        <v>10</v>
      </c>
      <c r="J92" s="129">
        <v>349</v>
      </c>
      <c r="K92" s="129">
        <v>644</v>
      </c>
      <c r="L92" s="129">
        <v>12522</v>
      </c>
    </row>
    <row r="93" spans="2:12" x14ac:dyDescent="0.3">
      <c r="B93" s="128" t="s">
        <v>39</v>
      </c>
      <c r="C93" s="129">
        <v>191888</v>
      </c>
      <c r="D93" s="129">
        <v>0</v>
      </c>
      <c r="E93" s="129">
        <v>8677</v>
      </c>
      <c r="F93" s="129">
        <v>8571</v>
      </c>
      <c r="G93" s="129">
        <v>0</v>
      </c>
      <c r="H93" s="129">
        <v>4348</v>
      </c>
      <c r="I93" s="129">
        <v>0</v>
      </c>
      <c r="J93" s="129">
        <v>320</v>
      </c>
      <c r="K93" s="129">
        <v>658</v>
      </c>
      <c r="L93" s="129">
        <v>3718</v>
      </c>
    </row>
    <row r="94" spans="2:12" x14ac:dyDescent="0.3">
      <c r="B94" s="128" t="s">
        <v>35</v>
      </c>
      <c r="C94" s="129">
        <v>320866</v>
      </c>
      <c r="D94" s="129">
        <v>33</v>
      </c>
      <c r="E94" s="129">
        <v>17383</v>
      </c>
      <c r="F94" s="129">
        <v>3528</v>
      </c>
      <c r="G94" s="129">
        <v>0</v>
      </c>
      <c r="H94" s="129">
        <v>22915</v>
      </c>
      <c r="I94" s="129">
        <v>3</v>
      </c>
      <c r="J94" s="129">
        <v>6975</v>
      </c>
      <c r="K94" s="129">
        <v>33</v>
      </c>
      <c r="L94" s="129">
        <v>3438</v>
      </c>
    </row>
  </sheetData>
  <mergeCells count="2">
    <mergeCell ref="B9:N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N12 N13:N19" unlocked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0"/>
  <sheetViews>
    <sheetView workbookViewId="0"/>
  </sheetViews>
  <sheetFormatPr baseColWidth="10" defaultColWidth="8.6640625" defaultRowHeight="14.4" x14ac:dyDescent="0.3"/>
  <cols>
    <col min="1" max="1" width="4.109375" style="7" customWidth="1"/>
    <col min="2" max="2" width="8.6640625" style="7"/>
    <col min="3" max="3" width="17.5546875" style="7" customWidth="1"/>
    <col min="4" max="4" width="6.5546875" style="7" customWidth="1"/>
    <col min="5" max="5" width="9.88671875" style="7" bestFit="1" customWidth="1"/>
    <col min="6" max="6" width="10.33203125" style="7" customWidth="1"/>
    <col min="7" max="7" width="11.109375" style="7" bestFit="1" customWidth="1"/>
    <col min="8" max="8" width="10" style="7" customWidth="1"/>
    <col min="9" max="9" width="10.33203125" style="7" bestFit="1" customWidth="1"/>
    <col min="10" max="10" width="10.33203125" style="7" customWidth="1"/>
    <col min="11" max="11" width="10.44140625" style="7" bestFit="1" customWidth="1"/>
    <col min="12" max="12" width="6.88671875" style="7" bestFit="1" customWidth="1"/>
    <col min="13" max="13" width="10.33203125" style="7" customWidth="1"/>
    <col min="14" max="14" width="7.33203125" style="7" bestFit="1" customWidth="1"/>
    <col min="15" max="15" width="9.6640625" style="7" customWidth="1"/>
    <col min="16" max="16" width="2.6640625" style="7" customWidth="1"/>
    <col min="17" max="17" width="8.6640625" style="28"/>
    <col min="18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ht="18.75" customHeight="1" x14ac:dyDescent="0.3">
      <c r="A9" s="6"/>
      <c r="B9" s="152" t="s">
        <v>198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6"/>
      <c r="P10" s="6"/>
    </row>
    <row r="11" spans="1:17" ht="33.75" customHeight="1" x14ac:dyDescent="0.3">
      <c r="A11" s="6"/>
      <c r="B11" s="33"/>
      <c r="C11" s="33"/>
      <c r="D11" s="100" t="s">
        <v>49</v>
      </c>
      <c r="E11" s="100" t="s">
        <v>87</v>
      </c>
      <c r="F11" s="100" t="s">
        <v>52</v>
      </c>
      <c r="G11" s="100" t="s">
        <v>88</v>
      </c>
      <c r="H11" s="100" t="s">
        <v>89</v>
      </c>
      <c r="I11" s="100" t="s">
        <v>53</v>
      </c>
      <c r="J11" s="100" t="s">
        <v>90</v>
      </c>
      <c r="K11" s="100" t="s">
        <v>91</v>
      </c>
      <c r="L11" s="100" t="s">
        <v>92</v>
      </c>
      <c r="M11" s="100" t="s">
        <v>93</v>
      </c>
      <c r="N11" s="100" t="s">
        <v>113</v>
      </c>
      <c r="O11" s="134" t="s">
        <v>114</v>
      </c>
      <c r="P11" s="6"/>
    </row>
    <row r="12" spans="1:17" x14ac:dyDescent="0.3">
      <c r="A12" s="6"/>
      <c r="B12" s="36" t="s">
        <v>118</v>
      </c>
      <c r="C12" s="36"/>
      <c r="D12" s="125">
        <v>6617</v>
      </c>
      <c r="E12" s="48">
        <v>16</v>
      </c>
      <c r="F12" s="48">
        <v>14</v>
      </c>
      <c r="G12" s="48">
        <v>11</v>
      </c>
      <c r="H12" s="48">
        <v>0</v>
      </c>
      <c r="I12" s="48">
        <v>4</v>
      </c>
      <c r="J12" s="48">
        <v>0</v>
      </c>
      <c r="K12" s="48">
        <v>0</v>
      </c>
      <c r="L12" s="48">
        <v>1</v>
      </c>
      <c r="M12" s="48">
        <v>16</v>
      </c>
      <c r="N12" s="47">
        <f>SUM(D12:M12)</f>
        <v>6679</v>
      </c>
      <c r="O12" s="82">
        <f>+N12/'P21'!N12</f>
        <v>4.3035348393664866E-2</v>
      </c>
      <c r="P12" s="6"/>
      <c r="Q12" s="28" t="s">
        <v>32</v>
      </c>
    </row>
    <row r="13" spans="1:17" x14ac:dyDescent="0.3">
      <c r="A13" s="6"/>
      <c r="B13" s="36" t="s">
        <v>10</v>
      </c>
      <c r="C13" s="36"/>
      <c r="D13" s="125">
        <v>3908</v>
      </c>
      <c r="E13" s="48">
        <v>0</v>
      </c>
      <c r="F13" s="48">
        <v>9</v>
      </c>
      <c r="G13" s="48">
        <v>6</v>
      </c>
      <c r="H13" s="48">
        <v>0</v>
      </c>
      <c r="I13" s="48">
        <v>0</v>
      </c>
      <c r="J13" s="48">
        <v>0</v>
      </c>
      <c r="K13" s="48">
        <v>0</v>
      </c>
      <c r="L13" s="48">
        <v>9</v>
      </c>
      <c r="M13" s="48">
        <v>37</v>
      </c>
      <c r="N13" s="47">
        <f t="shared" ref="N13:N19" si="0">SUM(D13:M13)</f>
        <v>3969</v>
      </c>
      <c r="O13" s="82">
        <f>+N13/'P21'!N13</f>
        <v>2.061304194278829E-2</v>
      </c>
      <c r="P13" s="6"/>
      <c r="Q13" s="28" t="s">
        <v>33</v>
      </c>
    </row>
    <row r="14" spans="1:17" x14ac:dyDescent="0.3">
      <c r="A14" s="6"/>
      <c r="B14" s="36" t="s">
        <v>11</v>
      </c>
      <c r="C14" s="36"/>
      <c r="D14" s="125">
        <v>5569</v>
      </c>
      <c r="E14" s="48">
        <v>0</v>
      </c>
      <c r="F14" s="48">
        <v>14</v>
      </c>
      <c r="G14" s="48">
        <v>38</v>
      </c>
      <c r="H14" s="48">
        <v>0</v>
      </c>
      <c r="I14" s="48">
        <v>23</v>
      </c>
      <c r="J14" s="48">
        <v>0</v>
      </c>
      <c r="K14" s="48">
        <v>22</v>
      </c>
      <c r="L14" s="48">
        <v>10</v>
      </c>
      <c r="M14" s="48">
        <v>2</v>
      </c>
      <c r="N14" s="47">
        <f t="shared" si="0"/>
        <v>5678</v>
      </c>
      <c r="O14" s="82">
        <f>+N14/'P21'!N14</f>
        <v>2.2974367274272187E-2</v>
      </c>
      <c r="P14" s="6"/>
      <c r="Q14" s="28" t="s">
        <v>34</v>
      </c>
    </row>
    <row r="15" spans="1:17" x14ac:dyDescent="0.3">
      <c r="A15" s="6"/>
      <c r="B15" s="36" t="s">
        <v>12</v>
      </c>
      <c r="C15" s="36"/>
      <c r="D15" s="125">
        <v>7358</v>
      </c>
      <c r="E15" s="48">
        <v>0</v>
      </c>
      <c r="F15" s="48">
        <v>53</v>
      </c>
      <c r="G15" s="48">
        <v>135</v>
      </c>
      <c r="H15" s="48">
        <v>0</v>
      </c>
      <c r="I15" s="48">
        <v>4</v>
      </c>
      <c r="J15" s="48">
        <v>0</v>
      </c>
      <c r="K15" s="48">
        <v>0</v>
      </c>
      <c r="L15" s="48">
        <v>0</v>
      </c>
      <c r="M15" s="48">
        <v>0</v>
      </c>
      <c r="N15" s="47">
        <f t="shared" si="0"/>
        <v>7550</v>
      </c>
      <c r="O15" s="82">
        <f>+N15/'P21'!N15</f>
        <v>3.6763810775935532E-2</v>
      </c>
      <c r="P15" s="6"/>
      <c r="Q15" s="28" t="s">
        <v>35</v>
      </c>
    </row>
    <row r="16" spans="1:17" x14ac:dyDescent="0.3">
      <c r="A16" s="6"/>
      <c r="B16" s="36" t="s">
        <v>13</v>
      </c>
      <c r="C16" s="36"/>
      <c r="D16" s="125">
        <v>4245</v>
      </c>
      <c r="E16" s="48">
        <v>0</v>
      </c>
      <c r="F16" s="48">
        <v>31</v>
      </c>
      <c r="G16" s="48">
        <v>15</v>
      </c>
      <c r="H16" s="48">
        <v>0</v>
      </c>
      <c r="I16" s="48">
        <v>17</v>
      </c>
      <c r="J16" s="48">
        <v>0</v>
      </c>
      <c r="K16" s="48">
        <v>36</v>
      </c>
      <c r="L16" s="48">
        <v>0</v>
      </c>
      <c r="M16" s="48">
        <v>1</v>
      </c>
      <c r="N16" s="47">
        <f t="shared" si="0"/>
        <v>4345</v>
      </c>
      <c r="O16" s="82">
        <f>+N16/'P21'!N16</f>
        <v>3.2289468208436131E-2</v>
      </c>
      <c r="P16" s="6"/>
      <c r="Q16" s="28" t="s">
        <v>36</v>
      </c>
    </row>
    <row r="17" spans="1:17" x14ac:dyDescent="0.3">
      <c r="A17" s="6"/>
      <c r="B17" s="36" t="s">
        <v>14</v>
      </c>
      <c r="C17" s="36"/>
      <c r="D17" s="125">
        <v>5029</v>
      </c>
      <c r="E17" s="48">
        <v>0</v>
      </c>
      <c r="F17" s="48">
        <v>1</v>
      </c>
      <c r="G17" s="48">
        <v>0</v>
      </c>
      <c r="H17" s="48">
        <v>0</v>
      </c>
      <c r="I17" s="48">
        <v>2</v>
      </c>
      <c r="J17" s="48">
        <v>1</v>
      </c>
      <c r="K17" s="48">
        <v>0</v>
      </c>
      <c r="L17" s="48">
        <v>0</v>
      </c>
      <c r="M17" s="48">
        <v>0</v>
      </c>
      <c r="N17" s="47">
        <f t="shared" si="0"/>
        <v>5033</v>
      </c>
      <c r="O17" s="82">
        <f>+N17/'P21'!N17</f>
        <v>2.9655599092596411E-2</v>
      </c>
      <c r="P17" s="6"/>
      <c r="Q17" s="28" t="s">
        <v>37</v>
      </c>
    </row>
    <row r="18" spans="1:17" x14ac:dyDescent="0.3">
      <c r="A18" s="6"/>
      <c r="B18" s="36" t="s">
        <v>15</v>
      </c>
      <c r="C18" s="36"/>
      <c r="D18" s="125">
        <v>5780</v>
      </c>
      <c r="E18" s="48">
        <v>0</v>
      </c>
      <c r="F18" s="48">
        <v>167</v>
      </c>
      <c r="G18" s="48">
        <v>135</v>
      </c>
      <c r="H18" s="48">
        <v>0</v>
      </c>
      <c r="I18" s="48">
        <v>45</v>
      </c>
      <c r="J18" s="48">
        <v>3</v>
      </c>
      <c r="K18" s="48">
        <v>4</v>
      </c>
      <c r="L18" s="48">
        <v>35</v>
      </c>
      <c r="M18" s="48">
        <v>97</v>
      </c>
      <c r="N18" s="47">
        <f t="shared" si="0"/>
        <v>6266</v>
      </c>
      <c r="O18" s="82">
        <f>+N18/'P21'!N18</f>
        <v>2.9223974292603528E-2</v>
      </c>
      <c r="P18" s="6"/>
      <c r="Q18" s="28" t="s">
        <v>38</v>
      </c>
    </row>
    <row r="19" spans="1:17" x14ac:dyDescent="0.3">
      <c r="A19" s="6"/>
      <c r="B19" s="36" t="s">
        <v>119</v>
      </c>
      <c r="C19" s="36"/>
      <c r="D19" s="125">
        <v>6789</v>
      </c>
      <c r="E19" s="48">
        <v>0</v>
      </c>
      <c r="F19" s="48">
        <v>97</v>
      </c>
      <c r="G19" s="48">
        <v>44</v>
      </c>
      <c r="H19" s="48">
        <v>0</v>
      </c>
      <c r="I19" s="48">
        <v>16</v>
      </c>
      <c r="J19" s="48">
        <v>0</v>
      </c>
      <c r="K19" s="48">
        <v>1</v>
      </c>
      <c r="L19" s="48">
        <v>10</v>
      </c>
      <c r="M19" s="48">
        <v>4</v>
      </c>
      <c r="N19" s="47">
        <f t="shared" si="0"/>
        <v>6961</v>
      </c>
      <c r="O19" s="82">
        <f>+N19/'P21'!N19</f>
        <v>3.0543160148657128E-2</v>
      </c>
      <c r="P19" s="6"/>
      <c r="Q19" s="28" t="s">
        <v>39</v>
      </c>
    </row>
    <row r="20" spans="1:17" ht="15" thickBot="1" x14ac:dyDescent="0.35">
      <c r="A20" s="6"/>
      <c r="B20" s="39" t="s">
        <v>9</v>
      </c>
      <c r="C20" s="39"/>
      <c r="D20" s="40">
        <f>SUM(D12:D19)</f>
        <v>45295</v>
      </c>
      <c r="E20" s="40">
        <f t="shared" ref="E20:N20" si="1">SUM(E12:E19)</f>
        <v>16</v>
      </c>
      <c r="F20" s="40">
        <f t="shared" si="1"/>
        <v>386</v>
      </c>
      <c r="G20" s="40">
        <f t="shared" si="1"/>
        <v>384</v>
      </c>
      <c r="H20" s="40">
        <f t="shared" si="1"/>
        <v>0</v>
      </c>
      <c r="I20" s="40">
        <f t="shared" si="1"/>
        <v>111</v>
      </c>
      <c r="J20" s="40">
        <f t="shared" si="1"/>
        <v>4</v>
      </c>
      <c r="K20" s="40">
        <f t="shared" si="1"/>
        <v>63</v>
      </c>
      <c r="L20" s="40">
        <f t="shared" si="1"/>
        <v>65</v>
      </c>
      <c r="M20" s="40">
        <f t="shared" si="1"/>
        <v>157</v>
      </c>
      <c r="N20" s="40">
        <f t="shared" si="1"/>
        <v>46481</v>
      </c>
      <c r="O20" s="83">
        <f>+N20/'P21'!N20</f>
        <v>3.0048711740919477E-2</v>
      </c>
      <c r="P20" s="6"/>
    </row>
    <row r="21" spans="1:17" x14ac:dyDescent="0.3">
      <c r="A21" s="6"/>
      <c r="B21" s="26" t="s">
        <v>131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84"/>
      <c r="O21" s="6"/>
      <c r="P21" s="6"/>
    </row>
    <row r="22" spans="1:17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7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7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7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7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7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5"/>
      <c r="P29" s="45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5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2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14:O19 O12:O13" unlocked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44"/>
  <sheetViews>
    <sheetView topLeftCell="A17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15" width="10.109375" style="7" bestFit="1" customWidth="1"/>
    <col min="16" max="16" width="2.6640625" style="7" customWidth="1"/>
    <col min="17" max="17" width="8.6640625" style="28"/>
    <col min="18" max="16384" width="8.6640625" style="7"/>
  </cols>
  <sheetData>
    <row r="1" spans="1:17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7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7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ht="18.75" customHeight="1" x14ac:dyDescent="0.3">
      <c r="A9" s="6"/>
      <c r="B9" s="152" t="s">
        <v>199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7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7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7" x14ac:dyDescent="0.3">
      <c r="A12" s="6"/>
      <c r="B12" s="36" t="s">
        <v>17</v>
      </c>
      <c r="C12" s="36"/>
      <c r="D12" s="46"/>
      <c r="E12" s="47">
        <v>175682</v>
      </c>
      <c r="F12" s="47">
        <v>160109</v>
      </c>
      <c r="G12" s="47">
        <v>178094</v>
      </c>
      <c r="H12" s="47">
        <v>167250</v>
      </c>
      <c r="I12" s="47">
        <v>171231</v>
      </c>
      <c r="J12" s="47">
        <v>176159</v>
      </c>
      <c r="K12" s="47">
        <v>178961</v>
      </c>
      <c r="L12" s="48">
        <v>183755</v>
      </c>
      <c r="M12" s="48">
        <v>219231</v>
      </c>
      <c r="N12" s="48">
        <v>151735</v>
      </c>
      <c r="O12" s="48">
        <v>155198</v>
      </c>
      <c r="P12" s="6"/>
      <c r="Q12" s="28" t="s">
        <v>32</v>
      </c>
    </row>
    <row r="13" spans="1:17" x14ac:dyDescent="0.3">
      <c r="A13" s="6"/>
      <c r="B13" s="36" t="s">
        <v>10</v>
      </c>
      <c r="C13" s="36"/>
      <c r="D13" s="46"/>
      <c r="E13" s="47">
        <v>147620</v>
      </c>
      <c r="F13" s="47">
        <v>155503</v>
      </c>
      <c r="G13" s="47">
        <v>161975</v>
      </c>
      <c r="H13" s="47">
        <v>169367</v>
      </c>
      <c r="I13" s="47">
        <v>170978</v>
      </c>
      <c r="J13" s="47">
        <v>168907</v>
      </c>
      <c r="K13" s="47">
        <v>169851</v>
      </c>
      <c r="L13" s="48">
        <v>168115</v>
      </c>
      <c r="M13" s="48">
        <v>172530</v>
      </c>
      <c r="N13" s="48">
        <v>194354</v>
      </c>
      <c r="O13" s="48">
        <v>192548</v>
      </c>
      <c r="P13" s="6"/>
      <c r="Q13" s="28" t="s">
        <v>33</v>
      </c>
    </row>
    <row r="14" spans="1:17" x14ac:dyDescent="0.3">
      <c r="A14" s="6"/>
      <c r="B14" s="36" t="s">
        <v>11</v>
      </c>
      <c r="C14" s="36"/>
      <c r="D14" s="46"/>
      <c r="E14" s="47">
        <v>205127</v>
      </c>
      <c r="F14" s="47">
        <v>211768</v>
      </c>
      <c r="G14" s="47">
        <v>217004</v>
      </c>
      <c r="H14" s="47">
        <v>221634</v>
      </c>
      <c r="I14" s="47">
        <v>225960</v>
      </c>
      <c r="J14" s="47">
        <v>231388</v>
      </c>
      <c r="K14" s="47">
        <v>235302</v>
      </c>
      <c r="L14" s="48">
        <v>239591</v>
      </c>
      <c r="M14" s="48">
        <v>240819</v>
      </c>
      <c r="N14" s="48">
        <v>242791</v>
      </c>
      <c r="O14" s="48">
        <v>247145</v>
      </c>
      <c r="P14" s="6"/>
      <c r="Q14" s="28" t="s">
        <v>34</v>
      </c>
    </row>
    <row r="15" spans="1:17" x14ac:dyDescent="0.3">
      <c r="A15" s="6"/>
      <c r="B15" s="36" t="s">
        <v>12</v>
      </c>
      <c r="C15" s="36"/>
      <c r="D15" s="46"/>
      <c r="E15" s="47">
        <v>192809</v>
      </c>
      <c r="F15" s="47">
        <v>196531</v>
      </c>
      <c r="G15" s="47">
        <v>200387</v>
      </c>
      <c r="H15" s="47">
        <v>206266</v>
      </c>
      <c r="I15" s="47">
        <v>211265</v>
      </c>
      <c r="J15" s="47">
        <v>212044</v>
      </c>
      <c r="K15" s="47">
        <v>184748</v>
      </c>
      <c r="L15" s="48">
        <v>189355</v>
      </c>
      <c r="M15" s="48">
        <v>193681</v>
      </c>
      <c r="N15" s="48">
        <v>201121</v>
      </c>
      <c r="O15" s="48">
        <v>205365</v>
      </c>
      <c r="P15" s="6"/>
      <c r="Q15" s="28" t="s">
        <v>35</v>
      </c>
    </row>
    <row r="16" spans="1:17" x14ac:dyDescent="0.3">
      <c r="A16" s="6"/>
      <c r="B16" s="36" t="s">
        <v>13</v>
      </c>
      <c r="C16" s="36"/>
      <c r="D16" s="46"/>
      <c r="E16" s="48">
        <v>137488</v>
      </c>
      <c r="F16" s="48">
        <v>133449</v>
      </c>
      <c r="G16" s="48">
        <v>136118</v>
      </c>
      <c r="H16" s="48">
        <v>138603</v>
      </c>
      <c r="I16" s="48">
        <v>138068</v>
      </c>
      <c r="J16" s="48">
        <v>140765</v>
      </c>
      <c r="K16" s="48">
        <v>142229</v>
      </c>
      <c r="L16" s="48">
        <v>139430</v>
      </c>
      <c r="M16" s="48">
        <v>139454</v>
      </c>
      <c r="N16" s="48">
        <v>142051</v>
      </c>
      <c r="O16" s="48">
        <v>134564</v>
      </c>
      <c r="P16" s="6"/>
      <c r="Q16" s="28" t="s">
        <v>36</v>
      </c>
    </row>
    <row r="17" spans="1:17" x14ac:dyDescent="0.3">
      <c r="A17" s="6"/>
      <c r="B17" s="36" t="s">
        <v>14</v>
      </c>
      <c r="C17" s="36"/>
      <c r="D17" s="46"/>
      <c r="E17" s="47">
        <v>200764</v>
      </c>
      <c r="F17" s="47">
        <v>204220</v>
      </c>
      <c r="G17" s="47">
        <v>207222</v>
      </c>
      <c r="H17" s="47">
        <v>187162</v>
      </c>
      <c r="I17" s="47">
        <v>212210</v>
      </c>
      <c r="J17" s="47">
        <v>152976</v>
      </c>
      <c r="K17" s="47">
        <v>158061</v>
      </c>
      <c r="L17" s="48">
        <v>161657</v>
      </c>
      <c r="M17" s="48">
        <v>163568</v>
      </c>
      <c r="N17" s="48">
        <v>166135</v>
      </c>
      <c r="O17" s="48">
        <v>169715</v>
      </c>
      <c r="P17" s="6"/>
      <c r="Q17" s="28" t="s">
        <v>37</v>
      </c>
    </row>
    <row r="18" spans="1:17" x14ac:dyDescent="0.3">
      <c r="A18" s="6"/>
      <c r="B18" s="36" t="s">
        <v>15</v>
      </c>
      <c r="C18" s="36"/>
      <c r="D18" s="46"/>
      <c r="E18" s="47">
        <v>169732</v>
      </c>
      <c r="F18" s="47">
        <v>174148</v>
      </c>
      <c r="G18" s="47">
        <v>181364</v>
      </c>
      <c r="H18" s="47">
        <v>190776</v>
      </c>
      <c r="I18" s="47">
        <v>191240</v>
      </c>
      <c r="J18" s="47">
        <v>192123</v>
      </c>
      <c r="K18" s="47">
        <v>195148</v>
      </c>
      <c r="L18" s="48">
        <v>202069</v>
      </c>
      <c r="M18" s="48">
        <v>206567</v>
      </c>
      <c r="N18" s="48">
        <v>210124</v>
      </c>
      <c r="O18" s="48">
        <v>214413</v>
      </c>
      <c r="P18" s="6"/>
      <c r="Q18" s="28" t="s">
        <v>38</v>
      </c>
    </row>
    <row r="19" spans="1:17" x14ac:dyDescent="0.3">
      <c r="A19" s="6"/>
      <c r="B19" s="36" t="s">
        <v>16</v>
      </c>
      <c r="C19" s="36"/>
      <c r="D19" s="46"/>
      <c r="E19" s="47">
        <v>202242</v>
      </c>
      <c r="F19" s="47">
        <v>197588</v>
      </c>
      <c r="G19" s="47">
        <v>201308</v>
      </c>
      <c r="H19" s="47">
        <v>205711</v>
      </c>
      <c r="I19" s="47">
        <v>213217</v>
      </c>
      <c r="J19" s="47">
        <v>213146</v>
      </c>
      <c r="K19" s="47">
        <v>214882</v>
      </c>
      <c r="L19" s="48">
        <v>218180</v>
      </c>
      <c r="M19" s="48">
        <v>221049</v>
      </c>
      <c r="N19" s="48">
        <v>224877</v>
      </c>
      <c r="O19" s="48">
        <v>227907</v>
      </c>
      <c r="P19" s="6"/>
      <c r="Q19" s="28" t="s">
        <v>39</v>
      </c>
    </row>
    <row r="20" spans="1:17" ht="15" thickBot="1" x14ac:dyDescent="0.35">
      <c r="A20" s="6"/>
      <c r="B20" s="39" t="s">
        <v>9</v>
      </c>
      <c r="C20" s="39"/>
      <c r="D20" s="40"/>
      <c r="E20" s="40">
        <f t="shared" ref="E20:K20" si="0">SUM(E12:E19)</f>
        <v>1431464</v>
      </c>
      <c r="F20" s="40">
        <f t="shared" si="0"/>
        <v>1433316</v>
      </c>
      <c r="G20" s="40">
        <f t="shared" si="0"/>
        <v>1483472</v>
      </c>
      <c r="H20" s="40">
        <f t="shared" si="0"/>
        <v>1486769</v>
      </c>
      <c r="I20" s="40">
        <f t="shared" si="0"/>
        <v>1534169</v>
      </c>
      <c r="J20" s="40">
        <f t="shared" si="0"/>
        <v>1487508</v>
      </c>
      <c r="K20" s="40">
        <f t="shared" si="0"/>
        <v>1479182</v>
      </c>
      <c r="L20" s="40">
        <f>SUM(L12:L19)</f>
        <v>1502152</v>
      </c>
      <c r="M20" s="40">
        <f>SUM(M12:M19)</f>
        <v>1556899</v>
      </c>
      <c r="N20" s="40">
        <f>SUM(N12:N19)</f>
        <v>1533188</v>
      </c>
      <c r="O20" s="40">
        <f>SUM(O12:O19)</f>
        <v>1546855</v>
      </c>
      <c r="P20" s="6"/>
    </row>
    <row r="21" spans="1:17" x14ac:dyDescent="0.3">
      <c r="A21" s="6"/>
      <c r="B21" s="26" t="s">
        <v>131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</row>
    <row r="22" spans="1:17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</row>
    <row r="23" spans="1:17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7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</row>
    <row r="25" spans="1:17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17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17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17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17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</row>
    <row r="30" spans="1:17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</row>
    <row r="31" spans="1:17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17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ht="12.75" customHeight="1" x14ac:dyDescent="0.3"/>
    <row r="42" spans="1:16" ht="6" customHeight="1" x14ac:dyDescent="0.3"/>
    <row r="44" spans="1:16" ht="24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20 E20:N20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I59"/>
  <sheetViews>
    <sheetView zoomScaleNormal="100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9.109375" style="7" customWidth="1"/>
    <col min="4" max="4" width="9.109375" style="7" customWidth="1"/>
    <col min="5" max="12" width="11.33203125" style="7" customWidth="1"/>
    <col min="13" max="13" width="10.88671875" style="7" customWidth="1"/>
    <col min="14" max="14" width="2.6640625" style="7" customWidth="1"/>
    <col min="15" max="15" width="8.6640625" style="28"/>
    <col min="16" max="16" width="10" style="7" bestFit="1" customWidth="1"/>
    <col min="17" max="16384" width="8.6640625" style="7"/>
  </cols>
  <sheetData>
    <row r="1" spans="1:15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</row>
    <row r="6" spans="1:15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</row>
    <row r="7" spans="1:15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 ht="18.75" customHeight="1" x14ac:dyDescent="0.3">
      <c r="A9" s="6"/>
      <c r="B9" s="152" t="s">
        <v>200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50"/>
      <c r="N9" s="6"/>
    </row>
    <row r="10" spans="1:15" ht="7.5" customHeight="1" x14ac:dyDescent="0.3">
      <c r="A10" s="6"/>
      <c r="B10" s="30"/>
      <c r="C10" s="30"/>
      <c r="D10" s="30"/>
      <c r="E10" s="31"/>
      <c r="F10" s="31"/>
      <c r="G10" s="31"/>
      <c r="H10" s="32"/>
      <c r="I10" s="32"/>
      <c r="J10" s="32"/>
      <c r="K10" s="32"/>
      <c r="L10" s="32"/>
      <c r="M10" s="32"/>
      <c r="N10" s="6"/>
    </row>
    <row r="11" spans="1:15" ht="27" customHeight="1" x14ac:dyDescent="0.3">
      <c r="A11" s="6"/>
      <c r="B11" s="33"/>
      <c r="C11" s="33"/>
      <c r="D11" s="33"/>
      <c r="E11" s="163" t="s">
        <v>97</v>
      </c>
      <c r="F11" s="163"/>
      <c r="G11" s="163" t="s">
        <v>98</v>
      </c>
      <c r="H11" s="163"/>
      <c r="I11" s="163" t="s">
        <v>99</v>
      </c>
      <c r="J11" s="163"/>
      <c r="K11" s="163" t="s">
        <v>100</v>
      </c>
      <c r="L11" s="163"/>
      <c r="M11" s="164" t="s">
        <v>9</v>
      </c>
      <c r="N11" s="6"/>
    </row>
    <row r="12" spans="1:15" ht="16.5" customHeight="1" x14ac:dyDescent="0.3">
      <c r="A12" s="6"/>
      <c r="B12" s="33"/>
      <c r="C12" s="33"/>
      <c r="D12" s="33"/>
      <c r="E12" s="85" t="s">
        <v>18</v>
      </c>
      <c r="F12" s="85" t="s">
        <v>19</v>
      </c>
      <c r="G12" s="85" t="s">
        <v>18</v>
      </c>
      <c r="H12" s="85" t="s">
        <v>19</v>
      </c>
      <c r="I12" s="85" t="s">
        <v>18</v>
      </c>
      <c r="J12" s="85" t="s">
        <v>19</v>
      </c>
      <c r="K12" s="85" t="s">
        <v>18</v>
      </c>
      <c r="L12" s="85" t="s">
        <v>19</v>
      </c>
      <c r="M12" s="164"/>
      <c r="N12" s="6"/>
    </row>
    <row r="13" spans="1:15" x14ac:dyDescent="0.3">
      <c r="A13" s="6"/>
      <c r="B13" s="36" t="s">
        <v>17</v>
      </c>
      <c r="C13" s="36"/>
      <c r="D13" s="36"/>
      <c r="E13" s="48">
        <v>1</v>
      </c>
      <c r="F13" s="48">
        <v>3</v>
      </c>
      <c r="G13" s="48">
        <v>4</v>
      </c>
      <c r="H13" s="48">
        <v>11</v>
      </c>
      <c r="I13" s="48">
        <v>1</v>
      </c>
      <c r="J13" s="48">
        <v>1</v>
      </c>
      <c r="K13" s="48">
        <v>1</v>
      </c>
      <c r="L13" s="48">
        <v>2</v>
      </c>
      <c r="M13" s="47">
        <f>SUM(E13:L13)</f>
        <v>24</v>
      </c>
      <c r="N13" s="6"/>
      <c r="O13" s="28" t="s">
        <v>32</v>
      </c>
    </row>
    <row r="14" spans="1:15" x14ac:dyDescent="0.3">
      <c r="A14" s="6"/>
      <c r="B14" s="36" t="s">
        <v>10</v>
      </c>
      <c r="C14" s="36"/>
      <c r="D14" s="36"/>
      <c r="E14" s="48">
        <v>0</v>
      </c>
      <c r="F14" s="48">
        <v>6</v>
      </c>
      <c r="G14" s="48">
        <v>5</v>
      </c>
      <c r="H14" s="48">
        <v>6</v>
      </c>
      <c r="I14" s="48">
        <v>0</v>
      </c>
      <c r="J14" s="48">
        <v>0</v>
      </c>
      <c r="K14" s="48">
        <v>1</v>
      </c>
      <c r="L14" s="48">
        <v>2</v>
      </c>
      <c r="M14" s="47">
        <f t="shared" ref="M14:M20" si="0">SUM(E14:L14)</f>
        <v>20</v>
      </c>
      <c r="N14" s="6"/>
      <c r="O14" s="28" t="s">
        <v>33</v>
      </c>
    </row>
    <row r="15" spans="1:15" x14ac:dyDescent="0.3">
      <c r="A15" s="6"/>
      <c r="B15" s="36" t="s">
        <v>11</v>
      </c>
      <c r="C15" s="36"/>
      <c r="D15" s="36"/>
      <c r="E15" s="48">
        <v>4</v>
      </c>
      <c r="F15" s="48">
        <v>2</v>
      </c>
      <c r="G15" s="48">
        <v>4</v>
      </c>
      <c r="H15" s="48">
        <v>8</v>
      </c>
      <c r="I15" s="48">
        <v>1</v>
      </c>
      <c r="J15" s="48">
        <v>1</v>
      </c>
      <c r="K15" s="48">
        <v>5</v>
      </c>
      <c r="L15" s="48">
        <v>3</v>
      </c>
      <c r="M15" s="47">
        <f t="shared" si="0"/>
        <v>28</v>
      </c>
      <c r="N15" s="6"/>
      <c r="O15" s="28" t="s">
        <v>34</v>
      </c>
    </row>
    <row r="16" spans="1:15" x14ac:dyDescent="0.3">
      <c r="A16" s="6"/>
      <c r="B16" s="36" t="s">
        <v>12</v>
      </c>
      <c r="C16" s="36"/>
      <c r="D16" s="36"/>
      <c r="E16" s="48">
        <v>4</v>
      </c>
      <c r="F16" s="48">
        <v>3</v>
      </c>
      <c r="G16" s="48">
        <v>4</v>
      </c>
      <c r="H16" s="48">
        <v>7</v>
      </c>
      <c r="I16" s="48">
        <v>1</v>
      </c>
      <c r="J16" s="48">
        <v>1</v>
      </c>
      <c r="K16" s="48">
        <v>3</v>
      </c>
      <c r="L16" s="48">
        <v>1</v>
      </c>
      <c r="M16" s="47">
        <f t="shared" si="0"/>
        <v>24</v>
      </c>
      <c r="N16" s="6"/>
      <c r="O16" s="28" t="s">
        <v>35</v>
      </c>
    </row>
    <row r="17" spans="1:15" x14ac:dyDescent="0.3">
      <c r="A17" s="6"/>
      <c r="B17" s="36" t="s">
        <v>13</v>
      </c>
      <c r="C17" s="36"/>
      <c r="D17" s="36"/>
      <c r="E17" s="48">
        <v>5</v>
      </c>
      <c r="F17" s="48">
        <v>2</v>
      </c>
      <c r="G17" s="48">
        <v>4</v>
      </c>
      <c r="H17" s="48">
        <v>14</v>
      </c>
      <c r="I17" s="48">
        <v>1</v>
      </c>
      <c r="J17" s="48">
        <v>2</v>
      </c>
      <c r="K17" s="48">
        <v>2</v>
      </c>
      <c r="L17" s="48">
        <v>3</v>
      </c>
      <c r="M17" s="47">
        <f t="shared" si="0"/>
        <v>33</v>
      </c>
      <c r="N17" s="6"/>
      <c r="O17" s="28" t="s">
        <v>36</v>
      </c>
    </row>
    <row r="18" spans="1:15" x14ac:dyDescent="0.3">
      <c r="A18" s="6"/>
      <c r="B18" s="36" t="s">
        <v>14</v>
      </c>
      <c r="C18" s="36"/>
      <c r="D18" s="36"/>
      <c r="E18" s="48">
        <v>2</v>
      </c>
      <c r="F18" s="48">
        <v>2</v>
      </c>
      <c r="G18" s="48">
        <v>2</v>
      </c>
      <c r="H18" s="48">
        <v>10</v>
      </c>
      <c r="I18" s="48">
        <v>1</v>
      </c>
      <c r="J18" s="48">
        <v>1</v>
      </c>
      <c r="K18" s="48">
        <v>2</v>
      </c>
      <c r="L18" s="48">
        <v>5</v>
      </c>
      <c r="M18" s="47">
        <f t="shared" si="0"/>
        <v>25</v>
      </c>
      <c r="N18" s="6"/>
      <c r="O18" s="28" t="s">
        <v>37</v>
      </c>
    </row>
    <row r="19" spans="1:15" x14ac:dyDescent="0.3">
      <c r="A19" s="6"/>
      <c r="B19" s="36" t="s">
        <v>15</v>
      </c>
      <c r="C19" s="36"/>
      <c r="D19" s="36"/>
      <c r="E19" s="48">
        <v>1</v>
      </c>
      <c r="F19" s="48">
        <v>7</v>
      </c>
      <c r="G19" s="48">
        <v>7</v>
      </c>
      <c r="H19" s="48">
        <v>6</v>
      </c>
      <c r="I19" s="48">
        <v>0</v>
      </c>
      <c r="J19" s="48">
        <v>3</v>
      </c>
      <c r="K19" s="48">
        <v>6</v>
      </c>
      <c r="L19" s="48">
        <v>4</v>
      </c>
      <c r="M19" s="47">
        <f t="shared" si="0"/>
        <v>34</v>
      </c>
      <c r="N19" s="6"/>
      <c r="O19" s="28" t="s">
        <v>38</v>
      </c>
    </row>
    <row r="20" spans="1:15" x14ac:dyDescent="0.3">
      <c r="A20" s="6"/>
      <c r="B20" s="36" t="s">
        <v>16</v>
      </c>
      <c r="C20" s="36"/>
      <c r="D20" s="36"/>
      <c r="E20" s="48">
        <v>0</v>
      </c>
      <c r="F20" s="48">
        <v>12</v>
      </c>
      <c r="G20" s="48">
        <v>4</v>
      </c>
      <c r="H20" s="48">
        <v>13</v>
      </c>
      <c r="I20" s="48">
        <v>1</v>
      </c>
      <c r="J20" s="48">
        <v>1</v>
      </c>
      <c r="K20" s="48">
        <v>3</v>
      </c>
      <c r="L20" s="48">
        <v>2</v>
      </c>
      <c r="M20" s="47">
        <f t="shared" si="0"/>
        <v>36</v>
      </c>
      <c r="N20" s="6"/>
      <c r="O20" s="28" t="s">
        <v>39</v>
      </c>
    </row>
    <row r="21" spans="1:15" ht="15" thickBot="1" x14ac:dyDescent="0.35">
      <c r="A21" s="6"/>
      <c r="B21" s="39" t="s">
        <v>9</v>
      </c>
      <c r="C21" s="39"/>
      <c r="D21" s="39"/>
      <c r="E21" s="40">
        <f>SUM(E13:E20)</f>
        <v>17</v>
      </c>
      <c r="F21" s="40">
        <f t="shared" ref="F21:M21" si="1">SUM(F13:F20)</f>
        <v>37</v>
      </c>
      <c r="G21" s="40">
        <f t="shared" si="1"/>
        <v>34</v>
      </c>
      <c r="H21" s="40">
        <f t="shared" si="1"/>
        <v>75</v>
      </c>
      <c r="I21" s="40">
        <f t="shared" si="1"/>
        <v>6</v>
      </c>
      <c r="J21" s="40">
        <f t="shared" si="1"/>
        <v>10</v>
      </c>
      <c r="K21" s="40">
        <f t="shared" si="1"/>
        <v>23</v>
      </c>
      <c r="L21" s="40">
        <f t="shared" si="1"/>
        <v>22</v>
      </c>
      <c r="M21" s="40">
        <f t="shared" si="1"/>
        <v>224</v>
      </c>
      <c r="N21" s="6"/>
      <c r="O21" s="137"/>
    </row>
    <row r="22" spans="1:15" x14ac:dyDescent="0.25">
      <c r="A22" s="6"/>
      <c r="B22" s="26" t="s">
        <v>131</v>
      </c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51"/>
      <c r="N22" s="6"/>
      <c r="O22" s="121"/>
    </row>
    <row r="23" spans="1:15" x14ac:dyDescent="0.3">
      <c r="A23" s="6"/>
      <c r="B23" s="155" t="s">
        <v>116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6"/>
      <c r="O23" s="118"/>
    </row>
    <row r="24" spans="1:15" ht="18.75" customHeight="1" x14ac:dyDescent="0.3">
      <c r="A24" s="6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6"/>
    </row>
    <row r="25" spans="1:15" s="52" customForma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86"/>
      <c r="M25" s="17"/>
      <c r="N25" s="17"/>
    </row>
    <row r="26" spans="1:15" s="52" customFormat="1" x14ac:dyDescent="0.3">
      <c r="A26" s="17"/>
      <c r="B26" s="87"/>
      <c r="C26" s="17"/>
      <c r="D26" s="17"/>
      <c r="E26" s="17"/>
      <c r="F26" s="17"/>
      <c r="G26" s="17"/>
      <c r="H26" s="17"/>
      <c r="I26" s="17"/>
      <c r="J26" s="17"/>
      <c r="K26" s="17"/>
      <c r="L26" s="86"/>
      <c r="M26" s="17"/>
      <c r="N26" s="17"/>
    </row>
    <row r="27" spans="1:15" s="52" customForma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86"/>
      <c r="M27" s="17"/>
      <c r="N27" s="17"/>
    </row>
    <row r="28" spans="1:15" s="52" customFormat="1" x14ac:dyDescent="0.3">
      <c r="A28" s="17"/>
      <c r="B28" s="87"/>
      <c r="C28" s="17"/>
      <c r="D28" s="17"/>
      <c r="E28" s="17"/>
      <c r="F28" s="17"/>
      <c r="G28" s="17"/>
      <c r="H28" s="17"/>
      <c r="I28" s="17"/>
      <c r="J28" s="17"/>
      <c r="K28" s="17"/>
      <c r="L28" s="86"/>
      <c r="M28" s="17"/>
      <c r="N28" s="17"/>
    </row>
    <row r="29" spans="1:15" s="52" customForma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86"/>
      <c r="M29" s="17"/>
      <c r="N29" s="17"/>
    </row>
    <row r="30" spans="1:15" s="52" customForma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86"/>
      <c r="M30" s="17"/>
      <c r="N30" s="88"/>
    </row>
    <row r="31" spans="1:15" s="52" customForma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86"/>
      <c r="M31" s="17"/>
      <c r="N31" s="17"/>
    </row>
    <row r="32" spans="1:15" s="52" customForma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86"/>
      <c r="M32" s="17"/>
      <c r="N32" s="17"/>
    </row>
    <row r="33" spans="1:14" s="52" customForma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86"/>
      <c r="M33" s="17"/>
      <c r="N33" s="17"/>
    </row>
    <row r="34" spans="1:14" s="52" customForma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86"/>
      <c r="M34" s="17"/>
      <c r="N34" s="17"/>
    </row>
    <row r="35" spans="1:14" s="52" customFormat="1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86"/>
      <c r="M35" s="17"/>
      <c r="N35" s="17"/>
    </row>
    <row r="36" spans="1:14" s="52" customFormat="1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86"/>
      <c r="M36" s="17"/>
      <c r="N36" s="17"/>
    </row>
    <row r="37" spans="1:14" s="52" customFormat="1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86"/>
      <c r="M37" s="17"/>
      <c r="N37" s="17"/>
    </row>
    <row r="38" spans="1:14" s="52" customForma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86"/>
      <c r="M38" s="17"/>
      <c r="N38" s="17"/>
    </row>
    <row r="39" spans="1:14" s="52" customForma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86"/>
      <c r="M39" s="17"/>
      <c r="N39" s="17"/>
    </row>
    <row r="40" spans="1:14" s="52" customFormat="1" ht="6.7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86"/>
      <c r="M40" s="17"/>
      <c r="N40" s="17"/>
    </row>
    <row r="41" spans="1:14" s="52" customForma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86"/>
      <c r="M41" s="17"/>
      <c r="N41" s="17"/>
    </row>
    <row r="42" spans="1:14" s="53" customFormat="1" x14ac:dyDescent="0.3">
      <c r="B42" s="53" t="s">
        <v>81</v>
      </c>
      <c r="C42" s="77">
        <v>194</v>
      </c>
      <c r="D42" s="77"/>
    </row>
    <row r="43" spans="1:14" s="53" customFormat="1" x14ac:dyDescent="0.3">
      <c r="B43" s="53" t="s">
        <v>82</v>
      </c>
      <c r="C43" s="77">
        <v>114</v>
      </c>
      <c r="D43" s="77"/>
    </row>
    <row r="44" spans="1:14" s="52" customFormat="1" x14ac:dyDescent="0.3"/>
    <row r="45" spans="1:14" s="52" customFormat="1" x14ac:dyDescent="0.3"/>
    <row r="46" spans="1:14" s="52" customFormat="1" x14ac:dyDescent="0.3"/>
    <row r="47" spans="1:14" s="90" customFormat="1" x14ac:dyDescent="0.3"/>
    <row r="48" spans="1:14" s="90" customFormat="1" x14ac:dyDescent="0.3"/>
    <row r="49" spans="2:35" s="90" customFormat="1" x14ac:dyDescent="0.3"/>
    <row r="50" spans="2:35" s="90" customFormat="1" x14ac:dyDescent="0.3">
      <c r="AD50" s="53"/>
      <c r="AE50" s="53"/>
      <c r="AF50" s="53"/>
      <c r="AG50" s="53"/>
      <c r="AH50" s="53"/>
      <c r="AI50" s="53"/>
    </row>
    <row r="51" spans="2:35" s="54" customFormat="1" x14ac:dyDescent="0.3">
      <c r="B51" s="53"/>
      <c r="C51" s="53" t="s">
        <v>17</v>
      </c>
      <c r="D51" s="53"/>
      <c r="E51" s="53"/>
      <c r="F51" s="53"/>
      <c r="G51" s="53" t="s">
        <v>10</v>
      </c>
      <c r="H51" s="53"/>
      <c r="I51" s="53"/>
      <c r="J51" s="53"/>
      <c r="K51" s="53" t="s">
        <v>11</v>
      </c>
      <c r="L51" s="53"/>
      <c r="M51" s="53"/>
      <c r="N51" s="53"/>
      <c r="O51" s="53" t="s">
        <v>12</v>
      </c>
      <c r="P51" s="53"/>
      <c r="Q51" s="53"/>
      <c r="R51" s="53"/>
      <c r="S51" s="53" t="s">
        <v>13</v>
      </c>
      <c r="T51" s="53"/>
      <c r="U51" s="53"/>
      <c r="V51" s="53"/>
      <c r="W51" s="53" t="s">
        <v>14</v>
      </c>
      <c r="X51" s="53"/>
      <c r="Y51" s="53"/>
      <c r="Z51" s="53"/>
      <c r="AA51" s="53" t="s">
        <v>15</v>
      </c>
      <c r="AB51" s="53"/>
      <c r="AC51" s="53"/>
      <c r="AD51" s="53"/>
      <c r="AE51" s="53" t="s">
        <v>16</v>
      </c>
      <c r="AF51" s="53"/>
      <c r="AG51" s="53"/>
      <c r="AH51" s="53"/>
      <c r="AI51" s="53"/>
    </row>
    <row r="52" spans="2:35" s="54" customFormat="1" x14ac:dyDescent="0.3">
      <c r="B52" s="53"/>
      <c r="C52" s="53" t="s">
        <v>101</v>
      </c>
      <c r="D52" s="53" t="s">
        <v>102</v>
      </c>
      <c r="E52" s="53" t="s">
        <v>103</v>
      </c>
      <c r="F52" s="53" t="s">
        <v>100</v>
      </c>
      <c r="G52" s="53" t="s">
        <v>101</v>
      </c>
      <c r="H52" s="53" t="s">
        <v>102</v>
      </c>
      <c r="I52" s="53" t="s">
        <v>103</v>
      </c>
      <c r="J52" s="53" t="s">
        <v>100</v>
      </c>
      <c r="K52" s="53" t="s">
        <v>101</v>
      </c>
      <c r="L52" s="53" t="s">
        <v>102</v>
      </c>
      <c r="M52" s="53" t="s">
        <v>103</v>
      </c>
      <c r="N52" s="53" t="s">
        <v>100</v>
      </c>
      <c r="O52" s="53" t="s">
        <v>101</v>
      </c>
      <c r="P52" s="53" t="s">
        <v>102</v>
      </c>
      <c r="Q52" s="53" t="s">
        <v>103</v>
      </c>
      <c r="R52" s="53" t="s">
        <v>100</v>
      </c>
      <c r="S52" s="53" t="s">
        <v>101</v>
      </c>
      <c r="T52" s="53" t="s">
        <v>102</v>
      </c>
      <c r="U52" s="53" t="s">
        <v>103</v>
      </c>
      <c r="V52" s="53" t="s">
        <v>100</v>
      </c>
      <c r="W52" s="53" t="s">
        <v>101</v>
      </c>
      <c r="X52" s="53" t="s">
        <v>102</v>
      </c>
      <c r="Y52" s="53" t="s">
        <v>103</v>
      </c>
      <c r="Z52" s="53" t="s">
        <v>100</v>
      </c>
      <c r="AA52" s="53" t="s">
        <v>101</v>
      </c>
      <c r="AB52" s="53" t="s">
        <v>102</v>
      </c>
      <c r="AC52" s="53" t="s">
        <v>103</v>
      </c>
      <c r="AD52" s="53" t="s">
        <v>100</v>
      </c>
      <c r="AE52" s="53" t="s">
        <v>101</v>
      </c>
      <c r="AF52" s="53" t="s">
        <v>102</v>
      </c>
      <c r="AG52" s="53" t="s">
        <v>103</v>
      </c>
      <c r="AH52" s="53" t="s">
        <v>100</v>
      </c>
      <c r="AI52" s="53"/>
    </row>
    <row r="53" spans="2:35" s="54" customFormat="1" x14ac:dyDescent="0.3">
      <c r="B53" s="53" t="s">
        <v>104</v>
      </c>
      <c r="C53" s="89">
        <f>+E13</f>
        <v>1</v>
      </c>
      <c r="D53" s="89">
        <f>+G13</f>
        <v>4</v>
      </c>
      <c r="E53" s="89">
        <f>+I13</f>
        <v>1</v>
      </c>
      <c r="F53" s="89">
        <f>+K13</f>
        <v>1</v>
      </c>
      <c r="G53" s="89">
        <f>+E14</f>
        <v>0</v>
      </c>
      <c r="H53" s="89">
        <f>+G14</f>
        <v>5</v>
      </c>
      <c r="I53" s="89">
        <f>+I14</f>
        <v>0</v>
      </c>
      <c r="J53" s="89">
        <f>+K14</f>
        <v>1</v>
      </c>
      <c r="K53" s="89">
        <f>+E15</f>
        <v>4</v>
      </c>
      <c r="L53" s="89">
        <f>+G15</f>
        <v>4</v>
      </c>
      <c r="M53" s="89">
        <f>+I15</f>
        <v>1</v>
      </c>
      <c r="N53" s="89">
        <f>+K15</f>
        <v>5</v>
      </c>
      <c r="O53" s="89">
        <f>+E16</f>
        <v>4</v>
      </c>
      <c r="P53" s="89">
        <f>+G16</f>
        <v>4</v>
      </c>
      <c r="Q53" s="89">
        <f>+I16</f>
        <v>1</v>
      </c>
      <c r="R53" s="89">
        <f>+K16</f>
        <v>3</v>
      </c>
      <c r="S53" s="89">
        <f>+E17</f>
        <v>5</v>
      </c>
      <c r="T53" s="89">
        <f>+G17</f>
        <v>4</v>
      </c>
      <c r="U53" s="89">
        <f>+I17</f>
        <v>1</v>
      </c>
      <c r="V53" s="89">
        <f>+K17</f>
        <v>2</v>
      </c>
      <c r="W53" s="89">
        <f>+E18</f>
        <v>2</v>
      </c>
      <c r="X53" s="89">
        <f>+G18</f>
        <v>2</v>
      </c>
      <c r="Y53" s="89">
        <f>+I18</f>
        <v>1</v>
      </c>
      <c r="Z53" s="89">
        <f>+K18</f>
        <v>2</v>
      </c>
      <c r="AA53" s="89">
        <f>+E19</f>
        <v>1</v>
      </c>
      <c r="AB53" s="89">
        <f>+G19</f>
        <v>7</v>
      </c>
      <c r="AC53" s="89">
        <f>+I19</f>
        <v>0</v>
      </c>
      <c r="AD53" s="89">
        <f>+K19</f>
        <v>6</v>
      </c>
      <c r="AE53" s="89">
        <f>+E20</f>
        <v>0</v>
      </c>
      <c r="AF53" s="89">
        <f>+G20</f>
        <v>4</v>
      </c>
      <c r="AG53" s="89">
        <f>+I20</f>
        <v>1</v>
      </c>
      <c r="AH53" s="89">
        <f>+K20</f>
        <v>3</v>
      </c>
      <c r="AI53" s="53"/>
    </row>
    <row r="54" spans="2:35" s="54" customFormat="1" x14ac:dyDescent="0.3">
      <c r="B54" s="53" t="s">
        <v>105</v>
      </c>
      <c r="C54" s="89">
        <f>+F13</f>
        <v>3</v>
      </c>
      <c r="D54" s="89">
        <f>+H13</f>
        <v>11</v>
      </c>
      <c r="E54" s="89">
        <f>+J13</f>
        <v>1</v>
      </c>
      <c r="F54" s="89">
        <f>+L13</f>
        <v>2</v>
      </c>
      <c r="G54" s="89">
        <f>+F14</f>
        <v>6</v>
      </c>
      <c r="H54" s="89">
        <f>+H14</f>
        <v>6</v>
      </c>
      <c r="I54" s="89">
        <f>+J14</f>
        <v>0</v>
      </c>
      <c r="J54" s="89">
        <f>+L14</f>
        <v>2</v>
      </c>
      <c r="K54" s="89">
        <f>+F15</f>
        <v>2</v>
      </c>
      <c r="L54" s="89">
        <f>+H15</f>
        <v>8</v>
      </c>
      <c r="M54" s="89">
        <f>+J15</f>
        <v>1</v>
      </c>
      <c r="N54" s="89">
        <f>+L15</f>
        <v>3</v>
      </c>
      <c r="O54" s="89">
        <f>+F16</f>
        <v>3</v>
      </c>
      <c r="P54" s="89">
        <f>+H16</f>
        <v>7</v>
      </c>
      <c r="Q54" s="89">
        <f>+J16</f>
        <v>1</v>
      </c>
      <c r="R54" s="89">
        <f>+L16</f>
        <v>1</v>
      </c>
      <c r="S54" s="89">
        <f>+F17</f>
        <v>2</v>
      </c>
      <c r="T54" s="89">
        <f>+H17</f>
        <v>14</v>
      </c>
      <c r="U54" s="89">
        <f>+J17</f>
        <v>2</v>
      </c>
      <c r="V54" s="89">
        <f>+L17</f>
        <v>3</v>
      </c>
      <c r="W54" s="89">
        <f>+F18</f>
        <v>2</v>
      </c>
      <c r="X54" s="89">
        <f>+H18</f>
        <v>10</v>
      </c>
      <c r="Y54" s="89">
        <f>+J18</f>
        <v>1</v>
      </c>
      <c r="Z54" s="89">
        <f>+L18</f>
        <v>5</v>
      </c>
      <c r="AA54" s="89">
        <f>+F19</f>
        <v>7</v>
      </c>
      <c r="AB54" s="89">
        <f>+H19</f>
        <v>6</v>
      </c>
      <c r="AC54" s="89">
        <f>+J19</f>
        <v>3</v>
      </c>
      <c r="AD54" s="89">
        <f>+L19</f>
        <v>4</v>
      </c>
      <c r="AE54" s="89">
        <f>+F20</f>
        <v>12</v>
      </c>
      <c r="AF54" s="89">
        <f>+H20</f>
        <v>13</v>
      </c>
      <c r="AG54" s="89">
        <f>+J20</f>
        <v>1</v>
      </c>
      <c r="AH54" s="89">
        <f>+L20</f>
        <v>2</v>
      </c>
      <c r="AI54" s="53"/>
    </row>
    <row r="55" spans="2:35" s="90" customFormat="1" x14ac:dyDescent="0.3">
      <c r="AD55" s="53"/>
      <c r="AE55" s="53"/>
      <c r="AF55" s="53"/>
      <c r="AG55" s="53"/>
      <c r="AH55" s="53"/>
      <c r="AI55" s="53"/>
    </row>
    <row r="56" spans="2:35" s="90" customFormat="1" x14ac:dyDescent="0.3"/>
    <row r="57" spans="2:35" s="90" customFormat="1" x14ac:dyDescent="0.3"/>
    <row r="58" spans="2:35" s="90" customFormat="1" x14ac:dyDescent="0.3"/>
    <row r="59" spans="2:35" s="52" customFormat="1" x14ac:dyDescent="0.3"/>
  </sheetData>
  <mergeCells count="8">
    <mergeCell ref="B6:K6"/>
    <mergeCell ref="B9:M9"/>
    <mergeCell ref="B23:M23"/>
    <mergeCell ref="E11:F11"/>
    <mergeCell ref="G11:H11"/>
    <mergeCell ref="I11:J11"/>
    <mergeCell ref="K11:L11"/>
    <mergeCell ref="M11:M12"/>
  </mergeCells>
  <pageMargins left="0" right="0.19685039370078741" top="0" bottom="0" header="0.31496062992125984" footer="0.31496062992125984"/>
  <pageSetup paperSize="9" scale="9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H61"/>
  <sheetViews>
    <sheetView zoomScaleNormal="100"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9.109375" style="7" customWidth="1"/>
    <col min="4" max="4" width="9.109375" style="7" customWidth="1"/>
    <col min="5" max="12" width="11.33203125" style="7" customWidth="1"/>
    <col min="13" max="13" width="10.88671875" style="7" customWidth="1"/>
    <col min="14" max="14" width="2.6640625" style="7" customWidth="1"/>
    <col min="15" max="15" width="8.6640625" style="28"/>
    <col min="16" max="16" width="12" style="7" bestFit="1" customWidth="1"/>
    <col min="17" max="16384" width="8.6640625" style="7"/>
  </cols>
  <sheetData>
    <row r="1" spans="1:15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</row>
    <row r="6" spans="1:15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</row>
    <row r="7" spans="1:15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 ht="18.75" customHeight="1" x14ac:dyDescent="0.3">
      <c r="A9" s="6"/>
      <c r="B9" s="152" t="s">
        <v>201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50"/>
      <c r="N9" s="6"/>
    </row>
    <row r="10" spans="1:15" ht="7.5" customHeight="1" x14ac:dyDescent="0.3">
      <c r="A10" s="6"/>
      <c r="B10" s="30"/>
      <c r="C10" s="30"/>
      <c r="D10" s="30"/>
      <c r="E10" s="31"/>
      <c r="F10" s="31"/>
      <c r="G10" s="31"/>
      <c r="H10" s="32"/>
      <c r="I10" s="32"/>
      <c r="J10" s="32"/>
      <c r="K10" s="32"/>
      <c r="L10" s="32"/>
      <c r="M10" s="32"/>
      <c r="N10" s="6"/>
    </row>
    <row r="11" spans="1:15" ht="30" customHeight="1" x14ac:dyDescent="0.3">
      <c r="A11" s="6"/>
      <c r="B11" s="33"/>
      <c r="C11" s="33"/>
      <c r="D11" s="33"/>
      <c r="E11" s="163" t="s">
        <v>97</v>
      </c>
      <c r="F11" s="163"/>
      <c r="G11" s="163" t="s">
        <v>98</v>
      </c>
      <c r="H11" s="163"/>
      <c r="I11" s="163" t="s">
        <v>99</v>
      </c>
      <c r="J11" s="163"/>
      <c r="K11" s="163" t="s">
        <v>100</v>
      </c>
      <c r="L11" s="163"/>
      <c r="M11" s="164" t="s">
        <v>9</v>
      </c>
      <c r="N11" s="6"/>
    </row>
    <row r="12" spans="1:15" ht="21.75" customHeight="1" x14ac:dyDescent="0.3">
      <c r="A12" s="6"/>
      <c r="B12" s="33"/>
      <c r="C12" s="33"/>
      <c r="D12" s="33"/>
      <c r="E12" s="85" t="s">
        <v>106</v>
      </c>
      <c r="F12" s="85" t="s">
        <v>107</v>
      </c>
      <c r="G12" s="85" t="s">
        <v>106</v>
      </c>
      <c r="H12" s="85" t="s">
        <v>107</v>
      </c>
      <c r="I12" s="85" t="s">
        <v>106</v>
      </c>
      <c r="J12" s="85" t="s">
        <v>107</v>
      </c>
      <c r="K12" s="85" t="s">
        <v>106</v>
      </c>
      <c r="L12" s="85" t="s">
        <v>107</v>
      </c>
      <c r="M12" s="164"/>
      <c r="N12" s="6"/>
    </row>
    <row r="13" spans="1:15" x14ac:dyDescent="0.3">
      <c r="A13" s="6"/>
      <c r="B13" s="36" t="s">
        <v>17</v>
      </c>
      <c r="C13" s="36"/>
      <c r="D13" s="36"/>
      <c r="E13" s="48">
        <v>4</v>
      </c>
      <c r="F13" s="48">
        <v>0</v>
      </c>
      <c r="G13" s="48">
        <v>15</v>
      </c>
      <c r="H13" s="48">
        <v>0</v>
      </c>
      <c r="I13" s="48">
        <v>2</v>
      </c>
      <c r="J13" s="48">
        <v>0</v>
      </c>
      <c r="K13" s="48">
        <v>3</v>
      </c>
      <c r="L13" s="48">
        <v>0</v>
      </c>
      <c r="M13" s="47">
        <f>SUM(E13:L13)</f>
        <v>24</v>
      </c>
      <c r="N13" s="6"/>
      <c r="O13" s="28" t="s">
        <v>32</v>
      </c>
    </row>
    <row r="14" spans="1:15" x14ac:dyDescent="0.3">
      <c r="A14" s="6"/>
      <c r="B14" s="36" t="s">
        <v>10</v>
      </c>
      <c r="C14" s="36"/>
      <c r="D14" s="36"/>
      <c r="E14" s="48">
        <v>6</v>
      </c>
      <c r="F14" s="48">
        <v>0</v>
      </c>
      <c r="G14" s="48">
        <v>11</v>
      </c>
      <c r="H14" s="48">
        <v>0</v>
      </c>
      <c r="I14" s="48">
        <v>0</v>
      </c>
      <c r="J14" s="48">
        <v>0</v>
      </c>
      <c r="K14" s="48">
        <v>3</v>
      </c>
      <c r="L14" s="48">
        <v>0</v>
      </c>
      <c r="M14" s="47">
        <f t="shared" ref="M14:M20" si="0">SUM(E14:L14)</f>
        <v>20</v>
      </c>
      <c r="N14" s="6"/>
      <c r="O14" s="28" t="s">
        <v>33</v>
      </c>
    </row>
    <row r="15" spans="1:15" x14ac:dyDescent="0.3">
      <c r="A15" s="6"/>
      <c r="B15" s="36" t="s">
        <v>11</v>
      </c>
      <c r="C15" s="36"/>
      <c r="D15" s="36"/>
      <c r="E15" s="48">
        <v>6</v>
      </c>
      <c r="F15" s="48">
        <v>0</v>
      </c>
      <c r="G15" s="48">
        <v>12</v>
      </c>
      <c r="H15" s="48">
        <v>0</v>
      </c>
      <c r="I15" s="48">
        <v>2</v>
      </c>
      <c r="J15" s="48">
        <v>0</v>
      </c>
      <c r="K15" s="48">
        <v>2</v>
      </c>
      <c r="L15" s="48">
        <v>6</v>
      </c>
      <c r="M15" s="47">
        <f t="shared" si="0"/>
        <v>28</v>
      </c>
      <c r="N15" s="6"/>
      <c r="O15" s="28" t="s">
        <v>34</v>
      </c>
    </row>
    <row r="16" spans="1:15" x14ac:dyDescent="0.3">
      <c r="A16" s="6"/>
      <c r="B16" s="36" t="s">
        <v>12</v>
      </c>
      <c r="C16" s="36"/>
      <c r="D16" s="36"/>
      <c r="E16" s="48">
        <v>7</v>
      </c>
      <c r="F16" s="48">
        <v>0</v>
      </c>
      <c r="G16" s="48">
        <v>11</v>
      </c>
      <c r="H16" s="48">
        <v>0</v>
      </c>
      <c r="I16" s="48">
        <v>2</v>
      </c>
      <c r="J16" s="48">
        <v>0</v>
      </c>
      <c r="K16" s="48">
        <v>4</v>
      </c>
      <c r="L16" s="48">
        <v>0</v>
      </c>
      <c r="M16" s="47">
        <f t="shared" si="0"/>
        <v>24</v>
      </c>
      <c r="N16" s="6"/>
      <c r="O16" s="28" t="s">
        <v>35</v>
      </c>
    </row>
    <row r="17" spans="1:15" x14ac:dyDescent="0.3">
      <c r="A17" s="6"/>
      <c r="B17" s="36" t="s">
        <v>13</v>
      </c>
      <c r="C17" s="36"/>
      <c r="D17" s="36"/>
      <c r="E17" s="48">
        <v>5</v>
      </c>
      <c r="F17" s="48">
        <v>2</v>
      </c>
      <c r="G17" s="48">
        <v>17</v>
      </c>
      <c r="H17" s="48">
        <v>1</v>
      </c>
      <c r="I17" s="48">
        <v>3</v>
      </c>
      <c r="J17" s="48">
        <v>0</v>
      </c>
      <c r="K17" s="48">
        <v>5</v>
      </c>
      <c r="L17" s="48">
        <v>0</v>
      </c>
      <c r="M17" s="47">
        <f t="shared" si="0"/>
        <v>33</v>
      </c>
      <c r="N17" s="6"/>
      <c r="O17" s="28" t="s">
        <v>36</v>
      </c>
    </row>
    <row r="18" spans="1:15" x14ac:dyDescent="0.3">
      <c r="A18" s="6"/>
      <c r="B18" s="36" t="s">
        <v>14</v>
      </c>
      <c r="C18" s="36"/>
      <c r="D18" s="36"/>
      <c r="E18" s="48">
        <v>4</v>
      </c>
      <c r="F18" s="48">
        <v>0</v>
      </c>
      <c r="G18" s="48">
        <v>12</v>
      </c>
      <c r="H18" s="48">
        <v>0</v>
      </c>
      <c r="I18" s="48">
        <v>2</v>
      </c>
      <c r="J18" s="48">
        <v>0</v>
      </c>
      <c r="K18" s="48">
        <v>5</v>
      </c>
      <c r="L18" s="48">
        <v>2</v>
      </c>
      <c r="M18" s="47">
        <f t="shared" si="0"/>
        <v>25</v>
      </c>
      <c r="N18" s="6"/>
      <c r="O18" s="28" t="s">
        <v>37</v>
      </c>
    </row>
    <row r="19" spans="1:15" x14ac:dyDescent="0.3">
      <c r="A19" s="6"/>
      <c r="B19" s="36" t="s">
        <v>15</v>
      </c>
      <c r="C19" s="36"/>
      <c r="D19" s="36"/>
      <c r="E19" s="48">
        <v>8</v>
      </c>
      <c r="F19" s="48">
        <v>0</v>
      </c>
      <c r="G19" s="48">
        <v>13</v>
      </c>
      <c r="H19" s="48">
        <v>0</v>
      </c>
      <c r="I19" s="48">
        <v>3</v>
      </c>
      <c r="J19" s="48">
        <v>0</v>
      </c>
      <c r="K19" s="48">
        <v>6</v>
      </c>
      <c r="L19" s="48">
        <v>4</v>
      </c>
      <c r="M19" s="47">
        <f t="shared" si="0"/>
        <v>34</v>
      </c>
      <c r="N19" s="6"/>
      <c r="O19" s="28" t="s">
        <v>38</v>
      </c>
    </row>
    <row r="20" spans="1:15" x14ac:dyDescent="0.3">
      <c r="A20" s="6"/>
      <c r="B20" s="36" t="s">
        <v>16</v>
      </c>
      <c r="C20" s="36"/>
      <c r="D20" s="36"/>
      <c r="E20" s="48">
        <v>11</v>
      </c>
      <c r="F20" s="48">
        <v>1</v>
      </c>
      <c r="G20" s="48">
        <v>17</v>
      </c>
      <c r="H20" s="48">
        <v>0</v>
      </c>
      <c r="I20" s="48">
        <v>2</v>
      </c>
      <c r="J20" s="48">
        <v>0</v>
      </c>
      <c r="K20" s="48">
        <v>5</v>
      </c>
      <c r="L20" s="48">
        <v>0</v>
      </c>
      <c r="M20" s="47">
        <f t="shared" si="0"/>
        <v>36</v>
      </c>
      <c r="N20" s="6"/>
    </row>
    <row r="21" spans="1:15" ht="15" thickBot="1" x14ac:dyDescent="0.35">
      <c r="A21" s="6"/>
      <c r="B21" s="39" t="s">
        <v>9</v>
      </c>
      <c r="C21" s="39"/>
      <c r="D21" s="39"/>
      <c r="E21" s="40">
        <f>SUM(E13:E20)</f>
        <v>51</v>
      </c>
      <c r="F21" s="40">
        <f t="shared" ref="F21:L21" si="1">SUM(F13:F20)</f>
        <v>3</v>
      </c>
      <c r="G21" s="40">
        <f t="shared" si="1"/>
        <v>108</v>
      </c>
      <c r="H21" s="40">
        <f t="shared" si="1"/>
        <v>1</v>
      </c>
      <c r="I21" s="40">
        <f t="shared" si="1"/>
        <v>16</v>
      </c>
      <c r="J21" s="40">
        <f t="shared" si="1"/>
        <v>0</v>
      </c>
      <c r="K21" s="40">
        <f t="shared" si="1"/>
        <v>33</v>
      </c>
      <c r="L21" s="40">
        <f t="shared" si="1"/>
        <v>12</v>
      </c>
      <c r="M21" s="40">
        <f>SUM(M13:M20)</f>
        <v>224</v>
      </c>
      <c r="N21" s="6"/>
      <c r="O21" s="121"/>
    </row>
    <row r="22" spans="1:15" x14ac:dyDescent="0.25">
      <c r="A22" s="6"/>
      <c r="B22" s="26" t="s">
        <v>131</v>
      </c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51"/>
      <c r="N22" s="6"/>
    </row>
    <row r="23" spans="1:15" x14ac:dyDescent="0.3">
      <c r="A23" s="6"/>
      <c r="B23" s="155" t="s">
        <v>116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6"/>
    </row>
    <row r="24" spans="1:15" ht="18.75" customHeight="1" x14ac:dyDescent="0.3">
      <c r="A24" s="6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6"/>
    </row>
    <row r="25" spans="1:15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43"/>
      <c r="M25" s="6"/>
      <c r="N25" s="6"/>
    </row>
    <row r="26" spans="1:15" x14ac:dyDescent="0.3">
      <c r="A26" s="6"/>
      <c r="B26" s="13"/>
      <c r="C26" s="6"/>
      <c r="D26" s="6"/>
      <c r="E26" s="6"/>
      <c r="F26" s="6"/>
      <c r="G26" s="6"/>
      <c r="H26" s="6"/>
      <c r="I26" s="6"/>
      <c r="J26" s="6"/>
      <c r="K26" s="6"/>
      <c r="L26" s="43"/>
      <c r="M26" s="6"/>
      <c r="N26" s="6"/>
    </row>
    <row r="27" spans="1:1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43"/>
      <c r="M27" s="6"/>
      <c r="N27" s="6"/>
    </row>
    <row r="28" spans="1:15" x14ac:dyDescent="0.3">
      <c r="A28" s="6"/>
      <c r="B28" s="13"/>
      <c r="C28" s="6"/>
      <c r="D28" s="6"/>
      <c r="E28" s="6"/>
      <c r="F28" s="6"/>
      <c r="G28" s="6"/>
      <c r="H28" s="6"/>
      <c r="I28" s="6"/>
      <c r="J28" s="6"/>
      <c r="K28" s="6"/>
      <c r="L28" s="43"/>
      <c r="M28" s="6"/>
      <c r="N28" s="6"/>
    </row>
    <row r="29" spans="1:1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43"/>
      <c r="M29" s="6"/>
      <c r="N29" s="6"/>
    </row>
    <row r="30" spans="1:1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43"/>
      <c r="M30" s="6"/>
      <c r="N30" s="45"/>
    </row>
    <row r="31" spans="1:1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43"/>
      <c r="M31" s="6"/>
      <c r="N31" s="6"/>
    </row>
    <row r="32" spans="1:1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43"/>
      <c r="M32" s="6"/>
      <c r="N32" s="6"/>
    </row>
    <row r="33" spans="1:34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43"/>
      <c r="M33" s="6"/>
      <c r="N33" s="6"/>
    </row>
    <row r="34" spans="1:34" s="28" customForma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43"/>
      <c r="M34" s="6"/>
      <c r="N34" s="6"/>
      <c r="P34" s="7"/>
      <c r="Q34" s="7"/>
      <c r="R34" s="7"/>
    </row>
    <row r="35" spans="1:34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43"/>
      <c r="M35" s="6"/>
      <c r="N35" s="6"/>
      <c r="P35" s="7"/>
      <c r="Q35" s="7"/>
      <c r="R35" s="7"/>
    </row>
    <row r="36" spans="1:34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43"/>
      <c r="M36" s="6"/>
      <c r="N36" s="6"/>
      <c r="P36" s="7"/>
      <c r="Q36" s="7"/>
      <c r="R36" s="7"/>
    </row>
    <row r="37" spans="1:34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43"/>
      <c r="M37" s="6"/>
      <c r="N37" s="6"/>
      <c r="P37" s="7"/>
      <c r="Q37" s="7"/>
      <c r="R37" s="7"/>
    </row>
    <row r="38" spans="1:34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43"/>
      <c r="M38" s="6"/>
      <c r="N38" s="6"/>
      <c r="P38" s="7"/>
      <c r="Q38" s="7"/>
      <c r="R38" s="7"/>
    </row>
    <row r="39" spans="1:34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43"/>
      <c r="M39" s="6"/>
      <c r="N39" s="6"/>
      <c r="P39" s="7"/>
      <c r="Q39" s="7"/>
      <c r="R39" s="7"/>
    </row>
    <row r="40" spans="1:34" s="28" customFormat="1" ht="6.7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43"/>
      <c r="M40" s="6"/>
      <c r="N40" s="6"/>
      <c r="P40" s="7"/>
      <c r="Q40" s="7"/>
      <c r="R40" s="7"/>
    </row>
    <row r="41" spans="1:34" s="52" customFormat="1" ht="12.75" customHeight="1" x14ac:dyDescent="0.3"/>
    <row r="42" spans="1:34" s="53" customFormat="1" x14ac:dyDescent="0.3"/>
    <row r="43" spans="1:34" s="53" customFormat="1" ht="6" customHeight="1" x14ac:dyDescent="0.3"/>
    <row r="44" spans="1:34" s="91" customFormat="1" x14ac:dyDescent="0.3">
      <c r="C44" s="166" t="s">
        <v>17</v>
      </c>
      <c r="D44" s="166"/>
      <c r="E44" s="166"/>
      <c r="F44" s="166"/>
      <c r="G44" s="165" t="s">
        <v>10</v>
      </c>
      <c r="H44" s="165"/>
      <c r="I44" s="165"/>
      <c r="J44" s="165"/>
      <c r="K44" s="165" t="s">
        <v>11</v>
      </c>
      <c r="L44" s="165"/>
      <c r="M44" s="165"/>
      <c r="N44" s="165"/>
      <c r="O44" s="165" t="s">
        <v>12</v>
      </c>
      <c r="P44" s="165"/>
      <c r="Q44" s="165"/>
      <c r="R44" s="165"/>
      <c r="S44" s="165" t="s">
        <v>13</v>
      </c>
      <c r="T44" s="165"/>
      <c r="U44" s="165"/>
      <c r="V44" s="165"/>
      <c r="W44" s="165" t="s">
        <v>14</v>
      </c>
      <c r="X44" s="165"/>
      <c r="Y44" s="165"/>
      <c r="Z44" s="165"/>
      <c r="AA44" s="165" t="s">
        <v>15</v>
      </c>
      <c r="AB44" s="165"/>
      <c r="AC44" s="165"/>
      <c r="AD44" s="165"/>
      <c r="AE44" s="165" t="s">
        <v>16</v>
      </c>
      <c r="AF44" s="165"/>
      <c r="AG44" s="165"/>
      <c r="AH44" s="165"/>
    </row>
    <row r="45" spans="1:34" s="91" customFormat="1" ht="77.25" customHeight="1" x14ac:dyDescent="0.3">
      <c r="C45" s="92" t="s">
        <v>101</v>
      </c>
      <c r="D45" s="92" t="s">
        <v>102</v>
      </c>
      <c r="E45" s="92" t="s">
        <v>103</v>
      </c>
      <c r="F45" s="92" t="s">
        <v>100</v>
      </c>
      <c r="G45" s="92" t="s">
        <v>101</v>
      </c>
      <c r="H45" s="92" t="s">
        <v>102</v>
      </c>
      <c r="I45" s="92" t="s">
        <v>103</v>
      </c>
      <c r="J45" s="92" t="s">
        <v>100</v>
      </c>
      <c r="K45" s="92" t="s">
        <v>101</v>
      </c>
      <c r="L45" s="92" t="s">
        <v>102</v>
      </c>
      <c r="M45" s="92" t="s">
        <v>103</v>
      </c>
      <c r="N45" s="92" t="s">
        <v>100</v>
      </c>
      <c r="O45" s="92" t="s">
        <v>101</v>
      </c>
      <c r="P45" s="92" t="s">
        <v>102</v>
      </c>
      <c r="Q45" s="92" t="s">
        <v>103</v>
      </c>
      <c r="R45" s="92" t="s">
        <v>100</v>
      </c>
      <c r="S45" s="92" t="s">
        <v>101</v>
      </c>
      <c r="T45" s="92" t="s">
        <v>102</v>
      </c>
      <c r="U45" s="92" t="s">
        <v>103</v>
      </c>
      <c r="V45" s="92" t="s">
        <v>100</v>
      </c>
      <c r="W45" s="92" t="s">
        <v>101</v>
      </c>
      <c r="X45" s="92" t="s">
        <v>102</v>
      </c>
      <c r="Y45" s="92" t="s">
        <v>103</v>
      </c>
      <c r="Z45" s="92" t="s">
        <v>100</v>
      </c>
      <c r="AA45" s="92" t="s">
        <v>101</v>
      </c>
      <c r="AB45" s="92" t="s">
        <v>102</v>
      </c>
      <c r="AC45" s="92" t="s">
        <v>103</v>
      </c>
      <c r="AD45" s="92" t="s">
        <v>100</v>
      </c>
      <c r="AE45" s="92" t="s">
        <v>101</v>
      </c>
      <c r="AF45" s="92" t="s">
        <v>102</v>
      </c>
      <c r="AG45" s="92" t="s">
        <v>103</v>
      </c>
      <c r="AH45" s="92" t="s">
        <v>100</v>
      </c>
    </row>
    <row r="46" spans="1:34" s="91" customFormat="1" x14ac:dyDescent="0.3">
      <c r="B46" s="91" t="s">
        <v>108</v>
      </c>
      <c r="C46" s="93">
        <f>+E13</f>
        <v>4</v>
      </c>
      <c r="D46" s="93">
        <f>+G13</f>
        <v>15</v>
      </c>
      <c r="E46" s="93">
        <f>+I13</f>
        <v>2</v>
      </c>
      <c r="F46" s="93">
        <f>+K13</f>
        <v>3</v>
      </c>
      <c r="G46" s="93">
        <f>+E14</f>
        <v>6</v>
      </c>
      <c r="H46" s="93">
        <f>+G14</f>
        <v>11</v>
      </c>
      <c r="I46" s="93">
        <f>+I14</f>
        <v>0</v>
      </c>
      <c r="J46" s="93">
        <f>+K14</f>
        <v>3</v>
      </c>
      <c r="K46" s="93">
        <f>+E15</f>
        <v>6</v>
      </c>
      <c r="L46" s="93">
        <f>+G15</f>
        <v>12</v>
      </c>
      <c r="M46" s="93">
        <f>+I15</f>
        <v>2</v>
      </c>
      <c r="N46" s="93">
        <f>+K15</f>
        <v>2</v>
      </c>
      <c r="O46" s="93">
        <f>+E16</f>
        <v>7</v>
      </c>
      <c r="P46" s="93">
        <f>+G16</f>
        <v>11</v>
      </c>
      <c r="Q46" s="93">
        <f>+I16</f>
        <v>2</v>
      </c>
      <c r="R46" s="93">
        <f>+K16</f>
        <v>4</v>
      </c>
      <c r="S46" s="93">
        <f>+E17</f>
        <v>5</v>
      </c>
      <c r="T46" s="93">
        <f>+G17</f>
        <v>17</v>
      </c>
      <c r="U46" s="93">
        <f>+I17</f>
        <v>3</v>
      </c>
      <c r="V46" s="93">
        <f>+K17</f>
        <v>5</v>
      </c>
      <c r="W46" s="93">
        <f>+E18</f>
        <v>4</v>
      </c>
      <c r="X46" s="93">
        <f>+G18</f>
        <v>12</v>
      </c>
      <c r="Y46" s="93">
        <f>+I18</f>
        <v>2</v>
      </c>
      <c r="Z46" s="93">
        <f>+K18</f>
        <v>5</v>
      </c>
      <c r="AA46" s="93">
        <f>+E19</f>
        <v>8</v>
      </c>
      <c r="AB46" s="93">
        <f>+G19</f>
        <v>13</v>
      </c>
      <c r="AC46" s="93">
        <f>+I19</f>
        <v>3</v>
      </c>
      <c r="AD46" s="93">
        <f>+K19</f>
        <v>6</v>
      </c>
      <c r="AE46" s="93">
        <f>+E20</f>
        <v>11</v>
      </c>
      <c r="AF46" s="93">
        <f>+G20</f>
        <v>17</v>
      </c>
      <c r="AG46" s="93">
        <f>+I20</f>
        <v>2</v>
      </c>
      <c r="AH46" s="93">
        <f>+K20</f>
        <v>5</v>
      </c>
    </row>
    <row r="47" spans="1:34" s="91" customFormat="1" x14ac:dyDescent="0.3">
      <c r="B47" s="91" t="s">
        <v>109</v>
      </c>
      <c r="C47" s="93">
        <f>+F13</f>
        <v>0</v>
      </c>
      <c r="D47" s="93">
        <f>+H13</f>
        <v>0</v>
      </c>
      <c r="E47" s="93">
        <f>+J13</f>
        <v>0</v>
      </c>
      <c r="F47" s="93">
        <f>+L13</f>
        <v>0</v>
      </c>
      <c r="G47" s="93">
        <f>+F14</f>
        <v>0</v>
      </c>
      <c r="H47" s="93">
        <f>+H14</f>
        <v>0</v>
      </c>
      <c r="I47" s="93">
        <f>+J14</f>
        <v>0</v>
      </c>
      <c r="J47" s="93">
        <f>+L14</f>
        <v>0</v>
      </c>
      <c r="K47" s="93">
        <f>+F15</f>
        <v>0</v>
      </c>
      <c r="L47" s="93">
        <f>+H15</f>
        <v>0</v>
      </c>
      <c r="M47" s="93">
        <f>+J15</f>
        <v>0</v>
      </c>
      <c r="N47" s="93">
        <f>+L15</f>
        <v>6</v>
      </c>
      <c r="O47" s="93">
        <f>+F16</f>
        <v>0</v>
      </c>
      <c r="P47" s="93">
        <f>+H16</f>
        <v>0</v>
      </c>
      <c r="Q47" s="93">
        <f>+J16</f>
        <v>0</v>
      </c>
      <c r="R47" s="93">
        <f>+L16</f>
        <v>0</v>
      </c>
      <c r="S47" s="93">
        <f>+F17</f>
        <v>2</v>
      </c>
      <c r="T47" s="93">
        <f>+H17</f>
        <v>1</v>
      </c>
      <c r="U47" s="93">
        <f>+J17</f>
        <v>0</v>
      </c>
      <c r="V47" s="93">
        <f>+L17</f>
        <v>0</v>
      </c>
      <c r="W47" s="93">
        <f>+F18</f>
        <v>0</v>
      </c>
      <c r="X47" s="93">
        <f>+H18</f>
        <v>0</v>
      </c>
      <c r="Y47" s="93">
        <f>+J18</f>
        <v>0</v>
      </c>
      <c r="Z47" s="93">
        <f>+L18</f>
        <v>2</v>
      </c>
      <c r="AA47" s="93">
        <f>+F19</f>
        <v>0</v>
      </c>
      <c r="AB47" s="93">
        <f>+H19</f>
        <v>0</v>
      </c>
      <c r="AC47" s="93">
        <f>+J19</f>
        <v>0</v>
      </c>
      <c r="AD47" s="93">
        <f>+L19</f>
        <v>4</v>
      </c>
      <c r="AE47" s="93">
        <f>+F20</f>
        <v>1</v>
      </c>
      <c r="AF47" s="93">
        <f>+H20</f>
        <v>0</v>
      </c>
      <c r="AG47" s="93">
        <f>+J20</f>
        <v>0</v>
      </c>
      <c r="AH47" s="93">
        <f>+L20</f>
        <v>0</v>
      </c>
    </row>
    <row r="48" spans="1:34" s="53" customFormat="1" x14ac:dyDescent="0.3">
      <c r="B48" s="53" t="s">
        <v>79</v>
      </c>
      <c r="C48" s="77">
        <v>379</v>
      </c>
      <c r="D48" s="77"/>
    </row>
    <row r="49" spans="2:4" s="53" customFormat="1" x14ac:dyDescent="0.3">
      <c r="B49" s="53" t="s">
        <v>77</v>
      </c>
      <c r="C49" s="77">
        <v>215</v>
      </c>
      <c r="D49" s="77"/>
    </row>
    <row r="50" spans="2:4" s="53" customFormat="1" x14ac:dyDescent="0.3">
      <c r="B50" s="53" t="s">
        <v>81</v>
      </c>
      <c r="C50" s="77">
        <v>194</v>
      </c>
      <c r="D50" s="77"/>
    </row>
    <row r="51" spans="2:4" s="53" customFormat="1" x14ac:dyDescent="0.3">
      <c r="B51" s="53" t="s">
        <v>82</v>
      </c>
      <c r="C51" s="77">
        <v>114</v>
      </c>
      <c r="D51" s="77"/>
    </row>
    <row r="52" spans="2:4" s="28" customFormat="1" x14ac:dyDescent="0.3"/>
    <row r="53" spans="2:4" s="28" customFormat="1" x14ac:dyDescent="0.3"/>
    <row r="54" spans="2:4" s="29" customFormat="1" x14ac:dyDescent="0.3"/>
    <row r="55" spans="2:4" s="52" customFormat="1" x14ac:dyDescent="0.3"/>
    <row r="56" spans="2:4" s="52" customFormat="1" x14ac:dyDescent="0.3"/>
    <row r="57" spans="2:4" s="52" customFormat="1" x14ac:dyDescent="0.3"/>
    <row r="58" spans="2:4" s="52" customFormat="1" x14ac:dyDescent="0.3"/>
    <row r="59" spans="2:4" s="52" customFormat="1" x14ac:dyDescent="0.3"/>
    <row r="60" spans="2:4" s="52" customFormat="1" x14ac:dyDescent="0.3"/>
    <row r="61" spans="2:4" s="52" customFormat="1" x14ac:dyDescent="0.3"/>
  </sheetData>
  <mergeCells count="16">
    <mergeCell ref="B6:K6"/>
    <mergeCell ref="B9:M9"/>
    <mergeCell ref="E11:F11"/>
    <mergeCell ref="G11:H11"/>
    <mergeCell ref="I11:J11"/>
    <mergeCell ref="K11:L11"/>
    <mergeCell ref="M11:M12"/>
    <mergeCell ref="W44:Z44"/>
    <mergeCell ref="AA44:AD44"/>
    <mergeCell ref="AE44:AH44"/>
    <mergeCell ref="C44:F44"/>
    <mergeCell ref="B23:M23"/>
    <mergeCell ref="G44:J44"/>
    <mergeCell ref="K44:N44"/>
    <mergeCell ref="O44:R44"/>
    <mergeCell ref="S44:V44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zoomScaleNormal="100" workbookViewId="0"/>
  </sheetViews>
  <sheetFormatPr baseColWidth="10" defaultColWidth="8.6640625" defaultRowHeight="14.4" x14ac:dyDescent="0.3"/>
  <cols>
    <col min="1" max="1" width="5.44140625" style="4" customWidth="1"/>
    <col min="2" max="2" width="2.1093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0" width="8.6640625" style="4"/>
    <col min="11" max="11" width="18.88671875" style="4" customWidth="1"/>
    <col min="12" max="12" width="6.109375" style="4" bestFit="1" customWidth="1"/>
    <col min="13" max="13" width="5.33203125" style="4" customWidth="1"/>
    <col min="14" max="16384" width="8.6640625" style="4"/>
  </cols>
  <sheetData>
    <row r="1" spans="1:13" s="7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7" customFormat="1" ht="21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7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7" customFormat="1" ht="15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7" customForma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7" customForma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7" customForma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7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7" customForma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10" customFormat="1" ht="18" x14ac:dyDescent="0.3">
      <c r="A10" s="8"/>
      <c r="B10" s="9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7" customFormat="1" ht="22.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7" customFormat="1" x14ac:dyDescent="0.3">
      <c r="A12" s="6"/>
      <c r="B12" s="6"/>
      <c r="C12" s="141" t="s">
        <v>4</v>
      </c>
      <c r="D12" s="141"/>
      <c r="E12" s="141"/>
      <c r="F12" s="141"/>
      <c r="G12" s="141"/>
      <c r="H12" s="141"/>
      <c r="I12" s="141"/>
      <c r="J12" s="141"/>
      <c r="K12" s="141"/>
      <c r="L12" s="141"/>
      <c r="M12" s="6"/>
    </row>
    <row r="13" spans="1:13" s="7" customFormat="1" x14ac:dyDescent="0.3">
      <c r="A13" s="6"/>
      <c r="B13" s="6"/>
      <c r="C13" s="11" t="s">
        <v>5</v>
      </c>
      <c r="D13" s="12"/>
      <c r="E13" s="12"/>
      <c r="F13" s="12"/>
      <c r="G13" s="12"/>
      <c r="H13" s="12"/>
      <c r="I13" s="12"/>
      <c r="J13" s="12"/>
      <c r="K13" s="12"/>
      <c r="L13" s="12"/>
      <c r="M13" s="6"/>
    </row>
    <row r="14" spans="1:13" s="7" customFormat="1" x14ac:dyDescent="0.3">
      <c r="A14" s="6"/>
      <c r="B14" s="6"/>
      <c r="C14" s="142" t="s">
        <v>134</v>
      </c>
      <c r="D14" s="143"/>
      <c r="E14" s="143"/>
      <c r="F14" s="143"/>
      <c r="G14" s="143"/>
      <c r="H14" s="143"/>
      <c r="I14" s="143"/>
      <c r="J14" s="143"/>
      <c r="K14" s="143"/>
      <c r="L14" s="143"/>
      <c r="M14" s="6"/>
    </row>
    <row r="15" spans="1:13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s="7" customFormat="1" x14ac:dyDescent="0.3">
      <c r="A17" s="6"/>
      <c r="B17" s="6"/>
      <c r="C17" s="14" t="s">
        <v>2</v>
      </c>
      <c r="D17" s="15"/>
      <c r="E17" s="15"/>
      <c r="F17" s="15"/>
      <c r="G17" s="15"/>
      <c r="H17" s="15"/>
      <c r="I17" s="15"/>
      <c r="J17" s="15"/>
      <c r="K17" s="15"/>
      <c r="L17" s="6"/>
      <c r="M17" s="6"/>
    </row>
    <row r="18" spans="1:13" s="7" customFormat="1" x14ac:dyDescent="0.3">
      <c r="A18" s="6"/>
      <c r="B18" s="6"/>
      <c r="C18" s="15"/>
      <c r="D18" s="15"/>
      <c r="E18" s="15"/>
      <c r="F18" s="15"/>
      <c r="G18" s="15"/>
      <c r="H18" s="15"/>
      <c r="I18" s="15"/>
      <c r="J18" s="15"/>
      <c r="K18" s="15"/>
      <c r="L18" s="6"/>
      <c r="M18" s="6"/>
    </row>
    <row r="19" spans="1:13" s="7" customFormat="1" x14ac:dyDescent="0.3">
      <c r="A19" s="6"/>
      <c r="B19" s="6"/>
      <c r="C19" s="15" t="s">
        <v>153</v>
      </c>
      <c r="D19" s="17"/>
      <c r="E19" s="17"/>
      <c r="F19" s="17"/>
      <c r="G19" s="17"/>
      <c r="H19" s="17"/>
      <c r="I19" s="17"/>
      <c r="J19" s="17"/>
      <c r="K19" s="17"/>
      <c r="L19" s="16" t="s">
        <v>3</v>
      </c>
      <c r="M19" s="16"/>
    </row>
    <row r="20" spans="1:13" s="7" customFormat="1" x14ac:dyDescent="0.3">
      <c r="A20" s="6"/>
      <c r="B20" s="6"/>
      <c r="C20" s="15" t="s">
        <v>154</v>
      </c>
      <c r="D20" s="17"/>
      <c r="E20" s="17"/>
      <c r="F20" s="17"/>
      <c r="G20" s="17"/>
      <c r="H20" s="17"/>
      <c r="I20" s="17"/>
      <c r="J20" s="17"/>
      <c r="K20" s="17"/>
      <c r="L20" s="16" t="s">
        <v>3</v>
      </c>
      <c r="M20" s="16"/>
    </row>
    <row r="21" spans="1:13" s="7" customFormat="1" x14ac:dyDescent="0.3">
      <c r="A21" s="6"/>
      <c r="B21" s="6"/>
      <c r="C21" s="15" t="s">
        <v>155</v>
      </c>
      <c r="D21" s="17"/>
      <c r="E21" s="17"/>
      <c r="F21" s="17"/>
      <c r="G21" s="17"/>
      <c r="H21" s="17"/>
      <c r="I21" s="17"/>
      <c r="J21" s="17"/>
      <c r="K21" s="17"/>
      <c r="L21" s="16" t="s">
        <v>6</v>
      </c>
      <c r="M21" s="16"/>
    </row>
    <row r="22" spans="1:13" s="7" customFormat="1" x14ac:dyDescent="0.3">
      <c r="A22" s="6"/>
      <c r="B22" s="6"/>
      <c r="C22" s="15" t="s">
        <v>156</v>
      </c>
      <c r="D22" s="17"/>
      <c r="E22" s="17"/>
      <c r="F22" s="17"/>
      <c r="G22" s="17"/>
      <c r="H22" s="17"/>
      <c r="I22" s="17"/>
      <c r="J22" s="17"/>
      <c r="K22" s="17"/>
      <c r="L22" s="16" t="s">
        <v>7</v>
      </c>
      <c r="M22" s="16"/>
    </row>
    <row r="23" spans="1:13" s="7" customFormat="1" x14ac:dyDescent="0.3">
      <c r="A23" s="6"/>
      <c r="B23" s="6"/>
      <c r="C23" s="15" t="s">
        <v>157</v>
      </c>
      <c r="D23" s="17"/>
      <c r="E23" s="17"/>
      <c r="F23" s="17"/>
      <c r="G23" s="17"/>
      <c r="H23" s="17"/>
      <c r="I23" s="17"/>
      <c r="J23" s="17"/>
      <c r="K23" s="17"/>
      <c r="L23" s="16" t="s">
        <v>7</v>
      </c>
      <c r="M23" s="16"/>
    </row>
    <row r="24" spans="1:13" s="7" customFormat="1" x14ac:dyDescent="0.3">
      <c r="A24" s="6"/>
      <c r="B24" s="6"/>
      <c r="C24" s="15" t="s">
        <v>158</v>
      </c>
      <c r="D24" s="17"/>
      <c r="E24" s="17"/>
      <c r="F24" s="17"/>
      <c r="G24" s="17"/>
      <c r="H24" s="17"/>
      <c r="I24" s="17"/>
      <c r="J24" s="17"/>
      <c r="K24" s="17"/>
      <c r="L24" s="16" t="s">
        <v>20</v>
      </c>
      <c r="M24" s="16"/>
    </row>
    <row r="25" spans="1:13" s="7" customFormat="1" x14ac:dyDescent="0.3">
      <c r="A25" s="6"/>
      <c r="B25" s="6"/>
      <c r="C25" s="15" t="s">
        <v>159</v>
      </c>
      <c r="D25" s="17"/>
      <c r="E25" s="17"/>
      <c r="F25" s="17"/>
      <c r="G25" s="17"/>
      <c r="H25" s="17"/>
      <c r="I25" s="17"/>
      <c r="J25" s="17"/>
      <c r="K25" s="17"/>
      <c r="L25" s="16" t="s">
        <v>20</v>
      </c>
      <c r="M25" s="16"/>
    </row>
    <row r="26" spans="1:13" s="7" customFormat="1" x14ac:dyDescent="0.3">
      <c r="A26" s="6"/>
      <c r="B26" s="6"/>
      <c r="C26" s="15" t="s">
        <v>160</v>
      </c>
      <c r="D26" s="17"/>
      <c r="E26" s="17"/>
      <c r="F26" s="17"/>
      <c r="G26" s="17"/>
      <c r="H26" s="17"/>
      <c r="I26" s="17"/>
      <c r="J26" s="17"/>
      <c r="K26" s="17"/>
      <c r="L26" s="16" t="s">
        <v>42</v>
      </c>
      <c r="M26" s="16"/>
    </row>
    <row r="27" spans="1:13" s="7" customFormat="1" x14ac:dyDescent="0.3">
      <c r="A27" s="6"/>
      <c r="B27" s="6"/>
      <c r="C27" s="15" t="s">
        <v>161</v>
      </c>
      <c r="D27" s="17"/>
      <c r="E27" s="17"/>
      <c r="F27" s="17"/>
      <c r="G27" s="17"/>
      <c r="H27" s="17"/>
      <c r="I27" s="17"/>
      <c r="J27" s="17"/>
      <c r="K27" s="17"/>
      <c r="L27" s="16" t="s">
        <v>42</v>
      </c>
      <c r="M27" s="16"/>
    </row>
    <row r="28" spans="1:13" s="7" customFormat="1" x14ac:dyDescent="0.3">
      <c r="A28" s="6"/>
      <c r="B28" s="6"/>
      <c r="C28" s="15" t="s">
        <v>162</v>
      </c>
      <c r="D28" s="17"/>
      <c r="E28" s="17"/>
      <c r="F28" s="17"/>
      <c r="G28" s="17"/>
      <c r="H28" s="17"/>
      <c r="I28" s="17"/>
      <c r="J28" s="17"/>
      <c r="K28" s="17"/>
      <c r="L28" s="16" t="s">
        <v>46</v>
      </c>
      <c r="M28" s="16"/>
    </row>
    <row r="29" spans="1:13" s="7" customFormat="1" x14ac:dyDescent="0.3">
      <c r="A29" s="6"/>
      <c r="B29" s="6"/>
      <c r="C29" s="15" t="s">
        <v>163</v>
      </c>
      <c r="D29" s="17"/>
      <c r="E29" s="17"/>
      <c r="F29" s="17"/>
      <c r="G29" s="17"/>
      <c r="H29" s="17"/>
      <c r="I29" s="17"/>
      <c r="J29" s="17"/>
      <c r="K29" s="17"/>
      <c r="L29" s="16" t="s">
        <v>47</v>
      </c>
      <c r="M29" s="16"/>
    </row>
    <row r="30" spans="1:13" s="7" customFormat="1" x14ac:dyDescent="0.3">
      <c r="A30" s="6"/>
      <c r="B30" s="6"/>
      <c r="C30" s="15" t="s">
        <v>164</v>
      </c>
      <c r="D30" s="17"/>
      <c r="E30" s="17"/>
      <c r="F30" s="17"/>
      <c r="G30" s="17"/>
      <c r="H30" s="17"/>
      <c r="I30" s="17"/>
      <c r="J30" s="17"/>
      <c r="K30" s="17"/>
      <c r="L30" s="16" t="s">
        <v>47</v>
      </c>
      <c r="M30" s="16"/>
    </row>
    <row r="31" spans="1:13" s="7" customFormat="1" x14ac:dyDescent="0.3">
      <c r="A31" s="6"/>
      <c r="B31" s="6"/>
      <c r="C31" s="15" t="s">
        <v>165</v>
      </c>
      <c r="D31" s="17"/>
      <c r="E31" s="17"/>
      <c r="F31" s="17"/>
      <c r="G31" s="17"/>
      <c r="H31" s="17"/>
      <c r="I31" s="17"/>
      <c r="J31" s="17"/>
      <c r="K31" s="17"/>
      <c r="L31" s="16" t="s">
        <v>48</v>
      </c>
      <c r="M31" s="16"/>
    </row>
    <row r="32" spans="1:13" s="7" customFormat="1" x14ac:dyDescent="0.3">
      <c r="A32" s="6"/>
      <c r="B32" s="6"/>
      <c r="C32" s="15" t="s">
        <v>166</v>
      </c>
      <c r="D32" s="17"/>
      <c r="E32" s="17"/>
      <c r="F32" s="17"/>
      <c r="G32" s="17"/>
      <c r="H32" s="17"/>
      <c r="I32" s="17"/>
      <c r="J32" s="17"/>
      <c r="K32" s="17"/>
      <c r="L32" s="16" t="s">
        <v>48</v>
      </c>
      <c r="M32" s="16"/>
    </row>
    <row r="33" spans="1:13" s="7" customFormat="1" x14ac:dyDescent="0.3">
      <c r="A33" s="6"/>
      <c r="B33" s="6"/>
      <c r="C33" s="15" t="s">
        <v>167</v>
      </c>
      <c r="D33" s="17"/>
      <c r="E33" s="17"/>
      <c r="F33" s="17"/>
      <c r="G33" s="17"/>
      <c r="H33" s="17"/>
      <c r="I33" s="17"/>
      <c r="J33" s="17"/>
      <c r="K33" s="17"/>
      <c r="L33" s="16" t="s">
        <v>55</v>
      </c>
      <c r="M33" s="16"/>
    </row>
    <row r="34" spans="1:13" s="7" customFormat="1" x14ac:dyDescent="0.3">
      <c r="A34" s="6"/>
      <c r="B34" s="6"/>
      <c r="C34" s="15" t="s">
        <v>168</v>
      </c>
      <c r="D34" s="17"/>
      <c r="E34" s="17"/>
      <c r="F34" s="17"/>
      <c r="G34" s="17"/>
      <c r="H34" s="17"/>
      <c r="I34" s="17"/>
      <c r="J34" s="17"/>
      <c r="K34" s="17"/>
      <c r="L34" s="16" t="s">
        <v>72</v>
      </c>
      <c r="M34" s="16"/>
    </row>
    <row r="35" spans="1:13" s="7" customFormat="1" x14ac:dyDescent="0.3">
      <c r="A35" s="6"/>
      <c r="B35" s="6"/>
      <c r="C35" s="15" t="s">
        <v>169</v>
      </c>
      <c r="D35" s="17"/>
      <c r="E35" s="17"/>
      <c r="F35" s="17"/>
      <c r="G35" s="17"/>
      <c r="H35" s="17"/>
      <c r="I35" s="17"/>
      <c r="J35" s="17"/>
      <c r="K35" s="17"/>
      <c r="L35" s="16" t="s">
        <v>73</v>
      </c>
      <c r="M35" s="16"/>
    </row>
    <row r="36" spans="1:13" s="7" customFormat="1" x14ac:dyDescent="0.3">
      <c r="A36" s="6"/>
      <c r="B36" s="6"/>
      <c r="C36" s="94" t="s">
        <v>170</v>
      </c>
      <c r="D36" s="6"/>
      <c r="E36" s="6"/>
      <c r="F36" s="6"/>
      <c r="G36" s="6"/>
      <c r="H36" s="6"/>
      <c r="I36" s="6"/>
      <c r="J36" s="6"/>
      <c r="K36" s="6"/>
      <c r="L36" s="16" t="s">
        <v>74</v>
      </c>
      <c r="M36" s="6"/>
    </row>
    <row r="37" spans="1:13" s="7" customFormat="1" ht="18" customHeight="1" x14ac:dyDescent="0.3">
      <c r="A37" s="6"/>
      <c r="B37" s="6"/>
      <c r="C37" s="147" t="s">
        <v>171</v>
      </c>
      <c r="D37" s="147"/>
      <c r="E37" s="147"/>
      <c r="F37" s="147"/>
      <c r="G37" s="147"/>
      <c r="H37" s="147"/>
      <c r="I37" s="147"/>
      <c r="J37" s="147"/>
      <c r="K37" s="147"/>
      <c r="L37" s="16" t="s">
        <v>75</v>
      </c>
      <c r="M37" s="6"/>
    </row>
    <row r="38" spans="1:13" s="7" customFormat="1" x14ac:dyDescent="0.3">
      <c r="A38" s="6"/>
      <c r="B38" s="6"/>
      <c r="C38" s="147" t="s">
        <v>172</v>
      </c>
      <c r="D38" s="147"/>
      <c r="E38" s="147"/>
      <c r="F38" s="147"/>
      <c r="G38" s="147"/>
      <c r="H38" s="147"/>
      <c r="I38" s="147"/>
      <c r="J38" s="147"/>
      <c r="K38" s="147"/>
      <c r="L38" s="16" t="s">
        <v>75</v>
      </c>
      <c r="M38" s="6"/>
    </row>
    <row r="39" spans="1:13" s="7" customFormat="1" ht="18" customHeight="1" x14ac:dyDescent="0.3">
      <c r="A39" s="6"/>
      <c r="B39" s="6"/>
      <c r="C39" s="147" t="s">
        <v>216</v>
      </c>
      <c r="D39" s="147"/>
      <c r="E39" s="147"/>
      <c r="F39" s="147"/>
      <c r="G39" s="147"/>
      <c r="H39" s="147"/>
      <c r="I39" s="147"/>
      <c r="J39" s="147"/>
      <c r="K39" s="147"/>
      <c r="L39" s="16" t="s">
        <v>84</v>
      </c>
      <c r="M39" s="6"/>
    </row>
    <row r="40" spans="1:13" s="7" customFormat="1" x14ac:dyDescent="0.3">
      <c r="A40" s="6"/>
      <c r="B40" s="6"/>
      <c r="C40" s="147" t="s">
        <v>217</v>
      </c>
      <c r="D40" s="147"/>
      <c r="E40" s="147"/>
      <c r="F40" s="147"/>
      <c r="G40" s="147"/>
      <c r="H40" s="147"/>
      <c r="I40" s="147"/>
      <c r="J40" s="147"/>
      <c r="K40" s="147"/>
      <c r="L40" s="16" t="s">
        <v>84</v>
      </c>
      <c r="M40" s="6"/>
    </row>
    <row r="41" spans="1:13" s="7" customFormat="1" x14ac:dyDescent="0.3">
      <c r="A41" s="6"/>
      <c r="B41" s="6"/>
      <c r="C41" s="147" t="s">
        <v>218</v>
      </c>
      <c r="D41" s="147"/>
      <c r="E41" s="147"/>
      <c r="F41" s="147"/>
      <c r="G41" s="147"/>
      <c r="H41" s="147"/>
      <c r="I41" s="147"/>
      <c r="J41" s="147"/>
      <c r="K41" s="147"/>
      <c r="L41" s="117" t="s">
        <v>86</v>
      </c>
      <c r="M41" s="6"/>
    </row>
    <row r="42" spans="1:13" s="7" customFormat="1" x14ac:dyDescent="0.3">
      <c r="A42" s="6"/>
      <c r="B42" s="6"/>
      <c r="C42" s="145" t="s">
        <v>219</v>
      </c>
      <c r="D42" s="145"/>
      <c r="E42" s="145"/>
      <c r="F42" s="145"/>
      <c r="G42" s="145"/>
      <c r="H42" s="145"/>
      <c r="I42" s="145"/>
      <c r="J42" s="145"/>
      <c r="K42" s="145"/>
      <c r="L42" s="117" t="s">
        <v>94</v>
      </c>
      <c r="M42" s="6"/>
    </row>
    <row r="43" spans="1:13" s="7" customFormat="1" ht="29.25" customHeight="1" x14ac:dyDescent="0.3">
      <c r="A43" s="6"/>
      <c r="B43" s="6"/>
      <c r="C43" s="146" t="s">
        <v>220</v>
      </c>
      <c r="D43" s="146"/>
      <c r="E43" s="146"/>
      <c r="F43" s="146"/>
      <c r="G43" s="146"/>
      <c r="H43" s="146"/>
      <c r="I43" s="146"/>
      <c r="J43" s="146"/>
      <c r="K43" s="146"/>
      <c r="L43" s="117" t="s">
        <v>95</v>
      </c>
      <c r="M43" s="6"/>
    </row>
    <row r="44" spans="1:13" s="7" customFormat="1" x14ac:dyDescent="0.3">
      <c r="A44" s="6"/>
      <c r="B44" s="6"/>
      <c r="C44" s="122" t="s">
        <v>173</v>
      </c>
      <c r="D44" s="6"/>
      <c r="E44" s="6"/>
      <c r="F44" s="6"/>
      <c r="G44" s="6"/>
      <c r="H44" s="6"/>
      <c r="I44" s="6"/>
      <c r="J44" s="6"/>
      <c r="K44" s="6"/>
      <c r="L44" s="117" t="s">
        <v>96</v>
      </c>
      <c r="M44" s="6"/>
    </row>
    <row r="45" spans="1:13" s="7" customFormat="1" x14ac:dyDescent="0.3">
      <c r="A45" s="6"/>
      <c r="B45" s="6"/>
      <c r="C45" s="94" t="s">
        <v>174</v>
      </c>
      <c r="D45" s="6"/>
      <c r="E45" s="6"/>
      <c r="F45" s="6"/>
      <c r="G45" s="6"/>
      <c r="H45" s="6"/>
      <c r="I45" s="6"/>
      <c r="J45" s="6"/>
      <c r="K45" s="6"/>
      <c r="L45" s="117" t="s">
        <v>96</v>
      </c>
      <c r="M45" s="6"/>
    </row>
    <row r="46" spans="1:13" s="7" customFormat="1" x14ac:dyDescent="0.3">
      <c r="A46" s="6"/>
      <c r="B46" s="6"/>
      <c r="C46" s="94" t="s">
        <v>175</v>
      </c>
      <c r="D46" s="6"/>
      <c r="E46" s="6"/>
      <c r="F46" s="6"/>
      <c r="G46" s="6"/>
      <c r="H46" s="6"/>
      <c r="I46" s="6"/>
      <c r="J46" s="6"/>
      <c r="K46" s="6"/>
      <c r="L46" s="117" t="s">
        <v>110</v>
      </c>
      <c r="M46" s="6"/>
    </row>
    <row r="47" spans="1:13" s="7" customFormat="1" x14ac:dyDescent="0.3">
      <c r="A47" s="6"/>
      <c r="B47" s="6"/>
      <c r="C47" s="94" t="s">
        <v>176</v>
      </c>
      <c r="D47" s="6"/>
      <c r="E47" s="6"/>
      <c r="F47" s="6"/>
      <c r="G47" s="6"/>
      <c r="H47" s="6"/>
      <c r="I47" s="6"/>
      <c r="J47" s="6"/>
      <c r="K47" s="6"/>
      <c r="L47" s="117" t="s">
        <v>110</v>
      </c>
      <c r="M47" s="6"/>
    </row>
    <row r="48" spans="1:13" s="7" customFormat="1" x14ac:dyDescent="0.3">
      <c r="A48" s="6"/>
      <c r="B48" s="6"/>
      <c r="C48" s="94" t="s">
        <v>177</v>
      </c>
      <c r="D48" s="6"/>
      <c r="E48" s="6"/>
      <c r="F48" s="6"/>
      <c r="G48" s="6"/>
      <c r="H48" s="6"/>
      <c r="I48" s="6"/>
      <c r="J48" s="6"/>
      <c r="K48" s="6"/>
      <c r="L48" s="117" t="s">
        <v>111</v>
      </c>
      <c r="M48" s="6"/>
    </row>
    <row r="49" spans="1:13" s="7" customFormat="1" x14ac:dyDescent="0.3">
      <c r="A49" s="6"/>
      <c r="B49" s="6"/>
      <c r="C49" s="94" t="s">
        <v>178</v>
      </c>
      <c r="D49" s="6"/>
      <c r="E49" s="6"/>
      <c r="F49" s="6"/>
      <c r="G49" s="6"/>
      <c r="H49" s="6"/>
      <c r="I49" s="6"/>
      <c r="J49" s="6"/>
      <c r="K49" s="6"/>
      <c r="L49" s="117" t="s">
        <v>112</v>
      </c>
      <c r="M49" s="6"/>
    </row>
    <row r="50" spans="1:13" s="7" customFormat="1" x14ac:dyDescent="0.3">
      <c r="A50" s="6"/>
      <c r="B50" s="6"/>
      <c r="C50" s="94" t="s">
        <v>179</v>
      </c>
      <c r="D50" s="6"/>
      <c r="E50" s="6"/>
      <c r="F50" s="6"/>
      <c r="G50" s="6"/>
      <c r="H50" s="6"/>
      <c r="I50" s="6"/>
      <c r="J50" s="6"/>
      <c r="K50" s="6"/>
      <c r="L50" s="117" t="s">
        <v>211</v>
      </c>
      <c r="M50" s="6"/>
    </row>
    <row r="51" spans="1:1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" customHeight="1" x14ac:dyDescent="0.3">
      <c r="A52" s="3"/>
      <c r="B52" s="3"/>
      <c r="C52" s="3"/>
      <c r="D52" s="3"/>
      <c r="E52" s="3"/>
      <c r="F52" s="3"/>
      <c r="G52" s="3"/>
      <c r="H52" s="140"/>
      <c r="I52" s="140"/>
      <c r="J52" s="140"/>
      <c r="K52" s="140"/>
      <c r="L52" s="140"/>
      <c r="M52" s="3"/>
    </row>
    <row r="53" spans="1:1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</sheetData>
  <mergeCells count="10">
    <mergeCell ref="C42:K42"/>
    <mergeCell ref="C43:K43"/>
    <mergeCell ref="C12:L12"/>
    <mergeCell ref="C14:L14"/>
    <mergeCell ref="H52:L52"/>
    <mergeCell ref="C37:K37"/>
    <mergeCell ref="C38:K38"/>
    <mergeCell ref="C41:K41"/>
    <mergeCell ref="C39:K39"/>
    <mergeCell ref="C40:K40"/>
  </mergeCells>
  <hyperlinks>
    <hyperlink ref="L50" location="'P25'!A1" display="Pág. 25" xr:uid="{00000000-0004-0000-0200-000000000000}"/>
    <hyperlink ref="L38" location="'P16'!A1" display="Pág. 16" xr:uid="{00000000-0004-0000-0200-000006000000}"/>
    <hyperlink ref="L37" location="'P16'!A1" display="Pág. 16" xr:uid="{00000000-0004-0000-0200-000007000000}"/>
    <hyperlink ref="L36" location="'P15'!A1" display="Pág. 15" xr:uid="{00000000-0004-0000-0200-000008000000}"/>
    <hyperlink ref="L35" location="'P14'!A1" display="Pág. 14" xr:uid="{00000000-0004-0000-0200-000009000000}"/>
    <hyperlink ref="L34" location="'P13'!A1" display="Pág. 13" xr:uid="{00000000-0004-0000-0200-00000A000000}"/>
    <hyperlink ref="L33" location="'P12'!A1" display="Pág. 12" xr:uid="{00000000-0004-0000-0200-00000B000000}"/>
    <hyperlink ref="L32" location="'P11'!A1" display="Pág. 11" xr:uid="{00000000-0004-0000-0200-00000C000000}"/>
    <hyperlink ref="L31" location="'P11'!A1" display="Pág. 11" xr:uid="{00000000-0004-0000-0200-00000D000000}"/>
    <hyperlink ref="L30" location="'P10'!A1" display="Pág. 10" xr:uid="{00000000-0004-0000-0200-00000E000000}"/>
    <hyperlink ref="L29" location="'P10'!A1" display="Pág. 10" xr:uid="{00000000-0004-0000-0200-00000F000000}"/>
    <hyperlink ref="L28" location="'P9'!A1" display="Pág. 9" xr:uid="{00000000-0004-0000-0200-000010000000}"/>
    <hyperlink ref="L27" location="'P8'!A1" display="Pág. 8" xr:uid="{00000000-0004-0000-0200-000011000000}"/>
    <hyperlink ref="L26" location="'P8'!A1" display="Pág. 8" xr:uid="{00000000-0004-0000-0200-000012000000}"/>
    <hyperlink ref="L25" location="'P7'!A1" display="Pág. 7" xr:uid="{00000000-0004-0000-0200-000013000000}"/>
    <hyperlink ref="L24" location="'P7'!A1" display="Pág. 7" xr:uid="{00000000-0004-0000-0200-000014000000}"/>
    <hyperlink ref="L23" location="'P6'!A1" display="Pág. 6" xr:uid="{00000000-0004-0000-0200-000015000000}"/>
    <hyperlink ref="L22" location="'P6'!A1" display="Pág. 6" xr:uid="{00000000-0004-0000-0200-000016000000}"/>
    <hyperlink ref="L21" location="'P5'!A1" display="Pág. 5" xr:uid="{00000000-0004-0000-0200-000017000000}"/>
    <hyperlink ref="L20" location="'P4'!A1" display="Pág. 4" xr:uid="{00000000-0004-0000-0200-000018000000}"/>
    <hyperlink ref="L19" location="'P4'!A1" display="Pág. 4" xr:uid="{00000000-0004-0000-0200-000019000000}"/>
    <hyperlink ref="L40" location="'P17'!A1" display="Pág. 17" xr:uid="{B0945C4D-0EEB-4B87-9434-7D8EDB03A045}"/>
    <hyperlink ref="L39" location="'P17'!A1" display="Pág. 17" xr:uid="{05BAC778-3B5D-4155-8835-3D392F32483A}"/>
    <hyperlink ref="L41" location="'P18'!A1" display="Pág. 18" xr:uid="{68334E3E-E2AC-462E-98E3-6BB84B16100C}"/>
    <hyperlink ref="L42" location="'P19'!A1" display="Pág. 19" xr:uid="{89DE1859-3B49-4B68-AAFB-B235A6DD7225}"/>
    <hyperlink ref="L43" location="'P22'!A1" display="Pág. 22" xr:uid="{FCA68EB4-E402-4D2E-8C07-980A696BD260}"/>
    <hyperlink ref="L44" location="'P23'!A1" display="Pág. 23" xr:uid="{3462B53C-67F3-42EB-A680-D2FE56D6B7A3}"/>
    <hyperlink ref="L45" location="'P23'!A1" display="Pág. 23" xr:uid="{C0BAF0F4-2186-434C-A765-E63CE9F0331C}"/>
    <hyperlink ref="L47" location="'P24'!A1" display="Pág. 24" xr:uid="{722D8801-7906-49BB-AD8F-C9E8F005B0CC}"/>
    <hyperlink ref="L48" location="'P25'!A1" display="Pág. 25" xr:uid="{33000E06-5B2C-4094-8786-76D1A1DAD9DA}"/>
    <hyperlink ref="L49" location="'P26'!A1" display="Pág. 26" xr:uid="{3870E5F2-2883-44EE-A797-C828DB44F6AE}"/>
    <hyperlink ref="L46" location="'P24'!A1" display="Pág. 24" xr:uid="{8EF4194B-F3C5-41F9-AC2D-63CEF2E56C26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7.88671875" style="7" customWidth="1"/>
    <col min="4" max="4" width="7.5546875" style="7" customWidth="1"/>
    <col min="5" max="15" width="8.5546875" style="7" customWidth="1"/>
    <col min="16" max="16" width="10.33203125" style="7" customWidth="1"/>
    <col min="17" max="17" width="2.6640625" style="7" customWidth="1"/>
    <col min="18" max="18" width="8.6640625" style="28"/>
    <col min="19" max="19" width="8.6640625" style="29"/>
    <col min="20" max="16384" width="8.6640625" style="7"/>
  </cols>
  <sheetData>
    <row r="1" spans="1:18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8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</row>
    <row r="6" spans="1:18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  <c r="Q6" s="6"/>
    </row>
    <row r="7" spans="1:18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8.75" customHeight="1" x14ac:dyDescent="0.3">
      <c r="A9" s="6"/>
      <c r="B9" s="148" t="s">
        <v>181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6"/>
    </row>
    <row r="10" spans="1:18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  <c r="Q10" s="6"/>
    </row>
    <row r="11" spans="1:18" ht="20.25" customHeight="1" x14ac:dyDescent="0.3">
      <c r="A11" s="6"/>
      <c r="B11" s="33"/>
      <c r="C11" s="33"/>
      <c r="D11" s="34" t="s">
        <v>8</v>
      </c>
      <c r="E11" s="35" t="s">
        <v>21</v>
      </c>
      <c r="F11" s="35" t="s">
        <v>22</v>
      </c>
      <c r="G11" s="35" t="s">
        <v>23</v>
      </c>
      <c r="H11" s="35" t="s">
        <v>24</v>
      </c>
      <c r="I11" s="35" t="s">
        <v>25</v>
      </c>
      <c r="J11" s="35" t="s">
        <v>26</v>
      </c>
      <c r="K11" s="35" t="s">
        <v>27</v>
      </c>
      <c r="L11" s="35" t="s">
        <v>28</v>
      </c>
      <c r="M11" s="35" t="s">
        <v>29</v>
      </c>
      <c r="N11" s="35" t="s">
        <v>30</v>
      </c>
      <c r="O11" s="35" t="s">
        <v>31</v>
      </c>
      <c r="P11" s="35" t="s">
        <v>9</v>
      </c>
      <c r="Q11" s="6"/>
    </row>
    <row r="12" spans="1:18" x14ac:dyDescent="0.3">
      <c r="A12" s="6"/>
      <c r="B12" s="36" t="s">
        <v>118</v>
      </c>
      <c r="C12" s="36"/>
      <c r="D12" s="66">
        <v>17420</v>
      </c>
      <c r="E12" s="66">
        <v>14916</v>
      </c>
      <c r="F12" s="66">
        <v>13676</v>
      </c>
      <c r="G12" s="66">
        <v>18629</v>
      </c>
      <c r="H12" s="66">
        <v>21800</v>
      </c>
      <c r="I12" s="66">
        <v>16411</v>
      </c>
      <c r="J12" s="66">
        <v>8748</v>
      </c>
      <c r="K12" s="66">
        <v>7326</v>
      </c>
      <c r="L12" s="66">
        <v>13741</v>
      </c>
      <c r="M12" s="66">
        <v>20489</v>
      </c>
      <c r="N12" s="66">
        <v>18919</v>
      </c>
      <c r="O12" s="66">
        <v>8971</v>
      </c>
      <c r="P12" s="38">
        <f>SUM(D12:O12)</f>
        <v>181046</v>
      </c>
      <c r="Q12" s="6"/>
      <c r="R12" s="28" t="s">
        <v>32</v>
      </c>
    </row>
    <row r="13" spans="1:18" x14ac:dyDescent="0.3">
      <c r="A13" s="6"/>
      <c r="B13" s="36" t="s">
        <v>10</v>
      </c>
      <c r="C13" s="36"/>
      <c r="D13" s="66">
        <v>9492</v>
      </c>
      <c r="E13" s="66">
        <v>7889</v>
      </c>
      <c r="F13" s="66">
        <v>8979</v>
      </c>
      <c r="G13" s="66">
        <v>11583</v>
      </c>
      <c r="H13" s="66">
        <v>11600</v>
      </c>
      <c r="I13" s="66">
        <v>9078</v>
      </c>
      <c r="J13" s="66">
        <v>5041</v>
      </c>
      <c r="K13" s="66">
        <v>5441</v>
      </c>
      <c r="L13" s="66">
        <v>7290</v>
      </c>
      <c r="M13" s="66">
        <v>9750</v>
      </c>
      <c r="N13" s="66">
        <v>9737</v>
      </c>
      <c r="O13" s="66">
        <v>8036</v>
      </c>
      <c r="P13" s="38">
        <f t="shared" ref="P13:P19" si="0">SUM(D13:O13)</f>
        <v>103916</v>
      </c>
      <c r="Q13" s="6"/>
      <c r="R13" s="28" t="s">
        <v>33</v>
      </c>
    </row>
    <row r="14" spans="1:18" x14ac:dyDescent="0.3">
      <c r="A14" s="6"/>
      <c r="B14" s="36" t="s">
        <v>11</v>
      </c>
      <c r="C14" s="36"/>
      <c r="D14" s="66">
        <v>0</v>
      </c>
      <c r="E14" s="66">
        <v>37381</v>
      </c>
      <c r="F14" s="66">
        <v>26640</v>
      </c>
      <c r="G14" s="66">
        <v>28847</v>
      </c>
      <c r="H14" s="66">
        <v>38598</v>
      </c>
      <c r="I14" s="66">
        <v>35459</v>
      </c>
      <c r="J14" s="66">
        <v>11713</v>
      </c>
      <c r="K14" s="66">
        <v>12014</v>
      </c>
      <c r="L14" s="66">
        <v>22920</v>
      </c>
      <c r="M14" s="66">
        <v>16143</v>
      </c>
      <c r="N14" s="66">
        <v>31128</v>
      </c>
      <c r="O14" s="66">
        <v>33707</v>
      </c>
      <c r="P14" s="38">
        <f t="shared" si="0"/>
        <v>294550</v>
      </c>
      <c r="Q14" s="6"/>
      <c r="R14" s="28" t="s">
        <v>34</v>
      </c>
    </row>
    <row r="15" spans="1:18" x14ac:dyDescent="0.3">
      <c r="A15" s="6"/>
      <c r="B15" s="36" t="s">
        <v>12</v>
      </c>
      <c r="C15" s="36"/>
      <c r="D15" s="66">
        <v>11403</v>
      </c>
      <c r="E15" s="66">
        <v>11388</v>
      </c>
      <c r="F15" s="66">
        <v>9515</v>
      </c>
      <c r="G15" s="66">
        <v>11412</v>
      </c>
      <c r="H15" s="66">
        <v>11724</v>
      </c>
      <c r="I15" s="66">
        <v>10175</v>
      </c>
      <c r="J15" s="66">
        <v>6334</v>
      </c>
      <c r="K15" s="66">
        <v>6920</v>
      </c>
      <c r="L15" s="66">
        <v>10062</v>
      </c>
      <c r="M15" s="66">
        <v>12591</v>
      </c>
      <c r="N15" s="66">
        <v>13317</v>
      </c>
      <c r="O15" s="66">
        <v>8674</v>
      </c>
      <c r="P15" s="38">
        <f>SUM(D15:O15)</f>
        <v>123515</v>
      </c>
      <c r="Q15" s="6"/>
      <c r="R15" s="28" t="s">
        <v>35</v>
      </c>
    </row>
    <row r="16" spans="1:18" x14ac:dyDescent="0.3">
      <c r="A16" s="6"/>
      <c r="B16" s="36" t="s">
        <v>13</v>
      </c>
      <c r="C16" s="36"/>
      <c r="D16" s="66">
        <v>13460</v>
      </c>
      <c r="E16" s="66">
        <v>13777</v>
      </c>
      <c r="F16" s="66">
        <v>14711</v>
      </c>
      <c r="G16" s="66">
        <v>15244</v>
      </c>
      <c r="H16" s="66">
        <v>14619</v>
      </c>
      <c r="I16" s="66">
        <v>9733</v>
      </c>
      <c r="J16" s="66">
        <v>4793</v>
      </c>
      <c r="K16" s="66">
        <v>4971</v>
      </c>
      <c r="L16" s="66">
        <v>8558</v>
      </c>
      <c r="M16" s="66">
        <v>12430</v>
      </c>
      <c r="N16" s="66">
        <v>9206</v>
      </c>
      <c r="O16" s="66">
        <v>6595</v>
      </c>
      <c r="P16" s="38">
        <f t="shared" si="0"/>
        <v>128097</v>
      </c>
      <c r="Q16" s="6"/>
      <c r="R16" s="28" t="s">
        <v>36</v>
      </c>
    </row>
    <row r="17" spans="1:18" x14ac:dyDescent="0.3">
      <c r="A17" s="6"/>
      <c r="B17" s="36" t="s">
        <v>14</v>
      </c>
      <c r="C17" s="36"/>
      <c r="D17" s="66">
        <v>12242</v>
      </c>
      <c r="E17" s="66">
        <v>12917</v>
      </c>
      <c r="F17" s="66">
        <v>11017</v>
      </c>
      <c r="G17" s="66">
        <v>13877</v>
      </c>
      <c r="H17" s="66">
        <v>14444</v>
      </c>
      <c r="I17" s="66">
        <v>10736</v>
      </c>
      <c r="J17" s="66">
        <v>5835</v>
      </c>
      <c r="K17" s="66">
        <v>4893</v>
      </c>
      <c r="L17" s="66">
        <v>9569</v>
      </c>
      <c r="M17" s="66">
        <v>11926</v>
      </c>
      <c r="N17" s="66">
        <v>13029</v>
      </c>
      <c r="O17" s="66">
        <v>9814</v>
      </c>
      <c r="P17" s="38">
        <f t="shared" si="0"/>
        <v>130299</v>
      </c>
      <c r="Q17" s="6"/>
      <c r="R17" s="28" t="s">
        <v>37</v>
      </c>
    </row>
    <row r="18" spans="1:18" x14ac:dyDescent="0.3">
      <c r="A18" s="6"/>
      <c r="B18" s="36" t="s">
        <v>15</v>
      </c>
      <c r="C18" s="36"/>
      <c r="D18" s="66">
        <v>13265</v>
      </c>
      <c r="E18" s="66">
        <v>12282</v>
      </c>
      <c r="F18" s="66">
        <v>11116</v>
      </c>
      <c r="G18" s="66">
        <v>14088</v>
      </c>
      <c r="H18" s="66">
        <v>15056</v>
      </c>
      <c r="I18" s="66">
        <v>13324</v>
      </c>
      <c r="J18" s="66">
        <v>6304</v>
      </c>
      <c r="K18" s="66">
        <v>5361</v>
      </c>
      <c r="L18" s="66">
        <v>8480</v>
      </c>
      <c r="M18" s="66">
        <v>14776</v>
      </c>
      <c r="N18" s="66">
        <v>12900</v>
      </c>
      <c r="O18" s="66">
        <v>9100</v>
      </c>
      <c r="P18" s="38">
        <f t="shared" si="0"/>
        <v>136052</v>
      </c>
      <c r="Q18" s="6"/>
      <c r="R18" s="28" t="s">
        <v>38</v>
      </c>
    </row>
    <row r="19" spans="1:18" x14ac:dyDescent="0.3">
      <c r="A19" s="6"/>
      <c r="B19" s="36" t="s">
        <v>119</v>
      </c>
      <c r="C19" s="36"/>
      <c r="D19" s="66">
        <v>18760</v>
      </c>
      <c r="E19" s="66">
        <v>15600</v>
      </c>
      <c r="F19" s="66">
        <v>14027</v>
      </c>
      <c r="G19" s="66">
        <v>14720</v>
      </c>
      <c r="H19" s="66">
        <v>20606</v>
      </c>
      <c r="I19" s="66">
        <v>14933</v>
      </c>
      <c r="J19" s="66">
        <v>9391</v>
      </c>
      <c r="K19" s="66">
        <v>6344</v>
      </c>
      <c r="L19" s="66">
        <v>15684</v>
      </c>
      <c r="M19" s="66">
        <v>22997</v>
      </c>
      <c r="N19" s="66">
        <v>21321</v>
      </c>
      <c r="O19" s="66">
        <v>17529</v>
      </c>
      <c r="P19" s="38">
        <f t="shared" si="0"/>
        <v>191912</v>
      </c>
      <c r="Q19" s="6"/>
      <c r="R19" s="28" t="s">
        <v>39</v>
      </c>
    </row>
    <row r="20" spans="1:18" ht="15" thickBot="1" x14ac:dyDescent="0.35">
      <c r="A20" s="6"/>
      <c r="B20" s="39" t="s">
        <v>9</v>
      </c>
      <c r="C20" s="39"/>
      <c r="D20" s="40">
        <f>SUM(D12:D19)</f>
        <v>96042</v>
      </c>
      <c r="E20" s="40">
        <f t="shared" ref="E20:P20" si="1">SUM(E12:E19)</f>
        <v>126150</v>
      </c>
      <c r="F20" s="40">
        <f t="shared" si="1"/>
        <v>109681</v>
      </c>
      <c r="G20" s="40">
        <f t="shared" si="1"/>
        <v>128400</v>
      </c>
      <c r="H20" s="40">
        <f t="shared" si="1"/>
        <v>148447</v>
      </c>
      <c r="I20" s="40">
        <f t="shared" si="1"/>
        <v>119849</v>
      </c>
      <c r="J20" s="40">
        <f t="shared" si="1"/>
        <v>58159</v>
      </c>
      <c r="K20" s="40">
        <f t="shared" si="1"/>
        <v>53270</v>
      </c>
      <c r="L20" s="40">
        <f t="shared" si="1"/>
        <v>96304</v>
      </c>
      <c r="M20" s="40">
        <f t="shared" si="1"/>
        <v>121102</v>
      </c>
      <c r="N20" s="40">
        <f t="shared" si="1"/>
        <v>129557</v>
      </c>
      <c r="O20" s="40">
        <f t="shared" si="1"/>
        <v>102426</v>
      </c>
      <c r="P20" s="40">
        <f t="shared" si="1"/>
        <v>1289387</v>
      </c>
      <c r="Q20" s="6"/>
    </row>
    <row r="21" spans="1:18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  <c r="Q21" s="6"/>
    </row>
    <row r="22" spans="1:18" x14ac:dyDescent="0.3">
      <c r="A22" s="6"/>
      <c r="B22" s="138" t="s">
        <v>205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  <c r="Q22" s="6"/>
    </row>
    <row r="23" spans="1:18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6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  <c r="Q24" s="6"/>
    </row>
    <row r="25" spans="1:18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  <c r="Q25" s="6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  <c r="Q26" s="6"/>
    </row>
    <row r="27" spans="1:18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  <c r="Q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  <c r="Q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  <c r="Q29" s="45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  <c r="Q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  <c r="Q32" s="6"/>
    </row>
    <row r="33" spans="1:17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  <c r="Q33" s="6"/>
    </row>
    <row r="34" spans="1:17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  <c r="Q34" s="6"/>
    </row>
    <row r="35" spans="1:17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  <c r="Q35" s="6"/>
    </row>
    <row r="36" spans="1:17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  <c r="Q36" s="6"/>
    </row>
    <row r="37" spans="1:17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45"/>
      <c r="Q37" s="6"/>
    </row>
    <row r="38" spans="1:17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  <c r="Q38" s="6"/>
    </row>
    <row r="39" spans="1:17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  <c r="Q39" s="6"/>
    </row>
    <row r="40" spans="1:17" ht="12.75" customHeight="1" x14ac:dyDescent="0.3"/>
    <row r="42" spans="1:17" ht="6" customHeight="1" x14ac:dyDescent="0.3"/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:P1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4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4.6640625" style="7" customWidth="1"/>
    <col min="5" max="10" width="9.109375" style="7" bestFit="1" customWidth="1"/>
    <col min="11" max="13" width="7.5546875" style="7" bestFit="1" customWidth="1"/>
    <col min="14" max="15" width="9.109375" style="7" bestFit="1" customWidth="1"/>
    <col min="16" max="16" width="2.6640625" style="7" customWidth="1"/>
    <col min="17" max="17" width="10" style="7" bestFit="1" customWidth="1"/>
    <col min="18" max="16384" width="8.6640625" style="7"/>
  </cols>
  <sheetData>
    <row r="1" spans="1:16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6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6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.75" customHeight="1" x14ac:dyDescent="0.3">
      <c r="A9" s="6"/>
      <c r="B9" s="152" t="s">
        <v>182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6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6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6" x14ac:dyDescent="0.3">
      <c r="A12" s="6"/>
      <c r="B12" s="36" t="s">
        <v>17</v>
      </c>
      <c r="C12" s="36"/>
      <c r="D12" s="46"/>
      <c r="E12" s="47">
        <v>239435.7</v>
      </c>
      <c r="F12" s="47">
        <v>221041</v>
      </c>
      <c r="G12" s="47">
        <v>228766</v>
      </c>
      <c r="H12" s="47">
        <v>233476</v>
      </c>
      <c r="I12" s="47">
        <v>231823</v>
      </c>
      <c r="J12" s="47">
        <v>188815</v>
      </c>
      <c r="K12" s="47">
        <v>67786</v>
      </c>
      <c r="L12" s="48">
        <v>107599</v>
      </c>
      <c r="M12" s="48">
        <v>168169</v>
      </c>
      <c r="N12" s="48">
        <v>174268</v>
      </c>
      <c r="O12" s="48">
        <v>181046</v>
      </c>
      <c r="P12" s="6"/>
    </row>
    <row r="13" spans="1:16" x14ac:dyDescent="0.3">
      <c r="A13" s="6"/>
      <c r="B13" s="36" t="s">
        <v>10</v>
      </c>
      <c r="C13" s="36"/>
      <c r="D13" s="46"/>
      <c r="E13" s="47">
        <v>155211</v>
      </c>
      <c r="F13" s="47">
        <v>153782</v>
      </c>
      <c r="G13" s="47">
        <v>143579</v>
      </c>
      <c r="H13" s="47">
        <v>133701</v>
      </c>
      <c r="I13" s="47">
        <v>126079</v>
      </c>
      <c r="J13" s="47">
        <v>126686</v>
      </c>
      <c r="K13" s="47">
        <v>47151</v>
      </c>
      <c r="L13" s="48">
        <v>76194</v>
      </c>
      <c r="M13" s="48">
        <v>86410</v>
      </c>
      <c r="N13" s="48">
        <v>101457</v>
      </c>
      <c r="O13" s="48">
        <v>103916</v>
      </c>
      <c r="P13" s="6"/>
    </row>
    <row r="14" spans="1:16" x14ac:dyDescent="0.3">
      <c r="A14" s="6"/>
      <c r="B14" s="36" t="s">
        <v>11</v>
      </c>
      <c r="C14" s="36"/>
      <c r="D14" s="46"/>
      <c r="E14" s="47">
        <v>142596</v>
      </c>
      <c r="F14" s="47">
        <v>152511</v>
      </c>
      <c r="G14" s="47">
        <v>156850</v>
      </c>
      <c r="H14" s="47">
        <v>136656</v>
      </c>
      <c r="I14" s="47">
        <v>138320</v>
      </c>
      <c r="J14" s="47">
        <v>138725</v>
      </c>
      <c r="K14" s="47">
        <v>60447</v>
      </c>
      <c r="L14" s="48">
        <v>75266</v>
      </c>
      <c r="M14" s="48">
        <v>76739</v>
      </c>
      <c r="N14" s="48">
        <v>71755</v>
      </c>
      <c r="O14" s="48">
        <v>294550</v>
      </c>
      <c r="P14" s="6"/>
    </row>
    <row r="15" spans="1:16" x14ac:dyDescent="0.3">
      <c r="A15" s="6"/>
      <c r="B15" s="36" t="s">
        <v>12</v>
      </c>
      <c r="C15" s="36"/>
      <c r="D15" s="46"/>
      <c r="E15" s="47">
        <v>263406</v>
      </c>
      <c r="F15" s="47">
        <v>263949</v>
      </c>
      <c r="G15" s="47">
        <v>263021</v>
      </c>
      <c r="H15" s="47">
        <v>261297</v>
      </c>
      <c r="I15" s="47">
        <v>249738</v>
      </c>
      <c r="J15" s="47">
        <v>251358</v>
      </c>
      <c r="K15" s="47">
        <v>84093</v>
      </c>
      <c r="L15" s="48">
        <v>73020</v>
      </c>
      <c r="M15" s="48">
        <v>110071</v>
      </c>
      <c r="N15" s="48">
        <v>117052</v>
      </c>
      <c r="O15" s="48">
        <v>123515</v>
      </c>
      <c r="P15" s="6"/>
    </row>
    <row r="16" spans="1:16" x14ac:dyDescent="0.3">
      <c r="A16" s="6"/>
      <c r="B16" s="36" t="s">
        <v>13</v>
      </c>
      <c r="C16" s="36"/>
      <c r="D16" s="46"/>
      <c r="E16" s="48">
        <v>204984</v>
      </c>
      <c r="F16" s="48">
        <v>209543</v>
      </c>
      <c r="G16" s="48">
        <v>191554</v>
      </c>
      <c r="H16" s="48">
        <v>186605</v>
      </c>
      <c r="I16" s="48">
        <v>197148</v>
      </c>
      <c r="J16" s="48">
        <v>204458</v>
      </c>
      <c r="K16" s="48">
        <v>88073</v>
      </c>
      <c r="L16" s="48">
        <v>109691</v>
      </c>
      <c r="M16" s="48">
        <v>117153</v>
      </c>
      <c r="N16" s="48">
        <v>133000</v>
      </c>
      <c r="O16" s="48">
        <v>128097</v>
      </c>
      <c r="P16" s="6"/>
    </row>
    <row r="17" spans="1:16" x14ac:dyDescent="0.3">
      <c r="A17" s="6"/>
      <c r="B17" s="36" t="s">
        <v>14</v>
      </c>
      <c r="C17" s="36"/>
      <c r="D17" s="46"/>
      <c r="E17" s="47">
        <v>214463</v>
      </c>
      <c r="F17" s="47">
        <v>216589</v>
      </c>
      <c r="G17" s="47">
        <v>199496</v>
      </c>
      <c r="H17" s="47">
        <v>187014</v>
      </c>
      <c r="I17" s="47">
        <v>182330</v>
      </c>
      <c r="J17" s="47">
        <v>201078</v>
      </c>
      <c r="K17" s="47">
        <v>85015</v>
      </c>
      <c r="L17" s="48">
        <v>111651</v>
      </c>
      <c r="M17" s="48">
        <v>116349</v>
      </c>
      <c r="N17" s="48">
        <v>126796</v>
      </c>
      <c r="O17" s="48">
        <v>130299</v>
      </c>
      <c r="P17" s="6"/>
    </row>
    <row r="18" spans="1:16" x14ac:dyDescent="0.3">
      <c r="A18" s="6"/>
      <c r="B18" s="36" t="s">
        <v>15</v>
      </c>
      <c r="C18" s="36"/>
      <c r="D18" s="46"/>
      <c r="E18" s="47">
        <v>224367</v>
      </c>
      <c r="F18" s="47">
        <v>210399</v>
      </c>
      <c r="G18" s="47">
        <v>201154</v>
      </c>
      <c r="H18" s="47">
        <v>193840</v>
      </c>
      <c r="I18" s="47">
        <v>149340</v>
      </c>
      <c r="J18" s="47">
        <v>152367</v>
      </c>
      <c r="K18" s="47">
        <v>65705</v>
      </c>
      <c r="L18" s="48">
        <v>79560</v>
      </c>
      <c r="M18" s="48">
        <v>125272</v>
      </c>
      <c r="N18" s="48">
        <v>127332</v>
      </c>
      <c r="O18" s="48">
        <v>136052</v>
      </c>
      <c r="P18" s="6"/>
    </row>
    <row r="19" spans="1:16" x14ac:dyDescent="0.3">
      <c r="A19" s="6"/>
      <c r="B19" s="36" t="s">
        <v>16</v>
      </c>
      <c r="C19" s="36"/>
      <c r="D19" s="46"/>
      <c r="E19" s="47">
        <v>297871</v>
      </c>
      <c r="F19" s="47">
        <v>271984</v>
      </c>
      <c r="G19" s="47">
        <v>277651</v>
      </c>
      <c r="H19" s="47">
        <v>234729</v>
      </c>
      <c r="I19" s="47">
        <v>273212</v>
      </c>
      <c r="J19" s="47">
        <v>291021</v>
      </c>
      <c r="K19" s="47">
        <v>129896</v>
      </c>
      <c r="L19" s="48">
        <v>126834</v>
      </c>
      <c r="M19" s="48">
        <v>181160</v>
      </c>
      <c r="N19" s="48">
        <v>164158</v>
      </c>
      <c r="O19" s="48">
        <v>191912</v>
      </c>
      <c r="P19" s="6"/>
    </row>
    <row r="20" spans="1:16" ht="15" thickBot="1" x14ac:dyDescent="0.35">
      <c r="A20" s="6"/>
      <c r="B20" s="39" t="s">
        <v>9</v>
      </c>
      <c r="C20" s="39"/>
      <c r="D20" s="40"/>
      <c r="E20" s="40">
        <f>SUM(E12:E19)</f>
        <v>1742333.7</v>
      </c>
      <c r="F20" s="40">
        <f t="shared" ref="F20:O20" si="0">SUM(F12:F19)</f>
        <v>1699798</v>
      </c>
      <c r="G20" s="40">
        <f t="shared" si="0"/>
        <v>1662071</v>
      </c>
      <c r="H20" s="40">
        <f t="shared" si="0"/>
        <v>1567318</v>
      </c>
      <c r="I20" s="40">
        <f t="shared" si="0"/>
        <v>1547990</v>
      </c>
      <c r="J20" s="40">
        <f t="shared" si="0"/>
        <v>1554508</v>
      </c>
      <c r="K20" s="40">
        <f t="shared" si="0"/>
        <v>628166</v>
      </c>
      <c r="L20" s="40">
        <f t="shared" si="0"/>
        <v>759815</v>
      </c>
      <c r="M20" s="40">
        <f t="shared" si="0"/>
        <v>981323</v>
      </c>
      <c r="N20" s="40">
        <f t="shared" si="0"/>
        <v>1015818</v>
      </c>
      <c r="O20" s="40">
        <f t="shared" si="0"/>
        <v>1289387</v>
      </c>
      <c r="P20" s="6"/>
    </row>
    <row r="21" spans="1:16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9"/>
      <c r="P21" s="6"/>
    </row>
    <row r="22" spans="1:1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</row>
    <row r="23" spans="1:16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</row>
    <row r="25" spans="1:16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16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1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</row>
    <row r="31" spans="1:1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ht="12.75" customHeight="1" x14ac:dyDescent="0.3"/>
    <row r="42" spans="1:16" ht="6" customHeight="1" x14ac:dyDescent="0.3"/>
    <row r="44" spans="1:16" ht="24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E20:O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2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5" width="25.33203125" style="7" customWidth="1"/>
    <col min="6" max="8" width="13.33203125" style="7" customWidth="1"/>
    <col min="9" max="9" width="2" style="7" customWidth="1"/>
    <col min="10" max="12" width="13.33203125" style="7" customWidth="1"/>
    <col min="13" max="13" width="2.6640625" style="7" customWidth="1"/>
    <col min="14" max="16384" width="8.6640625" style="7"/>
  </cols>
  <sheetData>
    <row r="1" spans="1:13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</row>
    <row r="6" spans="1:13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</row>
    <row r="7" spans="1:13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.75" customHeight="1" x14ac:dyDescent="0.3">
      <c r="A9" s="6"/>
      <c r="B9" s="152" t="s">
        <v>183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6"/>
    </row>
    <row r="10" spans="1:13" ht="7.5" customHeight="1" x14ac:dyDescent="0.3">
      <c r="A10" s="6"/>
      <c r="B10" s="30"/>
      <c r="C10" s="30"/>
      <c r="D10" s="31"/>
      <c r="E10" s="31"/>
      <c r="F10" s="31"/>
      <c r="G10" s="31"/>
      <c r="H10" s="31"/>
      <c r="I10" s="32"/>
      <c r="J10" s="32"/>
      <c r="K10" s="32"/>
      <c r="L10" s="32"/>
      <c r="M10" s="6"/>
    </row>
    <row r="11" spans="1:13" ht="20.25" customHeight="1" x14ac:dyDescent="0.3">
      <c r="A11" s="6"/>
      <c r="B11" s="33"/>
      <c r="C11" s="33"/>
      <c r="D11" s="34"/>
      <c r="E11" s="35"/>
      <c r="F11" s="153" t="s">
        <v>184</v>
      </c>
      <c r="G11" s="153"/>
      <c r="H11" s="153"/>
      <c r="I11" s="35"/>
      <c r="J11" s="153" t="s">
        <v>185</v>
      </c>
      <c r="K11" s="153"/>
      <c r="L11" s="153"/>
      <c r="M11" s="6"/>
    </row>
    <row r="12" spans="1:13" ht="0.75" customHeight="1" x14ac:dyDescent="0.3">
      <c r="A12" s="6"/>
      <c r="B12" s="33"/>
      <c r="C12" s="33"/>
      <c r="D12" s="34"/>
      <c r="E12" s="35"/>
      <c r="F12" s="50"/>
      <c r="G12" s="50"/>
      <c r="H12" s="50"/>
      <c r="I12" s="35"/>
      <c r="J12" s="50"/>
      <c r="K12" s="50"/>
      <c r="L12" s="50"/>
      <c r="M12" s="6"/>
    </row>
    <row r="13" spans="1:13" ht="20.25" customHeight="1" x14ac:dyDescent="0.3">
      <c r="A13" s="6"/>
      <c r="B13" s="33"/>
      <c r="C13" s="33"/>
      <c r="D13" s="34"/>
      <c r="E13" s="35"/>
      <c r="F13" s="35" t="s">
        <v>40</v>
      </c>
      <c r="G13" s="35" t="s">
        <v>41</v>
      </c>
      <c r="H13" s="35" t="s">
        <v>9</v>
      </c>
      <c r="I13" s="35"/>
      <c r="J13" s="35" t="s">
        <v>40</v>
      </c>
      <c r="K13" s="35" t="s">
        <v>41</v>
      </c>
      <c r="L13" s="35" t="s">
        <v>9</v>
      </c>
      <c r="M13" s="6"/>
    </row>
    <row r="14" spans="1:13" x14ac:dyDescent="0.3">
      <c r="A14" s="6"/>
      <c r="B14" s="36" t="s">
        <v>17</v>
      </c>
      <c r="C14" s="36"/>
      <c r="D14" s="46"/>
      <c r="E14" s="47"/>
      <c r="F14" s="48">
        <v>53751</v>
      </c>
      <c r="G14" s="48">
        <v>7990</v>
      </c>
      <c r="H14" s="47">
        <f>SUM(F14:G14)</f>
        <v>61741</v>
      </c>
      <c r="I14" s="47"/>
      <c r="J14" s="48">
        <v>1045</v>
      </c>
      <c r="K14" s="48">
        <v>403</v>
      </c>
      <c r="L14" s="47">
        <f>SUM(J14:K14)</f>
        <v>1448</v>
      </c>
      <c r="M14" s="6"/>
    </row>
    <row r="15" spans="1:13" x14ac:dyDescent="0.3">
      <c r="A15" s="6"/>
      <c r="B15" s="36" t="s">
        <v>10</v>
      </c>
      <c r="C15" s="36"/>
      <c r="D15" s="46"/>
      <c r="E15" s="47"/>
      <c r="F15" s="48">
        <v>40330</v>
      </c>
      <c r="G15" s="48">
        <v>10454</v>
      </c>
      <c r="H15" s="47">
        <f t="shared" ref="H15:H21" si="0">SUM(F15:G15)</f>
        <v>50784</v>
      </c>
      <c r="I15" s="47"/>
      <c r="J15" s="48">
        <v>933</v>
      </c>
      <c r="K15" s="48">
        <v>440</v>
      </c>
      <c r="L15" s="47">
        <f t="shared" ref="L15:L22" si="1">SUM(J15:K15)</f>
        <v>1373</v>
      </c>
      <c r="M15" s="6"/>
    </row>
    <row r="16" spans="1:13" x14ac:dyDescent="0.3">
      <c r="A16" s="6"/>
      <c r="B16" s="36" t="s">
        <v>11</v>
      </c>
      <c r="C16" s="36"/>
      <c r="D16" s="46"/>
      <c r="E16" s="47"/>
      <c r="F16" s="48">
        <v>27953</v>
      </c>
      <c r="G16" s="48">
        <v>3287</v>
      </c>
      <c r="H16" s="47">
        <f t="shared" si="0"/>
        <v>31240</v>
      </c>
      <c r="I16" s="47"/>
      <c r="J16" s="48">
        <v>3512</v>
      </c>
      <c r="K16" s="48">
        <v>1333</v>
      </c>
      <c r="L16" s="47">
        <f t="shared" si="1"/>
        <v>4845</v>
      </c>
      <c r="M16" s="6"/>
    </row>
    <row r="17" spans="1:13" x14ac:dyDescent="0.3">
      <c r="A17" s="6"/>
      <c r="B17" s="36" t="s">
        <v>12</v>
      </c>
      <c r="C17" s="36"/>
      <c r="D17" s="46"/>
      <c r="E17" s="47"/>
      <c r="F17" s="48">
        <v>86226</v>
      </c>
      <c r="G17" s="48">
        <v>11096</v>
      </c>
      <c r="H17" s="47">
        <f t="shared" si="0"/>
        <v>97322</v>
      </c>
      <c r="I17" s="47"/>
      <c r="J17" s="48">
        <v>891</v>
      </c>
      <c r="K17" s="48">
        <v>305</v>
      </c>
      <c r="L17" s="47">
        <f t="shared" si="1"/>
        <v>1196</v>
      </c>
      <c r="M17" s="6"/>
    </row>
    <row r="18" spans="1:13" x14ac:dyDescent="0.3">
      <c r="A18" s="6"/>
      <c r="B18" s="36" t="s">
        <v>13</v>
      </c>
      <c r="C18" s="36"/>
      <c r="D18" s="46"/>
      <c r="E18" s="48"/>
      <c r="F18" s="48">
        <v>51535</v>
      </c>
      <c r="G18" s="48">
        <v>6026</v>
      </c>
      <c r="H18" s="47">
        <f t="shared" si="0"/>
        <v>57561</v>
      </c>
      <c r="I18" s="48"/>
      <c r="J18" s="48">
        <v>775</v>
      </c>
      <c r="K18" s="48">
        <v>581</v>
      </c>
      <c r="L18" s="47">
        <f t="shared" si="1"/>
        <v>1356</v>
      </c>
      <c r="M18" s="6"/>
    </row>
    <row r="19" spans="1:13" x14ac:dyDescent="0.3">
      <c r="A19" s="6"/>
      <c r="B19" s="36" t="s">
        <v>14</v>
      </c>
      <c r="C19" s="36"/>
      <c r="D19" s="46"/>
      <c r="E19" s="47"/>
      <c r="F19" s="48">
        <v>41365</v>
      </c>
      <c r="G19" s="48">
        <v>12848</v>
      </c>
      <c r="H19" s="47">
        <f t="shared" si="0"/>
        <v>54213</v>
      </c>
      <c r="I19" s="47"/>
      <c r="J19" s="48">
        <v>951</v>
      </c>
      <c r="K19" s="48">
        <v>646</v>
      </c>
      <c r="L19" s="47">
        <f t="shared" si="1"/>
        <v>1597</v>
      </c>
      <c r="M19" s="6"/>
    </row>
    <row r="20" spans="1:13" x14ac:dyDescent="0.3">
      <c r="A20" s="6"/>
      <c r="B20" s="36" t="s">
        <v>15</v>
      </c>
      <c r="C20" s="36"/>
      <c r="D20" s="46"/>
      <c r="E20" s="47"/>
      <c r="F20" s="48">
        <v>24108</v>
      </c>
      <c r="G20" s="48">
        <v>5202</v>
      </c>
      <c r="H20" s="47">
        <f t="shared" si="0"/>
        <v>29310</v>
      </c>
      <c r="I20" s="47"/>
      <c r="J20" s="48">
        <v>1021</v>
      </c>
      <c r="K20" s="48">
        <v>811</v>
      </c>
      <c r="L20" s="47">
        <f t="shared" si="1"/>
        <v>1832</v>
      </c>
      <c r="M20" s="6"/>
    </row>
    <row r="21" spans="1:13" x14ac:dyDescent="0.3">
      <c r="A21" s="6"/>
      <c r="B21" s="36" t="s">
        <v>16</v>
      </c>
      <c r="C21" s="36"/>
      <c r="D21" s="46"/>
      <c r="E21" s="47"/>
      <c r="F21" s="48">
        <v>105901</v>
      </c>
      <c r="G21" s="48">
        <v>8164</v>
      </c>
      <c r="H21" s="47">
        <f t="shared" si="0"/>
        <v>114065</v>
      </c>
      <c r="I21" s="47"/>
      <c r="J21" s="48">
        <v>1645</v>
      </c>
      <c r="K21" s="48">
        <v>969</v>
      </c>
      <c r="L21" s="47">
        <f t="shared" si="1"/>
        <v>2614</v>
      </c>
      <c r="M21" s="6"/>
    </row>
    <row r="22" spans="1:13" ht="15" thickBot="1" x14ac:dyDescent="0.35">
      <c r="A22" s="6"/>
      <c r="B22" s="39" t="s">
        <v>9</v>
      </c>
      <c r="C22" s="39"/>
      <c r="D22" s="40"/>
      <c r="E22" s="40"/>
      <c r="F22" s="40">
        <f>SUM(F14:F21)</f>
        <v>431169</v>
      </c>
      <c r="G22" s="40">
        <f>SUM(G14:G21)</f>
        <v>65067</v>
      </c>
      <c r="H22" s="40">
        <f>SUM(F22:G22)</f>
        <v>496236</v>
      </c>
      <c r="I22" s="40"/>
      <c r="J22" s="40">
        <f>SUM(J14:J21)</f>
        <v>10773</v>
      </c>
      <c r="K22" s="40">
        <f>SUM(K14:K21)</f>
        <v>5488</v>
      </c>
      <c r="L22" s="40">
        <f t="shared" si="1"/>
        <v>16261</v>
      </c>
      <c r="M22" s="6"/>
    </row>
    <row r="23" spans="1:13" x14ac:dyDescent="0.25">
      <c r="A23" s="6"/>
      <c r="B23" s="26" t="s">
        <v>202</v>
      </c>
      <c r="C23" s="26"/>
      <c r="D23" s="26"/>
      <c r="E23" s="27"/>
      <c r="F23" s="27"/>
      <c r="G23" s="27"/>
      <c r="H23" s="27"/>
      <c r="I23" s="27"/>
      <c r="J23" s="120"/>
      <c r="K23" s="27"/>
      <c r="L23" s="51"/>
      <c r="M23" s="6"/>
    </row>
    <row r="24" spans="1:13" ht="24" customHeight="1" x14ac:dyDescent="0.3">
      <c r="A24" s="6"/>
      <c r="B24" s="154" t="s">
        <v>115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6"/>
    </row>
    <row r="25" spans="1:13" ht="18.75" customHeight="1" x14ac:dyDescent="0.3">
      <c r="A25" s="6"/>
      <c r="B25" s="138" t="s">
        <v>204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6"/>
    </row>
    <row r="26" spans="1:13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43"/>
      <c r="L26" s="6"/>
      <c r="M26" s="6"/>
    </row>
    <row r="27" spans="1:13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43"/>
      <c r="L27" s="6"/>
      <c r="M27" s="6"/>
    </row>
    <row r="28" spans="1:13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43"/>
      <c r="L28" s="6"/>
      <c r="M28" s="6"/>
    </row>
    <row r="29" spans="1:13" x14ac:dyDescent="0.3">
      <c r="A29" s="6"/>
      <c r="B29" s="13"/>
      <c r="C29" s="6"/>
      <c r="D29" s="6"/>
      <c r="E29" s="6"/>
      <c r="F29" s="6"/>
      <c r="G29" s="6"/>
      <c r="H29" s="6"/>
      <c r="I29" s="6"/>
      <c r="J29" s="6"/>
      <c r="K29" s="43"/>
      <c r="L29" s="6"/>
      <c r="M29" s="6"/>
    </row>
    <row r="30" spans="1:13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3"/>
      <c r="L30" s="6"/>
      <c r="M30" s="6"/>
    </row>
    <row r="31" spans="1:13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43"/>
      <c r="L31" s="6"/>
      <c r="M31" s="45"/>
    </row>
    <row r="32" spans="1:13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3"/>
      <c r="L32" s="6"/>
      <c r="M32" s="6"/>
    </row>
    <row r="33" spans="1:14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43"/>
      <c r="L33" s="6"/>
      <c r="M33" s="6"/>
    </row>
    <row r="34" spans="1:14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43"/>
      <c r="L34" s="6"/>
      <c r="M34" s="6"/>
    </row>
    <row r="35" spans="1:14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43"/>
      <c r="L35" s="6"/>
      <c r="M35" s="6"/>
      <c r="N35" s="7"/>
    </row>
    <row r="36" spans="1:14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43"/>
      <c r="L36" s="6"/>
      <c r="M36" s="6"/>
      <c r="N36" s="7"/>
    </row>
    <row r="37" spans="1:14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43"/>
      <c r="L37" s="6"/>
      <c r="M37" s="6"/>
      <c r="N37" s="7"/>
    </row>
    <row r="38" spans="1:14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43"/>
      <c r="L38" s="6"/>
      <c r="M38" s="6"/>
      <c r="N38" s="7"/>
    </row>
    <row r="39" spans="1:14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43"/>
      <c r="L39" s="6"/>
      <c r="M39" s="6"/>
      <c r="N39" s="7"/>
    </row>
    <row r="40" spans="1:14" s="28" customFormat="1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2" spans="1:14" s="28" customFormat="1" ht="6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</sheetData>
  <mergeCells count="5">
    <mergeCell ref="B9:L9"/>
    <mergeCell ref="F11:H11"/>
    <mergeCell ref="J11:L11"/>
    <mergeCell ref="B24:L24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0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5" width="25.33203125" style="7" customWidth="1"/>
    <col min="6" max="8" width="13.33203125" style="7" customWidth="1"/>
    <col min="9" max="9" width="2" style="7" customWidth="1"/>
    <col min="10" max="12" width="13.33203125" style="7" customWidth="1"/>
    <col min="13" max="13" width="2.6640625" style="7" customWidth="1"/>
    <col min="14" max="14" width="8.6640625" style="28"/>
    <col min="15" max="16384" width="8.6640625" style="7"/>
  </cols>
  <sheetData>
    <row r="1" spans="1:14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</row>
    <row r="6" spans="1:14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</row>
    <row r="7" spans="1:14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4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 ht="18.75" customHeight="1" x14ac:dyDescent="0.3">
      <c r="A9" s="6"/>
      <c r="B9" s="152" t="s">
        <v>186</v>
      </c>
      <c r="C9" s="149"/>
      <c r="D9" s="149"/>
      <c r="E9" s="149"/>
      <c r="F9" s="149"/>
      <c r="G9" s="149"/>
      <c r="H9" s="149"/>
      <c r="I9" s="149"/>
      <c r="J9" s="149"/>
      <c r="K9" s="149"/>
      <c r="L9" s="150"/>
      <c r="M9" s="6"/>
    </row>
    <row r="10" spans="1:14" ht="7.5" customHeight="1" x14ac:dyDescent="0.3">
      <c r="A10" s="6"/>
      <c r="B10" s="30"/>
      <c r="C10" s="30"/>
      <c r="D10" s="31"/>
      <c r="E10" s="31"/>
      <c r="F10" s="31"/>
      <c r="G10" s="31"/>
      <c r="H10" s="31"/>
      <c r="I10" s="32"/>
      <c r="J10" s="32"/>
      <c r="K10" s="32"/>
      <c r="L10" s="32"/>
      <c r="M10" s="6"/>
    </row>
    <row r="11" spans="1:14" ht="20.25" customHeight="1" x14ac:dyDescent="0.3">
      <c r="A11" s="6"/>
      <c r="B11" s="33"/>
      <c r="C11" s="33"/>
      <c r="D11" s="34"/>
      <c r="E11" s="35"/>
      <c r="F11" s="153" t="s">
        <v>184</v>
      </c>
      <c r="G11" s="153"/>
      <c r="H11" s="153"/>
      <c r="I11" s="35"/>
      <c r="J11" s="153" t="s">
        <v>185</v>
      </c>
      <c r="K11" s="153"/>
      <c r="L11" s="153"/>
      <c r="M11" s="6"/>
    </row>
    <row r="12" spans="1:14" ht="0.75" customHeight="1" x14ac:dyDescent="0.3">
      <c r="A12" s="6"/>
      <c r="B12" s="33"/>
      <c r="C12" s="33"/>
      <c r="D12" s="34"/>
      <c r="E12" s="35"/>
      <c r="F12" s="50"/>
      <c r="G12" s="50"/>
      <c r="H12" s="50"/>
      <c r="I12" s="35"/>
      <c r="J12" s="50"/>
      <c r="K12" s="50"/>
      <c r="L12" s="50"/>
      <c r="M12" s="6"/>
    </row>
    <row r="13" spans="1:14" ht="20.25" customHeight="1" x14ac:dyDescent="0.3">
      <c r="A13" s="6"/>
      <c r="B13" s="33"/>
      <c r="C13" s="33"/>
      <c r="D13" s="34"/>
      <c r="E13" s="35"/>
      <c r="F13" s="35" t="s">
        <v>18</v>
      </c>
      <c r="G13" s="35" t="s">
        <v>19</v>
      </c>
      <c r="H13" s="35" t="s">
        <v>9</v>
      </c>
      <c r="I13" s="35"/>
      <c r="J13" s="35" t="s">
        <v>18</v>
      </c>
      <c r="K13" s="35" t="s">
        <v>19</v>
      </c>
      <c r="L13" s="35" t="s">
        <v>9</v>
      </c>
      <c r="M13" s="6"/>
    </row>
    <row r="14" spans="1:14" x14ac:dyDescent="0.3">
      <c r="A14" s="6"/>
      <c r="B14" s="36" t="s">
        <v>17</v>
      </c>
      <c r="C14" s="36"/>
      <c r="D14" s="46"/>
      <c r="E14" s="47"/>
      <c r="F14" s="48">
        <v>29060</v>
      </c>
      <c r="G14" s="48">
        <v>32681</v>
      </c>
      <c r="H14" s="47">
        <f>SUM(F14:G14)</f>
        <v>61741</v>
      </c>
      <c r="I14" s="47"/>
      <c r="J14" s="48">
        <v>630</v>
      </c>
      <c r="K14" s="48">
        <v>818</v>
      </c>
      <c r="L14" s="47">
        <f>SUM(J14:K14)</f>
        <v>1448</v>
      </c>
      <c r="M14" s="6"/>
      <c r="N14" s="28" t="s">
        <v>32</v>
      </c>
    </row>
    <row r="15" spans="1:14" x14ac:dyDescent="0.3">
      <c r="A15" s="6"/>
      <c r="B15" s="36" t="s">
        <v>10</v>
      </c>
      <c r="C15" s="36"/>
      <c r="D15" s="46"/>
      <c r="E15" s="47"/>
      <c r="F15" s="48">
        <v>24655</v>
      </c>
      <c r="G15" s="48">
        <v>26129</v>
      </c>
      <c r="H15" s="47">
        <f t="shared" ref="H15:H21" si="0">SUM(F15:G15)</f>
        <v>50784</v>
      </c>
      <c r="I15" s="47"/>
      <c r="J15" s="48">
        <v>593</v>
      </c>
      <c r="K15" s="48">
        <v>780</v>
      </c>
      <c r="L15" s="47">
        <f t="shared" ref="L15:L21" si="1">SUM(J15:K15)</f>
        <v>1373</v>
      </c>
      <c r="M15" s="6"/>
      <c r="N15" s="28" t="s">
        <v>33</v>
      </c>
    </row>
    <row r="16" spans="1:14" x14ac:dyDescent="0.3">
      <c r="A16" s="6"/>
      <c r="B16" s="36" t="s">
        <v>11</v>
      </c>
      <c r="C16" s="36"/>
      <c r="D16" s="46"/>
      <c r="E16" s="47"/>
      <c r="F16" s="48">
        <v>15356</v>
      </c>
      <c r="G16" s="48">
        <v>15884</v>
      </c>
      <c r="H16" s="47">
        <f t="shared" si="0"/>
        <v>31240</v>
      </c>
      <c r="I16" s="47"/>
      <c r="J16" s="48">
        <v>2289</v>
      </c>
      <c r="K16" s="48">
        <v>2556</v>
      </c>
      <c r="L16" s="47">
        <f t="shared" si="1"/>
        <v>4845</v>
      </c>
      <c r="M16" s="6"/>
      <c r="N16" s="28" t="s">
        <v>34</v>
      </c>
    </row>
    <row r="17" spans="1:14" x14ac:dyDescent="0.3">
      <c r="A17" s="6"/>
      <c r="B17" s="36" t="s">
        <v>12</v>
      </c>
      <c r="C17" s="36"/>
      <c r="D17" s="46"/>
      <c r="E17" s="47"/>
      <c r="F17" s="48">
        <v>47584</v>
      </c>
      <c r="G17" s="48">
        <v>49738</v>
      </c>
      <c r="H17" s="47">
        <f t="shared" si="0"/>
        <v>97322</v>
      </c>
      <c r="I17" s="47"/>
      <c r="J17" s="48">
        <v>501</v>
      </c>
      <c r="K17" s="48">
        <v>695</v>
      </c>
      <c r="L17" s="47">
        <f t="shared" si="1"/>
        <v>1196</v>
      </c>
      <c r="M17" s="6"/>
      <c r="N17" s="28" t="s">
        <v>35</v>
      </c>
    </row>
    <row r="18" spans="1:14" x14ac:dyDescent="0.3">
      <c r="A18" s="6"/>
      <c r="B18" s="36" t="s">
        <v>13</v>
      </c>
      <c r="C18" s="36"/>
      <c r="D18" s="46"/>
      <c r="E18" s="48"/>
      <c r="F18" s="48">
        <v>28298</v>
      </c>
      <c r="G18" s="48">
        <v>29263</v>
      </c>
      <c r="H18" s="47">
        <f t="shared" si="0"/>
        <v>57561</v>
      </c>
      <c r="I18" s="48"/>
      <c r="J18" s="48">
        <v>615</v>
      </c>
      <c r="K18" s="48">
        <v>741</v>
      </c>
      <c r="L18" s="47">
        <f t="shared" si="1"/>
        <v>1356</v>
      </c>
      <c r="M18" s="6"/>
      <c r="N18" s="28" t="s">
        <v>36</v>
      </c>
    </row>
    <row r="19" spans="1:14" x14ac:dyDescent="0.3">
      <c r="A19" s="6"/>
      <c r="B19" s="36" t="s">
        <v>14</v>
      </c>
      <c r="C19" s="36"/>
      <c r="D19" s="46"/>
      <c r="E19" s="47"/>
      <c r="F19" s="48">
        <v>26437</v>
      </c>
      <c r="G19" s="48">
        <v>27776</v>
      </c>
      <c r="H19" s="47">
        <f t="shared" si="0"/>
        <v>54213</v>
      </c>
      <c r="I19" s="47"/>
      <c r="J19" s="48">
        <v>709</v>
      </c>
      <c r="K19" s="48">
        <v>888</v>
      </c>
      <c r="L19" s="47">
        <f t="shared" si="1"/>
        <v>1597</v>
      </c>
      <c r="M19" s="6"/>
      <c r="N19" s="28" t="s">
        <v>37</v>
      </c>
    </row>
    <row r="20" spans="1:14" x14ac:dyDescent="0.3">
      <c r="A20" s="6"/>
      <c r="B20" s="36" t="s">
        <v>15</v>
      </c>
      <c r="C20" s="36"/>
      <c r="D20" s="46"/>
      <c r="E20" s="47"/>
      <c r="F20" s="48">
        <v>14233</v>
      </c>
      <c r="G20" s="48">
        <v>15077</v>
      </c>
      <c r="H20" s="47">
        <f t="shared" si="0"/>
        <v>29310</v>
      </c>
      <c r="I20" s="47"/>
      <c r="J20" s="48">
        <v>824</v>
      </c>
      <c r="K20" s="48">
        <v>1008</v>
      </c>
      <c r="L20" s="47">
        <f t="shared" si="1"/>
        <v>1832</v>
      </c>
      <c r="M20" s="6"/>
      <c r="N20" s="28" t="s">
        <v>38</v>
      </c>
    </row>
    <row r="21" spans="1:14" x14ac:dyDescent="0.3">
      <c r="A21" s="6"/>
      <c r="B21" s="36" t="s">
        <v>16</v>
      </c>
      <c r="C21" s="36"/>
      <c r="D21" s="46"/>
      <c r="E21" s="47"/>
      <c r="F21" s="48">
        <v>53215</v>
      </c>
      <c r="G21" s="48">
        <v>60850</v>
      </c>
      <c r="H21" s="47">
        <f t="shared" si="0"/>
        <v>114065</v>
      </c>
      <c r="I21" s="47"/>
      <c r="J21" s="48">
        <v>1131</v>
      </c>
      <c r="K21" s="48">
        <v>1483</v>
      </c>
      <c r="L21" s="47">
        <f t="shared" si="1"/>
        <v>2614</v>
      </c>
      <c r="M21" s="6"/>
      <c r="N21" s="28" t="s">
        <v>39</v>
      </c>
    </row>
    <row r="22" spans="1:14" ht="15" thickBot="1" x14ac:dyDescent="0.35">
      <c r="A22" s="6"/>
      <c r="B22" s="39" t="s">
        <v>9</v>
      </c>
      <c r="C22" s="39"/>
      <c r="D22" s="40"/>
      <c r="E22" s="40"/>
      <c r="F22" s="40">
        <f>SUM(F14:F21)</f>
        <v>238838</v>
      </c>
      <c r="G22" s="40">
        <f>SUM(G14:G21)</f>
        <v>257398</v>
      </c>
      <c r="H22" s="40">
        <f>SUM(H14:H21)</f>
        <v>496236</v>
      </c>
      <c r="I22" s="40"/>
      <c r="J22" s="40">
        <f>SUM(J14:J21)</f>
        <v>7292</v>
      </c>
      <c r="K22" s="40">
        <f>SUM(K14:K21)</f>
        <v>8969</v>
      </c>
      <c r="L22" s="40">
        <f>SUM(L14:L21)</f>
        <v>16261</v>
      </c>
      <c r="M22" s="6"/>
    </row>
    <row r="23" spans="1:14" x14ac:dyDescent="0.25">
      <c r="A23" s="6"/>
      <c r="B23" s="26" t="s">
        <v>202</v>
      </c>
      <c r="C23" s="26"/>
      <c r="D23" s="26"/>
      <c r="E23" s="27"/>
      <c r="F23" s="27"/>
      <c r="G23" s="27"/>
      <c r="H23" s="27"/>
      <c r="I23" s="27"/>
      <c r="J23" s="27"/>
      <c r="K23" s="27"/>
      <c r="L23" s="51"/>
      <c r="M23" s="6"/>
    </row>
    <row r="24" spans="1:14" ht="24" customHeight="1" x14ac:dyDescent="0.3">
      <c r="A24" s="6"/>
      <c r="B24" s="154" t="s">
        <v>115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6"/>
    </row>
    <row r="25" spans="1:14" ht="18.75" customHeight="1" x14ac:dyDescent="0.3">
      <c r="A25" s="6"/>
      <c r="B25" s="138" t="s">
        <v>204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6"/>
    </row>
    <row r="26" spans="1:14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43"/>
      <c r="L26" s="6"/>
      <c r="M26" s="6"/>
    </row>
    <row r="27" spans="1:14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43"/>
      <c r="L27" s="6"/>
      <c r="M27" s="6"/>
    </row>
    <row r="28" spans="1:14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43"/>
      <c r="L28" s="6"/>
      <c r="M28" s="6"/>
    </row>
    <row r="29" spans="1:14" x14ac:dyDescent="0.3">
      <c r="A29" s="6"/>
      <c r="B29" s="13"/>
      <c r="C29" s="6"/>
      <c r="D29" s="6"/>
      <c r="E29" s="6"/>
      <c r="F29" s="6"/>
      <c r="G29" s="6"/>
      <c r="H29" s="6"/>
      <c r="I29" s="6"/>
      <c r="J29" s="6"/>
      <c r="K29" s="43"/>
      <c r="L29" s="6"/>
      <c r="M29" s="6"/>
    </row>
    <row r="30" spans="1:14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3"/>
      <c r="L30" s="6"/>
      <c r="M30" s="6"/>
    </row>
    <row r="31" spans="1:14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43"/>
      <c r="L31" s="6"/>
      <c r="M31" s="45"/>
    </row>
    <row r="32" spans="1:14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3"/>
      <c r="L32" s="6"/>
      <c r="M32" s="6"/>
    </row>
    <row r="33" spans="1:13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43"/>
      <c r="L33" s="6"/>
      <c r="M33" s="6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43"/>
      <c r="L34" s="6"/>
      <c r="M34" s="6"/>
    </row>
    <row r="35" spans="1:13" s="28" customForma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43"/>
      <c r="L35" s="6"/>
      <c r="M35" s="6"/>
    </row>
    <row r="36" spans="1:13" s="28" customForma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43"/>
      <c r="L36" s="6"/>
      <c r="M36" s="6"/>
    </row>
    <row r="37" spans="1:13" s="28" customForma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43"/>
      <c r="L37" s="6"/>
      <c r="M37" s="6"/>
    </row>
    <row r="38" spans="1:13" s="28" customForma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43"/>
      <c r="L38" s="6"/>
      <c r="M38" s="6"/>
    </row>
    <row r="39" spans="1:13" s="28" customForma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43"/>
      <c r="L39" s="6"/>
      <c r="M39" s="6"/>
    </row>
    <row r="40" spans="1:13" s="28" customFormat="1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</sheetData>
  <mergeCells count="5">
    <mergeCell ref="B9:L9"/>
    <mergeCell ref="F11:H11"/>
    <mergeCell ref="J11:L11"/>
    <mergeCell ref="B24:L24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0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22.33203125" style="7" customWidth="1"/>
    <col min="4" max="15" width="7.88671875" style="7" customWidth="1"/>
    <col min="16" max="16" width="7.6640625" style="7" customWidth="1"/>
    <col min="17" max="17" width="2.6640625" style="7" customWidth="1"/>
    <col min="18" max="18" width="8.6640625" style="28"/>
    <col min="19" max="16384" width="8.6640625" style="7"/>
  </cols>
  <sheetData>
    <row r="1" spans="1:18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8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  <c r="Q5" s="6"/>
    </row>
    <row r="6" spans="1:18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  <c r="Q6" s="6"/>
    </row>
    <row r="7" spans="1:18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ht="18.75" customHeight="1" x14ac:dyDescent="0.3">
      <c r="A9" s="6"/>
      <c r="B9" s="152" t="s">
        <v>187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6"/>
    </row>
    <row r="10" spans="1:18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  <c r="Q10" s="6"/>
    </row>
    <row r="11" spans="1:18" ht="20.25" customHeight="1" x14ac:dyDescent="0.3">
      <c r="A11" s="6"/>
      <c r="B11" s="33"/>
      <c r="C11" s="33"/>
      <c r="D11" s="34" t="s">
        <v>8</v>
      </c>
      <c r="E11" s="35" t="s">
        <v>21</v>
      </c>
      <c r="F11" s="35" t="s">
        <v>22</v>
      </c>
      <c r="G11" s="35" t="s">
        <v>23</v>
      </c>
      <c r="H11" s="35" t="s">
        <v>24</v>
      </c>
      <c r="I11" s="35" t="s">
        <v>25</v>
      </c>
      <c r="J11" s="35" t="s">
        <v>26</v>
      </c>
      <c r="K11" s="35" t="s">
        <v>27</v>
      </c>
      <c r="L11" s="35" t="s">
        <v>28</v>
      </c>
      <c r="M11" s="35" t="s">
        <v>29</v>
      </c>
      <c r="N11" s="35" t="s">
        <v>30</v>
      </c>
      <c r="O11" s="35" t="s">
        <v>31</v>
      </c>
      <c r="P11" s="35" t="s">
        <v>9</v>
      </c>
      <c r="Q11" s="6"/>
    </row>
    <row r="12" spans="1:18" x14ac:dyDescent="0.3">
      <c r="A12" s="6"/>
      <c r="B12" s="36" t="s">
        <v>17</v>
      </c>
      <c r="C12" s="36"/>
      <c r="D12" s="125">
        <v>131</v>
      </c>
      <c r="E12" s="48">
        <v>135</v>
      </c>
      <c r="F12" s="48">
        <v>93</v>
      </c>
      <c r="G12" s="48">
        <v>116</v>
      </c>
      <c r="H12" s="48">
        <v>151</v>
      </c>
      <c r="I12" s="48">
        <v>122</v>
      </c>
      <c r="J12" s="48">
        <v>107</v>
      </c>
      <c r="K12" s="48">
        <v>75</v>
      </c>
      <c r="L12" s="48">
        <v>161</v>
      </c>
      <c r="M12" s="48">
        <v>176</v>
      </c>
      <c r="N12" s="48">
        <v>122</v>
      </c>
      <c r="O12" s="48">
        <v>59</v>
      </c>
      <c r="P12" s="38">
        <f>SUM(D12:O12)</f>
        <v>1448</v>
      </c>
      <c r="Q12" s="6"/>
      <c r="R12" s="28" t="s">
        <v>32</v>
      </c>
    </row>
    <row r="13" spans="1:18" x14ac:dyDescent="0.3">
      <c r="A13" s="6"/>
      <c r="B13" s="36" t="s">
        <v>10</v>
      </c>
      <c r="C13" s="36"/>
      <c r="D13" s="125">
        <v>83</v>
      </c>
      <c r="E13" s="48">
        <v>88</v>
      </c>
      <c r="F13" s="48">
        <v>122</v>
      </c>
      <c r="G13" s="48">
        <v>179</v>
      </c>
      <c r="H13" s="48">
        <v>125</v>
      </c>
      <c r="I13" s="48">
        <v>78</v>
      </c>
      <c r="J13" s="48">
        <v>108</v>
      </c>
      <c r="K13" s="48">
        <v>101</v>
      </c>
      <c r="L13" s="48">
        <v>138</v>
      </c>
      <c r="M13" s="48">
        <v>151</v>
      </c>
      <c r="N13" s="48">
        <v>138</v>
      </c>
      <c r="O13" s="48">
        <v>62</v>
      </c>
      <c r="P13" s="38">
        <f t="shared" ref="P13:P19" si="0">SUM(D13:O13)</f>
        <v>1373</v>
      </c>
      <c r="Q13" s="6"/>
      <c r="R13" s="28" t="s">
        <v>33</v>
      </c>
    </row>
    <row r="14" spans="1:18" x14ac:dyDescent="0.3">
      <c r="A14" s="6"/>
      <c r="B14" s="36" t="s">
        <v>11</v>
      </c>
      <c r="C14" s="36"/>
      <c r="D14" s="125">
        <v>19</v>
      </c>
      <c r="E14" s="48">
        <v>1235</v>
      </c>
      <c r="F14" s="48">
        <v>709</v>
      </c>
      <c r="G14" s="48">
        <v>631</v>
      </c>
      <c r="H14" s="48">
        <v>306</v>
      </c>
      <c r="I14" s="48">
        <v>298</v>
      </c>
      <c r="J14" s="48">
        <v>249</v>
      </c>
      <c r="K14" s="48">
        <v>205</v>
      </c>
      <c r="L14" s="48">
        <v>419</v>
      </c>
      <c r="M14" s="48">
        <v>380</v>
      </c>
      <c r="N14" s="48">
        <v>256</v>
      </c>
      <c r="O14" s="48">
        <v>138</v>
      </c>
      <c r="P14" s="38">
        <f t="shared" si="0"/>
        <v>4845</v>
      </c>
      <c r="Q14" s="6"/>
      <c r="R14" s="28" t="s">
        <v>34</v>
      </c>
    </row>
    <row r="15" spans="1:18" x14ac:dyDescent="0.3">
      <c r="A15" s="6"/>
      <c r="B15" s="36" t="s">
        <v>12</v>
      </c>
      <c r="C15" s="36"/>
      <c r="D15" s="125">
        <v>100</v>
      </c>
      <c r="E15" s="48">
        <v>121</v>
      </c>
      <c r="F15" s="48">
        <v>68</v>
      </c>
      <c r="G15" s="48">
        <v>134</v>
      </c>
      <c r="H15" s="48">
        <v>85</v>
      </c>
      <c r="I15" s="48">
        <v>70</v>
      </c>
      <c r="J15" s="48">
        <v>82</v>
      </c>
      <c r="K15" s="48">
        <v>73</v>
      </c>
      <c r="L15" s="48">
        <v>157</v>
      </c>
      <c r="M15" s="48">
        <v>136</v>
      </c>
      <c r="N15" s="48">
        <v>112</v>
      </c>
      <c r="O15" s="48">
        <v>58</v>
      </c>
      <c r="P15" s="38">
        <f t="shared" si="0"/>
        <v>1196</v>
      </c>
      <c r="Q15" s="6"/>
      <c r="R15" s="28" t="s">
        <v>35</v>
      </c>
    </row>
    <row r="16" spans="1:18" x14ac:dyDescent="0.3">
      <c r="A16" s="6"/>
      <c r="B16" s="36" t="s">
        <v>13</v>
      </c>
      <c r="C16" s="36"/>
      <c r="D16" s="125">
        <v>123</v>
      </c>
      <c r="E16" s="48">
        <v>120</v>
      </c>
      <c r="F16" s="48">
        <v>120</v>
      </c>
      <c r="G16" s="48">
        <v>207</v>
      </c>
      <c r="H16" s="48">
        <v>106</v>
      </c>
      <c r="I16" s="48">
        <v>51</v>
      </c>
      <c r="J16" s="48">
        <v>59</v>
      </c>
      <c r="K16" s="48">
        <v>50</v>
      </c>
      <c r="L16" s="48">
        <v>108</v>
      </c>
      <c r="M16" s="48">
        <v>187</v>
      </c>
      <c r="N16" s="48">
        <v>130</v>
      </c>
      <c r="O16" s="48">
        <v>95</v>
      </c>
      <c r="P16" s="38">
        <f t="shared" si="0"/>
        <v>1356</v>
      </c>
      <c r="Q16" s="6"/>
      <c r="R16" s="28" t="s">
        <v>36</v>
      </c>
    </row>
    <row r="17" spans="1:18" x14ac:dyDescent="0.3">
      <c r="A17" s="6"/>
      <c r="B17" s="36" t="s">
        <v>14</v>
      </c>
      <c r="C17" s="36"/>
      <c r="D17" s="125">
        <v>132</v>
      </c>
      <c r="E17" s="48">
        <v>201</v>
      </c>
      <c r="F17" s="48">
        <v>165</v>
      </c>
      <c r="G17" s="48">
        <v>170</v>
      </c>
      <c r="H17" s="48">
        <v>152</v>
      </c>
      <c r="I17" s="48">
        <v>99</v>
      </c>
      <c r="J17" s="48">
        <v>84</v>
      </c>
      <c r="K17" s="48">
        <v>80</v>
      </c>
      <c r="L17" s="48">
        <v>143</v>
      </c>
      <c r="M17" s="48">
        <v>161</v>
      </c>
      <c r="N17" s="48">
        <v>156</v>
      </c>
      <c r="O17" s="48">
        <v>54</v>
      </c>
      <c r="P17" s="38">
        <f t="shared" si="0"/>
        <v>1597</v>
      </c>
      <c r="Q17" s="6"/>
      <c r="R17" s="28" t="s">
        <v>37</v>
      </c>
    </row>
    <row r="18" spans="1:18" x14ac:dyDescent="0.3">
      <c r="A18" s="6"/>
      <c r="B18" s="36" t="s">
        <v>15</v>
      </c>
      <c r="C18" s="36"/>
      <c r="D18" s="125">
        <v>257</v>
      </c>
      <c r="E18" s="48">
        <v>136</v>
      </c>
      <c r="F18" s="48">
        <v>178</v>
      </c>
      <c r="G18" s="48">
        <v>185</v>
      </c>
      <c r="H18" s="48">
        <v>134</v>
      </c>
      <c r="I18" s="48">
        <v>87</v>
      </c>
      <c r="J18" s="48">
        <v>81</v>
      </c>
      <c r="K18" s="48">
        <v>81</v>
      </c>
      <c r="L18" s="48">
        <v>158</v>
      </c>
      <c r="M18" s="48">
        <v>205</v>
      </c>
      <c r="N18" s="48">
        <v>229</v>
      </c>
      <c r="O18" s="48">
        <v>101</v>
      </c>
      <c r="P18" s="38">
        <f t="shared" si="0"/>
        <v>1832</v>
      </c>
      <c r="Q18" s="6"/>
      <c r="R18" s="28" t="s">
        <v>38</v>
      </c>
    </row>
    <row r="19" spans="1:18" x14ac:dyDescent="0.3">
      <c r="A19" s="6"/>
      <c r="B19" s="36" t="s">
        <v>16</v>
      </c>
      <c r="C19" s="36"/>
      <c r="D19" s="125">
        <v>210</v>
      </c>
      <c r="E19" s="48">
        <v>260</v>
      </c>
      <c r="F19" s="48">
        <v>170</v>
      </c>
      <c r="G19" s="48">
        <v>145</v>
      </c>
      <c r="H19" s="48">
        <v>222</v>
      </c>
      <c r="I19" s="48">
        <v>229</v>
      </c>
      <c r="J19" s="48">
        <v>141</v>
      </c>
      <c r="K19" s="48">
        <v>169</v>
      </c>
      <c r="L19" s="48">
        <v>347</v>
      </c>
      <c r="M19" s="48">
        <v>301</v>
      </c>
      <c r="N19" s="48">
        <v>262</v>
      </c>
      <c r="O19" s="48">
        <v>158</v>
      </c>
      <c r="P19" s="38">
        <f t="shared" si="0"/>
        <v>2614</v>
      </c>
      <c r="Q19" s="6"/>
      <c r="R19" s="28" t="s">
        <v>39</v>
      </c>
    </row>
    <row r="20" spans="1:18" ht="15" thickBot="1" x14ac:dyDescent="0.35">
      <c r="A20" s="6"/>
      <c r="B20" s="39" t="s">
        <v>9</v>
      </c>
      <c r="C20" s="39"/>
      <c r="D20" s="40">
        <f>SUM(D12:D19)</f>
        <v>1055</v>
      </c>
      <c r="E20" s="40">
        <f t="shared" ref="E20:P20" si="1">SUM(E12:E19)</f>
        <v>2296</v>
      </c>
      <c r="F20" s="40">
        <f t="shared" si="1"/>
        <v>1625</v>
      </c>
      <c r="G20" s="40">
        <f t="shared" si="1"/>
        <v>1767</v>
      </c>
      <c r="H20" s="40">
        <f t="shared" si="1"/>
        <v>1281</v>
      </c>
      <c r="I20" s="40">
        <f t="shared" si="1"/>
        <v>1034</v>
      </c>
      <c r="J20" s="40">
        <f t="shared" si="1"/>
        <v>911</v>
      </c>
      <c r="K20" s="40">
        <f t="shared" si="1"/>
        <v>834</v>
      </c>
      <c r="L20" s="40">
        <f t="shared" si="1"/>
        <v>1631</v>
      </c>
      <c r="M20" s="40">
        <f t="shared" si="1"/>
        <v>1697</v>
      </c>
      <c r="N20" s="40">
        <f t="shared" si="1"/>
        <v>1405</v>
      </c>
      <c r="O20" s="40">
        <f t="shared" si="1"/>
        <v>725</v>
      </c>
      <c r="P20" s="40">
        <f t="shared" si="1"/>
        <v>16261</v>
      </c>
      <c r="Q20" s="6"/>
      <c r="R20" s="52"/>
    </row>
    <row r="21" spans="1:18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84"/>
      <c r="J21" s="41"/>
      <c r="K21" s="41"/>
      <c r="L21" s="41"/>
      <c r="M21" s="41"/>
      <c r="N21" s="41"/>
      <c r="O21" s="42"/>
      <c r="P21" s="6"/>
      <c r="Q21" s="6"/>
    </row>
    <row r="22" spans="1:18" x14ac:dyDescent="0.3">
      <c r="A22" s="6"/>
      <c r="B22" s="138" t="s">
        <v>204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  <c r="Q22" s="6"/>
    </row>
    <row r="23" spans="1:18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6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  <c r="Q24" s="6"/>
    </row>
    <row r="25" spans="1:18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  <c r="Q25" s="6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  <c r="Q26" s="6"/>
    </row>
    <row r="27" spans="1:18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  <c r="Q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  <c r="Q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  <c r="Q29" s="45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  <c r="Q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  <c r="Q31" s="6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  <c r="Q32" s="6"/>
    </row>
    <row r="33" spans="1:17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  <c r="Q33" s="6"/>
    </row>
    <row r="34" spans="1:17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  <c r="Q34" s="6"/>
    </row>
    <row r="35" spans="1:17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  <c r="Q35" s="6"/>
    </row>
    <row r="36" spans="1:17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  <c r="Q36" s="6"/>
    </row>
    <row r="37" spans="1:17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45"/>
      <c r="Q37" s="6"/>
    </row>
    <row r="38" spans="1:17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  <c r="Q38" s="6"/>
    </row>
    <row r="39" spans="1:17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  <c r="Q39" s="6"/>
    </row>
    <row r="40" spans="1:17" ht="12.75" customHeight="1" x14ac:dyDescent="0.3"/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 P13:P19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4"/>
  <sheetViews>
    <sheetView workbookViewId="0"/>
  </sheetViews>
  <sheetFormatPr baseColWidth="10" defaultColWidth="8.6640625" defaultRowHeight="14.4" x14ac:dyDescent="0.3"/>
  <cols>
    <col min="1" max="1" width="5.33203125" style="7" customWidth="1"/>
    <col min="2" max="2" width="8.6640625" style="7"/>
    <col min="3" max="3" width="16.6640625" style="7" customWidth="1"/>
    <col min="4" max="4" width="3.88671875" style="7" customWidth="1"/>
    <col min="5" max="15" width="9.88671875" style="7" customWidth="1"/>
    <col min="16" max="16" width="2.6640625" style="7" customWidth="1"/>
    <col min="17" max="17" width="10" style="7" bestFit="1" customWidth="1"/>
    <col min="18" max="16384" width="8.6640625" style="7"/>
  </cols>
  <sheetData>
    <row r="1" spans="1:16" s="18" customFormat="1" ht="18.75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8" customFormat="1" ht="15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8" customFormat="1" ht="15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8" customForma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8" customFormat="1" ht="15.75" customHeight="1" x14ac:dyDescent="0.3">
      <c r="A5" s="6"/>
      <c r="B5" s="6"/>
      <c r="C5" s="6"/>
      <c r="D5" s="6"/>
      <c r="E5" s="6"/>
      <c r="F5" s="6"/>
      <c r="G5" s="6"/>
      <c r="H5" s="6"/>
      <c r="I5" s="19"/>
      <c r="J5" s="6"/>
      <c r="K5" s="6"/>
      <c r="L5" s="6"/>
      <c r="M5" s="6"/>
      <c r="N5" s="6"/>
      <c r="O5" s="6"/>
      <c r="P5" s="6"/>
    </row>
    <row r="6" spans="1:16" s="18" customFormat="1" ht="36.75" customHeight="1" x14ac:dyDescent="0.3">
      <c r="A6" s="6"/>
      <c r="B6" s="151" t="s">
        <v>180</v>
      </c>
      <c r="C6" s="151"/>
      <c r="D6" s="151"/>
      <c r="E6" s="151"/>
      <c r="F6" s="151"/>
      <c r="G6" s="151"/>
      <c r="H6" s="151"/>
      <c r="I6" s="151"/>
      <c r="J6" s="151"/>
      <c r="K6" s="151"/>
      <c r="L6" s="20"/>
      <c r="M6" s="6"/>
      <c r="N6" s="6"/>
      <c r="O6" s="6"/>
      <c r="P6" s="6"/>
    </row>
    <row r="7" spans="1:16" ht="6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.75" customHeight="1" x14ac:dyDescent="0.3">
      <c r="A9" s="6"/>
      <c r="B9" s="152" t="s">
        <v>188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6"/>
    </row>
    <row r="10" spans="1:16" ht="7.5" customHeight="1" x14ac:dyDescent="0.3">
      <c r="A10" s="6"/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6"/>
    </row>
    <row r="11" spans="1:16" ht="20.25" customHeight="1" x14ac:dyDescent="0.3">
      <c r="A11" s="6"/>
      <c r="B11" s="33"/>
      <c r="C11" s="33"/>
      <c r="D11" s="34"/>
      <c r="E11" s="35">
        <v>2014</v>
      </c>
      <c r="F11" s="35">
        <v>2015</v>
      </c>
      <c r="G11" s="35">
        <v>2016</v>
      </c>
      <c r="H11" s="35">
        <v>2017</v>
      </c>
      <c r="I11" s="35">
        <v>2018</v>
      </c>
      <c r="J11" s="35">
        <v>2019</v>
      </c>
      <c r="K11" s="35">
        <v>2020</v>
      </c>
      <c r="L11" s="35">
        <v>2021</v>
      </c>
      <c r="M11" s="35">
        <v>2022</v>
      </c>
      <c r="N11" s="35">
        <v>2023</v>
      </c>
      <c r="O11" s="35">
        <v>2024</v>
      </c>
      <c r="P11" s="6"/>
    </row>
    <row r="12" spans="1:16" x14ac:dyDescent="0.3">
      <c r="A12" s="6"/>
      <c r="B12" s="36" t="s">
        <v>17</v>
      </c>
      <c r="C12" s="36"/>
      <c r="D12" s="46"/>
      <c r="E12" s="47">
        <v>2849</v>
      </c>
      <c r="F12" s="47">
        <v>2469</v>
      </c>
      <c r="G12" s="47">
        <v>2441</v>
      </c>
      <c r="H12" s="47">
        <v>2313</v>
      </c>
      <c r="I12" s="47">
        <v>2174</v>
      </c>
      <c r="J12" s="47">
        <v>2191</v>
      </c>
      <c r="K12" s="47">
        <v>500</v>
      </c>
      <c r="L12" s="48">
        <v>647</v>
      </c>
      <c r="M12" s="48">
        <v>1209</v>
      </c>
      <c r="N12" s="48">
        <v>1581</v>
      </c>
      <c r="O12" s="48">
        <v>1448</v>
      </c>
      <c r="P12" s="6"/>
    </row>
    <row r="13" spans="1:16" x14ac:dyDescent="0.3">
      <c r="A13" s="6"/>
      <c r="B13" s="36" t="s">
        <v>10</v>
      </c>
      <c r="C13" s="36"/>
      <c r="D13" s="46"/>
      <c r="E13" s="47">
        <v>1748</v>
      </c>
      <c r="F13" s="47">
        <v>1707</v>
      </c>
      <c r="G13" s="47">
        <v>1530</v>
      </c>
      <c r="H13" s="47">
        <v>1482</v>
      </c>
      <c r="I13" s="47">
        <v>1321</v>
      </c>
      <c r="J13" s="47">
        <v>1409</v>
      </c>
      <c r="K13" s="47">
        <v>595</v>
      </c>
      <c r="L13" s="48">
        <v>920</v>
      </c>
      <c r="M13" s="48">
        <v>1175</v>
      </c>
      <c r="N13" s="48">
        <v>1573</v>
      </c>
      <c r="O13" s="48">
        <v>1373</v>
      </c>
      <c r="P13" s="6"/>
    </row>
    <row r="14" spans="1:16" x14ac:dyDescent="0.3">
      <c r="A14" s="6"/>
      <c r="B14" s="36" t="s">
        <v>11</v>
      </c>
      <c r="C14" s="36"/>
      <c r="D14" s="46"/>
      <c r="E14" s="47">
        <v>874</v>
      </c>
      <c r="F14" s="47">
        <v>1309</v>
      </c>
      <c r="G14" s="47">
        <v>642</v>
      </c>
      <c r="H14" s="47">
        <v>652</v>
      </c>
      <c r="I14" s="47">
        <v>647</v>
      </c>
      <c r="J14" s="47">
        <v>2123</v>
      </c>
      <c r="K14" s="47">
        <v>344</v>
      </c>
      <c r="L14" s="48">
        <v>451</v>
      </c>
      <c r="M14" s="48">
        <v>468</v>
      </c>
      <c r="N14" s="48">
        <v>614</v>
      </c>
      <c r="O14" s="48">
        <v>4845</v>
      </c>
      <c r="P14" s="6"/>
    </row>
    <row r="15" spans="1:16" x14ac:dyDescent="0.3">
      <c r="A15" s="6"/>
      <c r="B15" s="36" t="s">
        <v>12</v>
      </c>
      <c r="C15" s="36"/>
      <c r="D15" s="46"/>
      <c r="E15" s="47">
        <v>2013</v>
      </c>
      <c r="F15" s="47">
        <v>1694</v>
      </c>
      <c r="G15" s="47">
        <v>1612</v>
      </c>
      <c r="H15" s="47">
        <v>1388</v>
      </c>
      <c r="I15" s="47">
        <v>1294</v>
      </c>
      <c r="J15" s="47">
        <v>1502</v>
      </c>
      <c r="K15" s="47">
        <v>1239</v>
      </c>
      <c r="L15" s="48">
        <v>804</v>
      </c>
      <c r="M15" s="48">
        <v>1243</v>
      </c>
      <c r="N15" s="48">
        <v>1178</v>
      </c>
      <c r="O15" s="48">
        <v>1196</v>
      </c>
      <c r="P15" s="6"/>
    </row>
    <row r="16" spans="1:16" x14ac:dyDescent="0.3">
      <c r="A16" s="6"/>
      <c r="B16" s="36" t="s">
        <v>13</v>
      </c>
      <c r="C16" s="36"/>
      <c r="D16" s="46"/>
      <c r="E16" s="48">
        <v>1837</v>
      </c>
      <c r="F16" s="48">
        <v>1708</v>
      </c>
      <c r="G16" s="48">
        <v>1505</v>
      </c>
      <c r="H16" s="48">
        <v>1367</v>
      </c>
      <c r="I16" s="48">
        <v>2290</v>
      </c>
      <c r="J16" s="48">
        <v>1622</v>
      </c>
      <c r="K16" s="48">
        <v>580</v>
      </c>
      <c r="L16" s="48">
        <v>1373</v>
      </c>
      <c r="M16" s="48">
        <v>1045</v>
      </c>
      <c r="N16" s="48">
        <v>1185</v>
      </c>
      <c r="O16" s="48">
        <v>1356</v>
      </c>
      <c r="P16" s="6"/>
    </row>
    <row r="17" spans="1:16" x14ac:dyDescent="0.3">
      <c r="A17" s="6"/>
      <c r="B17" s="36" t="s">
        <v>14</v>
      </c>
      <c r="C17" s="36"/>
      <c r="D17" s="46"/>
      <c r="E17" s="47">
        <v>2127</v>
      </c>
      <c r="F17" s="47">
        <v>2081</v>
      </c>
      <c r="G17" s="47">
        <v>1778</v>
      </c>
      <c r="H17" s="47">
        <v>2017</v>
      </c>
      <c r="I17" s="47">
        <v>1591</v>
      </c>
      <c r="J17" s="47">
        <v>1304</v>
      </c>
      <c r="K17" s="47">
        <v>579</v>
      </c>
      <c r="L17" s="48">
        <v>973</v>
      </c>
      <c r="M17" s="48">
        <v>1545</v>
      </c>
      <c r="N17" s="48">
        <v>1787</v>
      </c>
      <c r="O17" s="48">
        <v>1597</v>
      </c>
      <c r="P17" s="6"/>
    </row>
    <row r="18" spans="1:16" x14ac:dyDescent="0.3">
      <c r="A18" s="6"/>
      <c r="B18" s="36" t="s">
        <v>15</v>
      </c>
      <c r="C18" s="36"/>
      <c r="D18" s="46"/>
      <c r="E18" s="47">
        <v>1551</v>
      </c>
      <c r="F18" s="47">
        <v>1356</v>
      </c>
      <c r="G18" s="47">
        <v>1510</v>
      </c>
      <c r="H18" s="47">
        <v>1460</v>
      </c>
      <c r="I18" s="47">
        <v>1211</v>
      </c>
      <c r="J18" s="47">
        <v>1376</v>
      </c>
      <c r="K18" s="47">
        <v>856</v>
      </c>
      <c r="L18" s="48">
        <v>1118</v>
      </c>
      <c r="M18" s="48">
        <v>1778</v>
      </c>
      <c r="N18" s="48">
        <v>1933</v>
      </c>
      <c r="O18" s="48">
        <v>1832</v>
      </c>
      <c r="P18" s="6"/>
    </row>
    <row r="19" spans="1:16" x14ac:dyDescent="0.3">
      <c r="A19" s="6"/>
      <c r="B19" s="36" t="s">
        <v>16</v>
      </c>
      <c r="C19" s="36"/>
      <c r="D19" s="46"/>
      <c r="E19" s="47">
        <v>3543</v>
      </c>
      <c r="F19" s="47">
        <v>4351</v>
      </c>
      <c r="G19" s="47">
        <v>2701</v>
      </c>
      <c r="H19" s="47">
        <v>2519</v>
      </c>
      <c r="I19" s="47">
        <v>2424</v>
      </c>
      <c r="J19" s="47">
        <v>2492</v>
      </c>
      <c r="K19" s="47">
        <v>1173</v>
      </c>
      <c r="L19" s="48">
        <v>4940</v>
      </c>
      <c r="M19" s="48">
        <v>2043</v>
      </c>
      <c r="N19" s="48">
        <v>2225</v>
      </c>
      <c r="O19" s="48">
        <v>2614</v>
      </c>
      <c r="P19" s="6"/>
    </row>
    <row r="20" spans="1:16" ht="15" thickBot="1" x14ac:dyDescent="0.35">
      <c r="A20" s="6"/>
      <c r="B20" s="39" t="s">
        <v>9</v>
      </c>
      <c r="C20" s="39"/>
      <c r="D20" s="40"/>
      <c r="E20" s="40">
        <f t="shared" ref="E20:M20" si="0">SUM(E12:E19)</f>
        <v>16542</v>
      </c>
      <c r="F20" s="40">
        <f t="shared" si="0"/>
        <v>16675</v>
      </c>
      <c r="G20" s="40">
        <f t="shared" si="0"/>
        <v>13719</v>
      </c>
      <c r="H20" s="40">
        <f t="shared" si="0"/>
        <v>13198</v>
      </c>
      <c r="I20" s="40">
        <f t="shared" si="0"/>
        <v>12952</v>
      </c>
      <c r="J20" s="40">
        <f t="shared" si="0"/>
        <v>14019</v>
      </c>
      <c r="K20" s="40">
        <f t="shared" si="0"/>
        <v>5866</v>
      </c>
      <c r="L20" s="40">
        <f t="shared" si="0"/>
        <v>11226</v>
      </c>
      <c r="M20" s="40">
        <f t="shared" si="0"/>
        <v>10506</v>
      </c>
      <c r="N20" s="40">
        <f>SUM(N12:N19)</f>
        <v>12076</v>
      </c>
      <c r="O20" s="40">
        <f>SUM(O12:O19)</f>
        <v>16261</v>
      </c>
      <c r="P20" s="6"/>
    </row>
    <row r="21" spans="1:16" x14ac:dyDescent="0.3">
      <c r="A21" s="6"/>
      <c r="B21" s="26" t="s">
        <v>202</v>
      </c>
      <c r="C21" s="36"/>
      <c r="D21" s="3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6"/>
    </row>
    <row r="22" spans="1:1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3"/>
      <c r="O22" s="6"/>
      <c r="P22" s="6"/>
    </row>
    <row r="23" spans="1:16" ht="18.75" customHeight="1" x14ac:dyDescent="0.3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6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3"/>
      <c r="O24" s="6"/>
      <c r="P24" s="6"/>
    </row>
    <row r="25" spans="1:16" x14ac:dyDescent="0.3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3"/>
      <c r="O25" s="6"/>
      <c r="P25" s="6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3"/>
      <c r="O26" s="6"/>
      <c r="P26" s="6"/>
    </row>
    <row r="27" spans="1:16" x14ac:dyDescent="0.3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3"/>
      <c r="O27" s="6"/>
      <c r="P27" s="6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  <c r="O28" s="6"/>
      <c r="P28" s="6"/>
    </row>
    <row r="29" spans="1:1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  <c r="O29" s="6"/>
      <c r="P29" s="45"/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3"/>
      <c r="O30" s="6"/>
      <c r="P30" s="6"/>
    </row>
    <row r="31" spans="1:1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3"/>
      <c r="O31" s="6"/>
      <c r="P31" s="6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3"/>
      <c r="O32" s="6"/>
      <c r="P32" s="6"/>
    </row>
    <row r="33" spans="1:1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3"/>
      <c r="O33" s="6"/>
      <c r="P33" s="6"/>
    </row>
    <row r="34" spans="1:1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  <c r="O34" s="6"/>
      <c r="P34" s="6"/>
    </row>
    <row r="35" spans="1:1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3"/>
      <c r="O35" s="6"/>
      <c r="P35" s="6"/>
    </row>
    <row r="36" spans="1:1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3"/>
      <c r="O36" s="6"/>
      <c r="P36" s="6"/>
    </row>
    <row r="37" spans="1:1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3"/>
      <c r="O37" s="6"/>
      <c r="P37" s="6"/>
    </row>
    <row r="38" spans="1:1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3"/>
      <c r="O38" s="6"/>
      <c r="P38" s="6"/>
    </row>
    <row r="39" spans="1:16" ht="6.7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3"/>
      <c r="O39" s="6"/>
      <c r="P39" s="6"/>
    </row>
    <row r="40" spans="1:16" ht="12.75" customHeight="1" x14ac:dyDescent="0.3"/>
    <row r="42" spans="1:16" ht="6" customHeight="1" x14ac:dyDescent="0.3"/>
    <row r="44" spans="1:16" ht="24.75" customHeight="1" x14ac:dyDescent="0.3"/>
  </sheetData>
  <mergeCells count="2">
    <mergeCell ref="B9:O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E20:O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25</vt:i4>
      </vt:variant>
    </vt:vector>
  </HeadingPairs>
  <TitlesOfParts>
    <vt:vector size="50" baseType="lpstr">
      <vt:lpstr>Portada</vt:lpstr>
      <vt:lpstr>Índice tablas</vt:lpstr>
      <vt:lpstr>Índice gráficos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P25</vt:lpstr>
      <vt:lpstr>'Índice gráficos'!Área_de_impresión</vt:lpstr>
      <vt:lpstr>'Índice tablas'!Área_de_impresión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'P15'!Área_de_impresión</vt:lpstr>
      <vt:lpstr>'P16'!Área_de_impresión</vt:lpstr>
      <vt:lpstr>'P17'!Área_de_impresión</vt:lpstr>
      <vt:lpstr>'P18'!Área_de_impresión</vt:lpstr>
      <vt:lpstr>'P19'!Área_de_impresión</vt:lpstr>
      <vt:lpstr>'P20'!Área_de_impresión</vt:lpstr>
      <vt:lpstr>'P21'!Área_de_impresión</vt:lpstr>
      <vt:lpstr>'P22'!Área_de_impresión</vt:lpstr>
      <vt:lpstr>'P23'!Área_de_impresión</vt:lpstr>
      <vt:lpstr>'P24'!Área_de_impresión</vt:lpstr>
      <vt:lpstr>'P25'!Área_de_impresión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2025-05-08T05:49:38Z</dcterms:modified>
</cp:coreProperties>
</file>