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9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33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4.xml" ContentType="application/vnd.openxmlformats-officedocument.drawingml.chartshapes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1.xml" ContentType="application/vnd.openxmlformats-officedocument.drawingml.chartshapes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44.xml" ContentType="application/vnd.openxmlformats-officedocument.drawingml.chartshapes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45.xml" ContentType="application/vnd.openxmlformats-officedocument.drawingml.chartshapes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4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40944217-7985-4CD6-9B06-EE4712AB98C2}" xr6:coauthVersionLast="47" xr6:coauthVersionMax="47" xr10:uidLastSave="{00000000-0000-0000-0000-000000000000}"/>
  <bookViews>
    <workbookView xWindow="-108" yWindow="-108" windowWidth="23256" windowHeight="12456" tabRatio="822" xr2:uid="{37D46837-6FF0-464A-8A74-ADE4AC826AA2}"/>
  </bookViews>
  <sheets>
    <sheet name="Portada" sheetId="1" r:id="rId1"/>
    <sheet name="Indice" sheetId="10" r:id="rId2"/>
    <sheet name="Tabla 1" sheetId="11" r:id="rId3"/>
    <sheet name="Tabla 2" sheetId="12" r:id="rId4"/>
    <sheet name="Tabla 3" sheetId="13" r:id="rId5"/>
    <sheet name="Tabla 4" sheetId="14" r:id="rId6"/>
    <sheet name="Tabla 5" sheetId="15" r:id="rId7"/>
    <sheet name="Tabla 6" sheetId="16" r:id="rId8"/>
    <sheet name="Tabla 7" sheetId="17" r:id="rId9"/>
    <sheet name="Tabla 8" sheetId="18" r:id="rId10"/>
    <sheet name="Tabla 9" sheetId="19" r:id="rId11"/>
    <sheet name="Tabla 10" sheetId="20" r:id="rId12"/>
    <sheet name="Tablas 11-12" sheetId="21" r:id="rId13"/>
    <sheet name="Tabla 13" sheetId="22" r:id="rId14"/>
    <sheet name="Tabla 14" sheetId="23" r:id="rId15"/>
    <sheet name="Tabla 15" sheetId="24" r:id="rId16"/>
    <sheet name="Tabla 16" sheetId="25" r:id="rId17"/>
  </sheets>
  <definedNames>
    <definedName name="_xlnm.Print_Area" localSheetId="1">Indice!$A$1:$L$56</definedName>
    <definedName name="_xlnm.Print_Area" localSheetId="0">Portada!$A$1:$K$57</definedName>
    <definedName name="_xlnm.Print_Area" localSheetId="2">'Tabla 1'!$A$1:$E$48</definedName>
    <definedName name="_xlnm.Print_Area" localSheetId="11">'Tabla 10'!$A$1:$J$58</definedName>
    <definedName name="_xlnm.Print_Area" localSheetId="13">'Tabla 13'!$A$1:$M$56</definedName>
    <definedName name="_xlnm.Print_Area" localSheetId="14">'Tabla 14'!$A$1:$L$48</definedName>
    <definedName name="_xlnm.Print_Area" localSheetId="15">'Tabla 15'!$A$1:$M$56</definedName>
    <definedName name="_xlnm.Print_Area" localSheetId="16">'Tabla 16'!$A$1:$M$64</definedName>
    <definedName name="_xlnm.Print_Area" localSheetId="3">'Tabla 2'!$A$1:$L$62</definedName>
    <definedName name="_xlnm.Print_Area" localSheetId="4">'Tabla 3'!$A$1:$O$62</definedName>
    <definedName name="_xlnm.Print_Area" localSheetId="5">'Tabla 4'!$A$1:$G$60</definedName>
    <definedName name="_xlnm.Print_Area" localSheetId="6">'Tabla 5'!$A$1:$G$59</definedName>
    <definedName name="_xlnm.Print_Area" localSheetId="7">'Tabla 6'!$A$1:$L$61</definedName>
    <definedName name="_xlnm.Print_Area" localSheetId="8">'Tabla 7'!$A$1:$E$57</definedName>
    <definedName name="_xlnm.Print_Area" localSheetId="9">'Tabla 8'!$A$1:$G$57</definedName>
    <definedName name="_xlnm.Print_Area" localSheetId="10">'Tabla 9'!$A$1:$H$56</definedName>
    <definedName name="_xlnm.Print_Area" localSheetId="12">'Tablas 11-12'!$A$1:$J$71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4" l="1"/>
  <c r="D18" i="11" l="1"/>
  <c r="F16" i="21"/>
  <c r="E18" i="18"/>
  <c r="G18" i="18" s="1"/>
  <c r="AA18" i="11"/>
  <c r="D14" i="25"/>
  <c r="E14" i="25"/>
  <c r="F14" i="25"/>
  <c r="G14" i="25"/>
  <c r="H14" i="25"/>
  <c r="I14" i="25"/>
  <c r="J14" i="25"/>
  <c r="K14" i="25"/>
  <c r="L14" i="25"/>
  <c r="M14" i="25"/>
  <c r="D18" i="25"/>
  <c r="E18" i="25"/>
  <c r="F18" i="25"/>
  <c r="G18" i="25"/>
  <c r="H18" i="25"/>
  <c r="I18" i="25"/>
  <c r="J18" i="25"/>
  <c r="K18" i="25"/>
  <c r="L18" i="25"/>
  <c r="M18" i="25"/>
  <c r="D22" i="25"/>
  <c r="E22" i="25"/>
  <c r="F22" i="25"/>
  <c r="G22" i="25"/>
  <c r="H22" i="25"/>
  <c r="I22" i="25"/>
  <c r="J22" i="25"/>
  <c r="K22" i="25"/>
  <c r="L22" i="25"/>
  <c r="M22" i="25"/>
  <c r="D26" i="25"/>
  <c r="E26" i="25"/>
  <c r="F26" i="25"/>
  <c r="G26" i="25"/>
  <c r="H26" i="25"/>
  <c r="I26" i="25"/>
  <c r="J26" i="25"/>
  <c r="K26" i="25"/>
  <c r="L26" i="25"/>
  <c r="M26" i="25"/>
  <c r="D16" i="24"/>
  <c r="D17" i="24" s="1"/>
  <c r="E16" i="24"/>
  <c r="E17" i="24" s="1"/>
  <c r="F16" i="24"/>
  <c r="F17" i="24" s="1"/>
  <c r="G16" i="24"/>
  <c r="G17" i="24" s="1"/>
  <c r="H16" i="24"/>
  <c r="H17" i="24" s="1"/>
  <c r="I16" i="24"/>
  <c r="I17" i="24" s="1"/>
  <c r="J16" i="24"/>
  <c r="J17" i="24" s="1"/>
  <c r="K16" i="24"/>
  <c r="K17" i="24" s="1"/>
  <c r="L16" i="24"/>
  <c r="L17" i="24" s="1"/>
  <c r="M17" i="24"/>
  <c r="C23" i="23"/>
  <c r="D23" i="23"/>
  <c r="E23" i="23"/>
  <c r="F23" i="23"/>
  <c r="G23" i="23"/>
  <c r="H23" i="23"/>
  <c r="I23" i="23"/>
  <c r="J23" i="23"/>
  <c r="K23" i="23"/>
  <c r="L23" i="23"/>
  <c r="D14" i="22"/>
  <c r="AC14" i="22" s="1"/>
  <c r="E14" i="22"/>
  <c r="AD14" i="22" s="1"/>
  <c r="F14" i="22"/>
  <c r="G14" i="22"/>
  <c r="AF14" i="22" s="1"/>
  <c r="H14" i="22"/>
  <c r="AG14" i="22" s="1"/>
  <c r="I14" i="22"/>
  <c r="AH14" i="22" s="1"/>
  <c r="J14" i="22"/>
  <c r="AI14" i="22" s="1"/>
  <c r="K14" i="22"/>
  <c r="AJ14" i="22" s="1"/>
  <c r="L14" i="22"/>
  <c r="AK14" i="22" s="1"/>
  <c r="M14" i="22"/>
  <c r="AL14" i="22" s="1"/>
  <c r="AC15" i="22"/>
  <c r="AD15" i="22"/>
  <c r="AE15" i="22"/>
  <c r="AF15" i="22"/>
  <c r="AG15" i="22"/>
  <c r="AH15" i="22"/>
  <c r="AI15" i="22"/>
  <c r="AJ15" i="22"/>
  <c r="AK15" i="22"/>
  <c r="AL15" i="22"/>
  <c r="D19" i="22"/>
  <c r="E19" i="22"/>
  <c r="F19" i="22"/>
  <c r="G19" i="22"/>
  <c r="H19" i="22"/>
  <c r="I19" i="22"/>
  <c r="J19" i="22"/>
  <c r="K19" i="22"/>
  <c r="L19" i="22"/>
  <c r="AK16" i="22" s="1"/>
  <c r="M19" i="22"/>
  <c r="AL16" i="22" s="1"/>
  <c r="D25" i="22"/>
  <c r="E25" i="22"/>
  <c r="F25" i="22"/>
  <c r="G25" i="22"/>
  <c r="AF16" i="22" s="1"/>
  <c r="H25" i="22"/>
  <c r="I25" i="22"/>
  <c r="J25" i="22"/>
  <c r="K25" i="22"/>
  <c r="L25" i="22"/>
  <c r="M25" i="22"/>
  <c r="D28" i="22"/>
  <c r="AC17" i="22" s="1"/>
  <c r="E28" i="22"/>
  <c r="AD17" i="22" s="1"/>
  <c r="F28" i="22"/>
  <c r="AE17" i="22" s="1"/>
  <c r="G28" i="22"/>
  <c r="AF17" i="22" s="1"/>
  <c r="H28" i="22"/>
  <c r="AG17" i="22" s="1"/>
  <c r="I28" i="22"/>
  <c r="AH17" i="22" s="1"/>
  <c r="J28" i="22"/>
  <c r="AI17" i="22" s="1"/>
  <c r="K28" i="22"/>
  <c r="AJ17" i="22" s="1"/>
  <c r="L28" i="22"/>
  <c r="AK17" i="22" s="1"/>
  <c r="M28" i="22"/>
  <c r="AL17" i="22" s="1"/>
  <c r="E14" i="21"/>
  <c r="Z14" i="21"/>
  <c r="AA14" i="21"/>
  <c r="AB14" i="21"/>
  <c r="AC14" i="21"/>
  <c r="AD14" i="21"/>
  <c r="E15" i="21"/>
  <c r="Z15" i="21"/>
  <c r="AA15" i="21"/>
  <c r="AB15" i="21"/>
  <c r="AC15" i="21"/>
  <c r="AD15" i="21"/>
  <c r="C16" i="21"/>
  <c r="D16" i="21"/>
  <c r="G16" i="21"/>
  <c r="H16" i="21"/>
  <c r="I16" i="21"/>
  <c r="J16" i="21"/>
  <c r="E14" i="20"/>
  <c r="AH14" i="20"/>
  <c r="AI14" i="20"/>
  <c r="AJ14" i="20"/>
  <c r="AK14" i="20"/>
  <c r="AL14" i="20"/>
  <c r="E15" i="20"/>
  <c r="AH15" i="20"/>
  <c r="AI15" i="20"/>
  <c r="AJ15" i="20"/>
  <c r="AK15" i="20"/>
  <c r="AL15" i="20"/>
  <c r="E16" i="20"/>
  <c r="AH16" i="20"/>
  <c r="AI16" i="20"/>
  <c r="AJ16" i="20"/>
  <c r="AK16" i="20"/>
  <c r="AL16" i="20"/>
  <c r="E17" i="20"/>
  <c r="AH17" i="20"/>
  <c r="AI17" i="20"/>
  <c r="AJ17" i="20"/>
  <c r="AK17" i="20"/>
  <c r="AL17" i="20"/>
  <c r="E18" i="20"/>
  <c r="AH18" i="20"/>
  <c r="AI18" i="20"/>
  <c r="AJ18" i="20"/>
  <c r="AK18" i="20"/>
  <c r="AL18" i="20"/>
  <c r="E19" i="20"/>
  <c r="AH19" i="20"/>
  <c r="AI19" i="20"/>
  <c r="AJ19" i="20"/>
  <c r="AK19" i="20"/>
  <c r="AL19" i="20"/>
  <c r="E20" i="20"/>
  <c r="AH20" i="20"/>
  <c r="AI20" i="20"/>
  <c r="AJ20" i="20"/>
  <c r="AK20" i="20"/>
  <c r="AL20" i="20"/>
  <c r="C21" i="20"/>
  <c r="D21" i="20"/>
  <c r="F21" i="20"/>
  <c r="G21" i="20"/>
  <c r="H21" i="20"/>
  <c r="I21" i="20"/>
  <c r="J21" i="20"/>
  <c r="E15" i="19"/>
  <c r="G15" i="19" s="1"/>
  <c r="W15" i="19"/>
  <c r="X15" i="19"/>
  <c r="E16" i="19"/>
  <c r="G16" i="19" s="1"/>
  <c r="W16" i="19"/>
  <c r="X16" i="19"/>
  <c r="E17" i="19"/>
  <c r="G17" i="19" s="1"/>
  <c r="W17" i="19"/>
  <c r="X17" i="19"/>
  <c r="E18" i="19"/>
  <c r="G18" i="19" s="1"/>
  <c r="W18" i="19"/>
  <c r="X18" i="19"/>
  <c r="E19" i="19"/>
  <c r="G19" i="19" s="1"/>
  <c r="W19" i="19"/>
  <c r="X19" i="19"/>
  <c r="E20" i="19"/>
  <c r="G20" i="19" s="1"/>
  <c r="W20" i="19"/>
  <c r="X20" i="19"/>
  <c r="E21" i="19"/>
  <c r="G21" i="19" s="1"/>
  <c r="W21" i="19"/>
  <c r="X21" i="19"/>
  <c r="E22" i="19"/>
  <c r="G22" i="19" s="1"/>
  <c r="W22" i="19"/>
  <c r="X22" i="19"/>
  <c r="C23" i="19"/>
  <c r="D23" i="19"/>
  <c r="X23" i="19" s="1"/>
  <c r="F23" i="19"/>
  <c r="C15" i="18"/>
  <c r="D15" i="18"/>
  <c r="F15" i="18"/>
  <c r="E16" i="18"/>
  <c r="G16" i="18" s="1"/>
  <c r="X16" i="18"/>
  <c r="Y16" i="18"/>
  <c r="E17" i="18"/>
  <c r="G17" i="18" s="1"/>
  <c r="X17" i="18"/>
  <c r="Y17" i="18"/>
  <c r="X18" i="18"/>
  <c r="Y18" i="18"/>
  <c r="E19" i="18"/>
  <c r="G19" i="18" s="1"/>
  <c r="X19" i="18"/>
  <c r="Y19" i="18"/>
  <c r="C20" i="18"/>
  <c r="D20" i="18"/>
  <c r="X20" i="18" s="1"/>
  <c r="F20" i="18"/>
  <c r="E21" i="18"/>
  <c r="G21" i="18" s="1"/>
  <c r="X21" i="18"/>
  <c r="Y21" i="18"/>
  <c r="E22" i="18"/>
  <c r="G22" i="18" s="1"/>
  <c r="X22" i="18"/>
  <c r="Y22" i="18"/>
  <c r="E23" i="18"/>
  <c r="G23" i="18" s="1"/>
  <c r="X23" i="18"/>
  <c r="Y23" i="18"/>
  <c r="E24" i="18"/>
  <c r="G24" i="18"/>
  <c r="X24" i="18"/>
  <c r="Y24" i="18"/>
  <c r="E25" i="18"/>
  <c r="G25" i="18" s="1"/>
  <c r="X25" i="18"/>
  <c r="Y25" i="18"/>
  <c r="C26" i="18"/>
  <c r="D26" i="18"/>
  <c r="Y26" i="18" s="1"/>
  <c r="F26" i="18"/>
  <c r="E27" i="18"/>
  <c r="G27" i="18" s="1"/>
  <c r="X27" i="18"/>
  <c r="Y27" i="18"/>
  <c r="E28" i="18"/>
  <c r="G28" i="18" s="1"/>
  <c r="X28" i="18"/>
  <c r="Y28" i="18"/>
  <c r="C29" i="18"/>
  <c r="D29" i="18"/>
  <c r="F29" i="18"/>
  <c r="E30" i="18"/>
  <c r="G30" i="18"/>
  <c r="X30" i="18"/>
  <c r="Y30" i="18"/>
  <c r="E31" i="18"/>
  <c r="G31" i="18" s="1"/>
  <c r="X31" i="18"/>
  <c r="Y31" i="18"/>
  <c r="E32" i="18"/>
  <c r="G32" i="18" s="1"/>
  <c r="X32" i="18"/>
  <c r="Y32" i="18"/>
  <c r="E33" i="18"/>
  <c r="G33" i="18" s="1"/>
  <c r="X33" i="18"/>
  <c r="Y33" i="18"/>
  <c r="C14" i="17"/>
  <c r="T14" i="17" s="1"/>
  <c r="D14" i="17"/>
  <c r="E15" i="17"/>
  <c r="E16" i="17"/>
  <c r="E17" i="17"/>
  <c r="V17" i="17" s="1"/>
  <c r="W17" i="17" s="1"/>
  <c r="T17" i="17"/>
  <c r="U17" i="17"/>
  <c r="E18" i="17"/>
  <c r="V18" i="17" s="1"/>
  <c r="T18" i="17"/>
  <c r="U18" i="17"/>
  <c r="C19" i="17"/>
  <c r="D19" i="17"/>
  <c r="E20" i="17"/>
  <c r="E21" i="17"/>
  <c r="E22" i="17"/>
  <c r="E23" i="17"/>
  <c r="E24" i="17"/>
  <c r="C25" i="17"/>
  <c r="D25" i="17"/>
  <c r="T25" i="17"/>
  <c r="U25" i="17"/>
  <c r="E26" i="17"/>
  <c r="E27" i="17"/>
  <c r="C28" i="17"/>
  <c r="D28" i="17"/>
  <c r="E29" i="17"/>
  <c r="E30" i="17"/>
  <c r="E28" i="17" s="1"/>
  <c r="E31" i="17"/>
  <c r="E32" i="17"/>
  <c r="K14" i="16"/>
  <c r="K15" i="16"/>
  <c r="C16" i="16"/>
  <c r="D16" i="16"/>
  <c r="E16" i="16"/>
  <c r="F16" i="16"/>
  <c r="G16" i="16"/>
  <c r="H16" i="16"/>
  <c r="I16" i="16"/>
  <c r="J16" i="16"/>
  <c r="G14" i="15"/>
  <c r="G15" i="15"/>
  <c r="G16" i="15"/>
  <c r="Y16" i="15"/>
  <c r="G17" i="15"/>
  <c r="C18" i="15"/>
  <c r="W15" i="15" s="1"/>
  <c r="D18" i="15"/>
  <c r="X14" i="15" s="1"/>
  <c r="E18" i="15"/>
  <c r="Y14" i="15" s="1"/>
  <c r="F18" i="15"/>
  <c r="Z15" i="15" s="1"/>
  <c r="E14" i="14"/>
  <c r="F14" i="14" s="1"/>
  <c r="E15" i="14"/>
  <c r="F15" i="14" s="1"/>
  <c r="E16" i="14"/>
  <c r="F16" i="14" s="1"/>
  <c r="E17" i="14"/>
  <c r="G17" i="14" s="1"/>
  <c r="C18" i="14"/>
  <c r="D18" i="14"/>
  <c r="O14" i="13"/>
  <c r="O15" i="13"/>
  <c r="O16" i="13"/>
  <c r="O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K14" i="12"/>
  <c r="K15" i="12"/>
  <c r="K16" i="12"/>
  <c r="K17" i="12"/>
  <c r="C18" i="12"/>
  <c r="D18" i="12"/>
  <c r="E18" i="12"/>
  <c r="F18" i="12"/>
  <c r="G18" i="12"/>
  <c r="H18" i="12"/>
  <c r="I18" i="12"/>
  <c r="J18" i="12"/>
  <c r="D13" i="11"/>
  <c r="AA16" i="11"/>
  <c r="AA17" i="11"/>
  <c r="D24" i="11"/>
  <c r="AA24" i="11" s="1"/>
  <c r="D27" i="11"/>
  <c r="Y15" i="15"/>
  <c r="Y17" i="15"/>
  <c r="Z16" i="21" l="1"/>
  <c r="AD16" i="21"/>
  <c r="E26" i="18"/>
  <c r="G26" i="18" s="1"/>
  <c r="E15" i="18"/>
  <c r="G15" i="18" s="1"/>
  <c r="AG16" i="22"/>
  <c r="AG18" i="22" s="1"/>
  <c r="F33" i="22"/>
  <c r="AH16" i="22"/>
  <c r="AH18" i="22" s="1"/>
  <c r="AJ16" i="22"/>
  <c r="AJ18" i="22" s="1"/>
  <c r="J33" i="22"/>
  <c r="I33" i="22"/>
  <c r="AK21" i="20"/>
  <c r="AL21" i="20"/>
  <c r="AI21" i="20"/>
  <c r="AH21" i="20"/>
  <c r="E21" i="20"/>
  <c r="X15" i="18"/>
  <c r="Z15" i="18" s="1"/>
  <c r="T19" i="17"/>
  <c r="X18" i="17"/>
  <c r="E14" i="17"/>
  <c r="V14" i="17" s="1"/>
  <c r="W14" i="17" s="1"/>
  <c r="Z16" i="15"/>
  <c r="X16" i="15"/>
  <c r="Z14" i="15"/>
  <c r="Z17" i="15"/>
  <c r="X15" i="15"/>
  <c r="X17" i="15"/>
  <c r="F17" i="14"/>
  <c r="G16" i="14"/>
  <c r="K33" i="22"/>
  <c r="G33" i="22"/>
  <c r="L33" i="22"/>
  <c r="E33" i="22"/>
  <c r="AE16" i="22"/>
  <c r="M33" i="22"/>
  <c r="AI16" i="22"/>
  <c r="AI18" i="22" s="1"/>
  <c r="AD16" i="22"/>
  <c r="AD18" i="22" s="1"/>
  <c r="AF18" i="22"/>
  <c r="AL18" i="22"/>
  <c r="AE14" i="22"/>
  <c r="H33" i="22"/>
  <c r="AC16" i="22"/>
  <c r="AC18" i="22" s="1"/>
  <c r="D33" i="22"/>
  <c r="AC16" i="21"/>
  <c r="AB16" i="21"/>
  <c r="AA16" i="21"/>
  <c r="E16" i="21"/>
  <c r="AJ21" i="20"/>
  <c r="W23" i="19"/>
  <c r="E29" i="18"/>
  <c r="C34" i="18"/>
  <c r="D34" i="18"/>
  <c r="E20" i="18"/>
  <c r="G20" i="18" s="1"/>
  <c r="Y20" i="18"/>
  <c r="F34" i="18"/>
  <c r="Y15" i="18"/>
  <c r="V25" i="17"/>
  <c r="W25" i="17" s="1"/>
  <c r="E25" i="17"/>
  <c r="U19" i="17"/>
  <c r="E19" i="17"/>
  <c r="W18" i="17"/>
  <c r="X17" i="17"/>
  <c r="D33" i="17"/>
  <c r="C33" i="17"/>
  <c r="K16" i="16"/>
  <c r="L14" i="16" s="1"/>
  <c r="G18" i="15"/>
  <c r="F19" i="15" s="1"/>
  <c r="W17" i="15"/>
  <c r="W14" i="15"/>
  <c r="W16" i="15"/>
  <c r="G14" i="14"/>
  <c r="E18" i="14"/>
  <c r="F18" i="14" s="1"/>
  <c r="O18" i="13"/>
  <c r="O19" i="13" s="1"/>
  <c r="K18" i="12"/>
  <c r="L18" i="12" s="1"/>
  <c r="D32" i="11"/>
  <c r="E16" i="11" s="1"/>
  <c r="G23" i="19"/>
  <c r="AK18" i="22"/>
  <c r="L19" i="13"/>
  <c r="AA13" i="11"/>
  <c r="X26" i="18"/>
  <c r="U14" i="17"/>
  <c r="E23" i="19"/>
  <c r="G15" i="14"/>
  <c r="E34" i="18" l="1"/>
  <c r="AE18" i="22"/>
  <c r="G29" i="18"/>
  <c r="X34" i="18"/>
  <c r="E33" i="17"/>
  <c r="V19" i="17"/>
  <c r="W19" i="17" s="1"/>
  <c r="L15" i="16"/>
  <c r="L16" i="16"/>
  <c r="L14" i="12"/>
  <c r="N19" i="13"/>
  <c r="L17" i="12"/>
  <c r="Y34" i="18"/>
  <c r="G34" i="18"/>
  <c r="X25" i="17"/>
  <c r="X14" i="17"/>
  <c r="C19" i="15"/>
  <c r="D19" i="15"/>
  <c r="E19" i="15"/>
  <c r="G19" i="15"/>
  <c r="G18" i="14"/>
  <c r="F19" i="13"/>
  <c r="I19" i="13"/>
  <c r="H19" i="13"/>
  <c r="C19" i="13"/>
  <c r="K19" i="13"/>
  <c r="J19" i="13"/>
  <c r="G19" i="13"/>
  <c r="D19" i="13"/>
  <c r="M19" i="13"/>
  <c r="E19" i="13"/>
  <c r="L15" i="12"/>
  <c r="L16" i="12"/>
  <c r="E32" i="11"/>
  <c r="E22" i="11"/>
  <c r="E20" i="11"/>
  <c r="E28" i="11"/>
  <c r="E19" i="11"/>
  <c r="E21" i="11"/>
  <c r="E18" i="11"/>
  <c r="E24" i="11"/>
  <c r="E14" i="11"/>
  <c r="E15" i="11"/>
  <c r="E30" i="11"/>
  <c r="E13" i="11"/>
  <c r="E17" i="11"/>
  <c r="E23" i="11"/>
  <c r="E29" i="11"/>
  <c r="E31" i="11"/>
  <c r="E25" i="11"/>
  <c r="E27" i="11"/>
  <c r="E26" i="11"/>
  <c r="X19" i="17" l="1"/>
</calcChain>
</file>

<file path=xl/sharedStrings.xml><?xml version="1.0" encoding="utf-8"?>
<sst xmlns="http://schemas.openxmlformats.org/spreadsheetml/2006/main" count="528" uniqueCount="234">
  <si>
    <t>SUMARIO</t>
  </si>
  <si>
    <t>TABLAS</t>
  </si>
  <si>
    <t>Pág. 3</t>
  </si>
  <si>
    <t>GRÁFICOS</t>
  </si>
  <si>
    <t>Pág. 4</t>
  </si>
  <si>
    <t>Pág. 5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</si>
  <si>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</si>
  <si>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</si>
  <si>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</si>
  <si>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</si>
  <si>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</si>
  <si>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</si>
  <si>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</si>
  <si>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</si>
  <si>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</si>
  <si>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Provincia</t>
  </si>
  <si>
    <t>Andalucía</t>
  </si>
  <si>
    <t>Pág. 17</t>
  </si>
  <si>
    <t>Gráfico 29.</t>
  </si>
  <si>
    <t>Gráfico 28.</t>
  </si>
  <si>
    <t>Gráfico 27.</t>
  </si>
  <si>
    <t>Pág. 16</t>
  </si>
  <si>
    <t>Gráfico 26.</t>
  </si>
  <si>
    <t>Gráfico 25.</t>
  </si>
  <si>
    <t>Pág. 15</t>
  </si>
  <si>
    <t>Gráfico 24.</t>
  </si>
  <si>
    <t>Pág. 14</t>
  </si>
  <si>
    <t>Gráfico 23.</t>
  </si>
  <si>
    <t>Pág. 13</t>
  </si>
  <si>
    <t>Gráfico 22.</t>
  </si>
  <si>
    <t>Gráfico 21.</t>
  </si>
  <si>
    <t xml:space="preserve">Gráfico 20. </t>
  </si>
  <si>
    <t>Pág. 12</t>
  </si>
  <si>
    <t>Gráfico 19.</t>
  </si>
  <si>
    <t>Pág. 11</t>
  </si>
  <si>
    <t>Gráfico 18.</t>
  </si>
  <si>
    <t>Gráfico 17.</t>
  </si>
  <si>
    <t>Pág. 10</t>
  </si>
  <si>
    <t>Gráfico 16.</t>
  </si>
  <si>
    <t>Pág. 9</t>
  </si>
  <si>
    <t>Gráfico 15.</t>
  </si>
  <si>
    <t>Gráfico 14.</t>
  </si>
  <si>
    <t>Pág. 8</t>
  </si>
  <si>
    <t>Gráfico 13.</t>
  </si>
  <si>
    <t>Gráfico 12.</t>
  </si>
  <si>
    <r>
      <rPr>
        <b/>
        <sz val="11"/>
        <rFont val="Source Sans Pro"/>
        <family val="2"/>
      </rPr>
      <t>Gráfico 11</t>
    </r>
    <r>
      <rPr>
        <sz val="11"/>
        <rFont val="Source Sans Pro"/>
        <family val="2"/>
      </rPr>
      <t>.</t>
    </r>
  </si>
  <si>
    <t>Pág. 7</t>
  </si>
  <si>
    <r>
      <rPr>
        <b/>
        <sz val="11"/>
        <rFont val="Source Sans Pro"/>
        <family val="2"/>
      </rPr>
      <t>Gráfico 10</t>
    </r>
    <r>
      <rPr>
        <sz val="11"/>
        <rFont val="Source Sans Pro"/>
        <family val="2"/>
      </rPr>
      <t>.</t>
    </r>
  </si>
  <si>
    <t>Gráfico 9.</t>
  </si>
  <si>
    <t>Pág. 6</t>
  </si>
  <si>
    <t>Gráfico 8.</t>
  </si>
  <si>
    <t>Gráfico 7.</t>
  </si>
  <si>
    <t>Gráfico 6.</t>
  </si>
  <si>
    <t>Gráfico 5.</t>
  </si>
  <si>
    <t xml:space="preserve">Gráfico 4. </t>
  </si>
  <si>
    <t>Gráfico 3.</t>
  </si>
  <si>
    <r>
      <rPr>
        <b/>
        <sz val="11"/>
        <rFont val="Source Sans Pro"/>
        <family val="2"/>
      </rPr>
      <t>Gráfico 2</t>
    </r>
    <r>
      <rPr>
        <sz val="11"/>
        <rFont val="Source Sans Pro"/>
        <family val="2"/>
      </rPr>
      <t>.</t>
    </r>
  </si>
  <si>
    <r>
      <rPr>
        <b/>
        <sz val="11"/>
        <rFont val="Source Sans Pro"/>
        <family val="2"/>
      </rPr>
      <t>Gráfico 1</t>
    </r>
    <r>
      <rPr>
        <sz val="11"/>
        <rFont val="Source Sans Pro"/>
        <family val="2"/>
      </rPr>
      <t>.</t>
    </r>
  </si>
  <si>
    <r>
      <rPr>
        <b/>
        <sz val="11"/>
        <rFont val="Source Sans Pro"/>
        <family val="2"/>
      </rPr>
      <t>Tabla 16</t>
    </r>
    <r>
      <rPr>
        <sz val="11"/>
        <rFont val="Source Sans Pro"/>
        <family val="2"/>
      </rPr>
      <t xml:space="preserve">. </t>
    </r>
  </si>
  <si>
    <r>
      <rPr>
        <b/>
        <sz val="11"/>
        <rFont val="Source Sans Pro"/>
        <family val="2"/>
      </rPr>
      <t>Tabla 15</t>
    </r>
    <r>
      <rPr>
        <sz val="11"/>
        <rFont val="Source Sans Pro"/>
        <family val="2"/>
      </rPr>
      <t xml:space="preserve">. </t>
    </r>
  </si>
  <si>
    <r>
      <rPr>
        <b/>
        <sz val="11"/>
        <rFont val="Source Sans Pro"/>
        <family val="2"/>
      </rPr>
      <t>Tabla 14</t>
    </r>
    <r>
      <rPr>
        <sz val="11"/>
        <rFont val="Source Sans Pro"/>
        <family val="2"/>
      </rPr>
      <t xml:space="preserve">. </t>
    </r>
  </si>
  <si>
    <t>Nº solicitudes de inscripción según tipo de obra.</t>
  </si>
  <si>
    <r>
      <rPr>
        <b/>
        <sz val="11"/>
        <rFont val="Source Sans Pro"/>
        <family val="2"/>
      </rPr>
      <t>Tabla 13</t>
    </r>
    <r>
      <rPr>
        <sz val="11"/>
        <rFont val="Source Sans Pro"/>
        <family val="2"/>
      </rPr>
      <t xml:space="preserve">. </t>
    </r>
  </si>
  <si>
    <t>Edad promedio de autores (personas físicas) según tipo de obra y género.</t>
  </si>
  <si>
    <r>
      <rPr>
        <b/>
        <sz val="11"/>
        <rFont val="Source Sans Pro"/>
        <family val="2"/>
      </rPr>
      <t>Tabla 12</t>
    </r>
    <r>
      <rPr>
        <sz val="11"/>
        <rFont val="Source Sans Pro"/>
        <family val="2"/>
      </rPr>
      <t xml:space="preserve">. </t>
    </r>
  </si>
  <si>
    <t>Nº autores (personas físicas) según género y edad del autor.</t>
  </si>
  <si>
    <r>
      <rPr>
        <b/>
        <sz val="11"/>
        <rFont val="Source Sans Pro"/>
        <family val="2"/>
      </rPr>
      <t>Tabla 11</t>
    </r>
    <r>
      <rPr>
        <sz val="11"/>
        <rFont val="Source Sans Pro"/>
        <family val="2"/>
      </rPr>
      <t>.</t>
    </r>
  </si>
  <si>
    <t>Nº autores (personas físicas) según tipo de obra y edad del autor.</t>
  </si>
  <si>
    <r>
      <rPr>
        <b/>
        <sz val="11"/>
        <rFont val="Source Sans Pro"/>
        <family val="2"/>
      </rPr>
      <t>Tabla 10</t>
    </r>
    <r>
      <rPr>
        <sz val="11"/>
        <rFont val="Source Sans Pro"/>
        <family val="2"/>
      </rPr>
      <t xml:space="preserve">. </t>
    </r>
  </si>
  <si>
    <t>Nº autores según provincia, forma jurídica y género del autor.</t>
  </si>
  <si>
    <r>
      <rPr>
        <b/>
        <sz val="11"/>
        <rFont val="Source Sans Pro"/>
        <family val="2"/>
      </rPr>
      <t>Tabla 9</t>
    </r>
    <r>
      <rPr>
        <sz val="11"/>
        <rFont val="Source Sans Pro"/>
        <family val="2"/>
      </rPr>
      <t xml:space="preserve">. </t>
    </r>
  </si>
  <si>
    <t>Nº autores según tipo de obra, forma jurídica y género del autor.</t>
  </si>
  <si>
    <r>
      <rPr>
        <b/>
        <sz val="11"/>
        <rFont val="Source Sans Pro"/>
        <family val="2"/>
      </rPr>
      <t>Tabla 8</t>
    </r>
    <r>
      <rPr>
        <sz val="11"/>
        <rFont val="Source Sans Pro"/>
        <family val="2"/>
      </rPr>
      <t xml:space="preserve">. </t>
    </r>
  </si>
  <si>
    <t>Nº titulares de derechos de propiedad intelectual según tipo de obra y tipo de titular.</t>
  </si>
  <si>
    <r>
      <rPr>
        <b/>
        <sz val="11"/>
        <rFont val="Source Sans Pro"/>
        <family val="2"/>
      </rPr>
      <t>Tabla 7</t>
    </r>
    <r>
      <rPr>
        <sz val="11"/>
        <rFont val="Source Sans Pro"/>
        <family val="2"/>
      </rPr>
      <t xml:space="preserve">. </t>
    </r>
  </si>
  <si>
    <t>Nº titulares de derechos de propiedad intelectual según tipo de titular y provincia.</t>
  </si>
  <si>
    <r>
      <rPr>
        <b/>
        <sz val="11"/>
        <rFont val="Source Sans Pro"/>
        <family val="2"/>
      </rPr>
      <t>Tabla 6</t>
    </r>
    <r>
      <rPr>
        <sz val="11"/>
        <rFont val="Source Sans Pro"/>
        <family val="2"/>
      </rPr>
      <t xml:space="preserve">. </t>
    </r>
  </si>
  <si>
    <t>Nº solicitudes de inscripción según tipo de obra y tipo de inscripción.</t>
  </si>
  <si>
    <r>
      <rPr>
        <b/>
        <sz val="11"/>
        <rFont val="Source Sans Pro"/>
        <family val="2"/>
      </rPr>
      <t>Tabla 5</t>
    </r>
    <r>
      <rPr>
        <sz val="11"/>
        <rFont val="Source Sans Pro"/>
        <family val="2"/>
      </rPr>
      <t xml:space="preserve">. </t>
    </r>
  </si>
  <si>
    <t>Nº solicitudes de inscripción según tipo de obra y modalidad de presentación.</t>
  </si>
  <si>
    <r>
      <rPr>
        <b/>
        <sz val="11"/>
        <rFont val="Source Sans Pro"/>
        <family val="2"/>
      </rPr>
      <t>Tabla 4</t>
    </r>
    <r>
      <rPr>
        <sz val="11"/>
        <rFont val="Source Sans Pro"/>
        <family val="2"/>
      </rPr>
      <t xml:space="preserve">. </t>
    </r>
  </si>
  <si>
    <t>Nº solicitudes de inscripción según tipo de obra y mes.</t>
  </si>
  <si>
    <r>
      <rPr>
        <b/>
        <sz val="11"/>
        <rFont val="Source Sans Pro"/>
        <family val="2"/>
      </rPr>
      <t>Tabla 3</t>
    </r>
    <r>
      <rPr>
        <sz val="11"/>
        <rFont val="Source Sans Pro"/>
        <family val="2"/>
      </rPr>
      <t xml:space="preserve">. </t>
    </r>
  </si>
  <si>
    <t>Nº solicitudes de inscripción según tipo de obra y provincia de registro.</t>
  </si>
  <si>
    <r>
      <rPr>
        <b/>
        <sz val="11"/>
        <rFont val="Source Sans Pro"/>
        <family val="2"/>
      </rPr>
      <t>Tabla 2</t>
    </r>
    <r>
      <rPr>
        <sz val="11"/>
        <rFont val="Source Sans Pro"/>
        <family val="2"/>
      </rPr>
      <t xml:space="preserve">. </t>
    </r>
  </si>
  <si>
    <r>
      <rPr>
        <b/>
        <sz val="11"/>
        <rFont val="Source Sans Pro"/>
        <family val="2"/>
      </rPr>
      <t>Tabla 1</t>
    </r>
    <r>
      <rPr>
        <sz val="11"/>
        <rFont val="Source Sans Pro"/>
        <family val="2"/>
      </rPr>
      <t xml:space="preserve">. </t>
    </r>
  </si>
  <si>
    <t>Estadística sobre propiedad intelectual en Andalucía</t>
  </si>
  <si>
    <r>
      <rPr>
        <b/>
        <vertAlign val="superscript"/>
        <sz val="8"/>
        <rFont val="Source Sans Pro"/>
        <family val="2"/>
      </rPr>
      <t>2</t>
    </r>
    <r>
      <rPr>
        <b/>
        <sz val="8"/>
        <rFont val="Source Sans Pro"/>
        <family val="2"/>
      </rPr>
      <t xml:space="preserve">Actuaciones, producciones o prestaciones: </t>
    </r>
    <r>
      <rPr>
        <sz val="8"/>
        <rFont val="Source Sans Pro"/>
        <family val="2"/>
      </rPr>
      <t>Incluye los derechos de actuaciones de intepretación, actuación o ejecución; producciones fonográficas; producciones de grabación audiovisual; meras fotografías; ediciones de obra inédita y en dominio público.</t>
    </r>
  </si>
  <si>
    <r>
      <rPr>
        <b/>
        <vertAlign val="superscript"/>
        <sz val="8"/>
        <rFont val="Source Sans Pro"/>
        <family val="2"/>
      </rPr>
      <t>1</t>
    </r>
    <r>
      <rPr>
        <b/>
        <sz val="8"/>
        <rFont val="Source Sans Pro"/>
        <family val="2"/>
      </rPr>
      <t xml:space="preserve">Obras literarias: </t>
    </r>
    <r>
      <rPr>
        <sz val="8"/>
        <rFont val="Source Sans Pro"/>
        <family val="2"/>
      </rPr>
      <t xml:space="preserve">Incluye también obras dramáticas, coreografías, pantomimas y, en general, las obras teatrales. </t>
    </r>
  </si>
  <si>
    <r>
      <t>Actuaciones, producciones o prestaciones</t>
    </r>
    <r>
      <rPr>
        <b/>
        <vertAlign val="superscript"/>
        <sz val="10"/>
        <rFont val="Source Sans Pro"/>
        <family val="2"/>
      </rPr>
      <t>2</t>
    </r>
  </si>
  <si>
    <t>Páginas electrónicas (web) o multimedia</t>
  </si>
  <si>
    <t>Bases de datos</t>
  </si>
  <si>
    <t>Programas de ordenador</t>
  </si>
  <si>
    <t>Otras obras</t>
  </si>
  <si>
    <t>Maquetas, gráficos o mapas</t>
  </si>
  <si>
    <t>Proyectos, planos o diseños de obra de arquitectura o ingeniería</t>
  </si>
  <si>
    <t>Resto</t>
  </si>
  <si>
    <t>Obras técnicas</t>
  </si>
  <si>
    <t>Otras obras plásticas</t>
  </si>
  <si>
    <t>Obras fotográficas</t>
  </si>
  <si>
    <t>Tebeos o cómics</t>
  </si>
  <si>
    <t>Esculturas</t>
  </si>
  <si>
    <t>Dibujos o pinturas</t>
  </si>
  <si>
    <t>Obras artísticas</t>
  </si>
  <si>
    <t>Obras cinematográficas y audiovisuales</t>
  </si>
  <si>
    <t>Obras musicales</t>
  </si>
  <si>
    <t>Obras musicales: Composiciones musicales con o sin letra</t>
  </si>
  <si>
    <t>Obras científicas</t>
  </si>
  <si>
    <r>
      <t>Obras literarias</t>
    </r>
    <r>
      <rPr>
        <vertAlign val="superscript"/>
        <sz val="10"/>
        <rFont val="Source Sans Pro"/>
        <family val="2"/>
      </rPr>
      <t>1</t>
    </r>
  </si>
  <si>
    <t>Obras literarias y científicas</t>
  </si>
  <si>
    <t>%</t>
  </si>
  <si>
    <t>Nº</t>
  </si>
  <si>
    <t>Tipo de obra</t>
  </si>
  <si>
    <r>
      <rPr>
        <b/>
        <sz val="10"/>
        <rFont val="Source Sans Pro"/>
        <family val="2"/>
      </rPr>
      <t>Tabla 1.</t>
    </r>
    <r>
      <rPr>
        <sz val="10"/>
        <rFont val="Source Sans Pro"/>
        <family val="2"/>
      </rPr>
      <t xml:space="preserve"> Nº solicitudes de inscripción según tipo de obra.</t>
    </r>
  </si>
  <si>
    <t>Otras obras y actuaciones, producciones o prestaciones</t>
  </si>
  <si>
    <t>Obras artísticas y técnicas</t>
  </si>
  <si>
    <t>Obras musicales, cinematográficas y audiovisuales</t>
  </si>
  <si>
    <r>
      <rPr>
        <b/>
        <sz val="10"/>
        <rFont val="Source Sans Pro"/>
        <family val="2"/>
      </rPr>
      <t>Tabla 2.</t>
    </r>
    <r>
      <rPr>
        <sz val="10"/>
        <rFont val="Source Sans Pro"/>
        <family val="2"/>
      </rPr>
      <t xml:space="preserve"> Nº solicitudes de inscripción según tipo de obra y provincia de registro.</t>
    </r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</si>
  <si>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</si>
  <si>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</si>
  <si>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</si>
  <si>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</si>
  <si>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</si>
  <si>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</si>
  <si>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</si>
  <si>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</si>
  <si>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</si>
  <si>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</si>
  <si>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</si>
  <si>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</si>
  <si>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Mes</t>
  </si>
  <si>
    <r>
      <rPr>
        <b/>
        <sz val="10"/>
        <rFont val="Source Sans Pro"/>
        <family val="2"/>
      </rPr>
      <t>Tabla 3.</t>
    </r>
    <r>
      <rPr>
        <sz val="10"/>
        <rFont val="Source Sans Pro"/>
        <family val="2"/>
      </rPr>
      <t xml:space="preserve"> Nº solicitudes de inscripción según tipo de obra y mes.</t>
    </r>
  </si>
  <si>
    <t xml:space="preserve">   </t>
  </si>
  <si>
    <t>Otras obras y 
actuaciones, producc.</t>
  </si>
  <si>
    <t>Obras artísticas y
 técnicas</t>
  </si>
  <si>
    <t>Obras musicales, cinematogr.
y audiovisuales</t>
  </si>
  <si>
    <t>Obras literarias y
 científicas</t>
  </si>
  <si>
    <t>% presencial</t>
  </si>
  <si>
    <t>% telemática / semitelem.</t>
  </si>
  <si>
    <t>Presencial</t>
  </si>
  <si>
    <t>Telemática / semitelemática</t>
  </si>
  <si>
    <t>Modalidad de presentación</t>
  </si>
  <si>
    <r>
      <rPr>
        <b/>
        <sz val="10"/>
        <rFont val="Source Sans Pro"/>
        <family val="2"/>
      </rPr>
      <t>Tabla 4.</t>
    </r>
    <r>
      <rPr>
        <sz val="10"/>
        <rFont val="Source Sans Pro"/>
        <family val="2"/>
      </rPr>
      <t xml:space="preserve"> Nº solicitudes de inscripción según tipo de obra y modalidad de presentación.</t>
    </r>
  </si>
  <si>
    <t>Transmisión
mortis causa</t>
  </si>
  <si>
    <t>Transmisión 
inter vivos</t>
  </si>
  <si>
    <t>Relación laboral</t>
  </si>
  <si>
    <t>Primera inscripción</t>
  </si>
  <si>
    <t>Tipo de inscripción</t>
  </si>
  <si>
    <r>
      <rPr>
        <b/>
        <sz val="10"/>
        <rFont val="Source Sans Pro"/>
        <family val="2"/>
      </rPr>
      <t>Tabla 5.</t>
    </r>
    <r>
      <rPr>
        <sz val="10"/>
        <rFont val="Source Sans Pro"/>
        <family val="2"/>
      </rPr>
      <t xml:space="preserve"> Nº solicitudes de inscripción según tipo de obra y tipo de inscripción.</t>
    </r>
  </si>
  <si>
    <t>Total titulares de derechos</t>
  </si>
  <si>
    <t>Otros titulares de los derechos</t>
  </si>
  <si>
    <t>Autores</t>
  </si>
  <si>
    <t>Tipo de titular</t>
  </si>
  <si>
    <t>Provincia de registro</t>
  </si>
  <si>
    <r>
      <rPr>
        <b/>
        <sz val="10"/>
        <rFont val="Source Sans Pro"/>
        <family val="2"/>
      </rPr>
      <t>Tabla 6.</t>
    </r>
    <r>
      <rPr>
        <sz val="10"/>
        <rFont val="Source Sans Pro"/>
        <family val="2"/>
      </rPr>
      <t xml:space="preserve"> Nº titulares de derechos de propiedad intelectual según tipo de titular y provincia.</t>
    </r>
  </si>
  <si>
    <t>Total titulares de derechos de propiedad intelectual</t>
  </si>
  <si>
    <t>Otras obras y actuaciones…</t>
  </si>
  <si>
    <r>
      <rPr>
        <b/>
        <sz val="10"/>
        <rFont val="Source Sans Pro"/>
        <family val="2"/>
      </rPr>
      <t xml:space="preserve">Tabla 7. </t>
    </r>
    <r>
      <rPr>
        <sz val="10"/>
        <rFont val="Source Sans Pro"/>
        <family val="2"/>
      </rPr>
      <t>Nº titulares de derechos de propiedad intelectual según tipo de obra y tipo de titular.</t>
    </r>
  </si>
  <si>
    <t>Total autores</t>
  </si>
  <si>
    <t>Mujeres</t>
  </si>
  <si>
    <t>Hombres</t>
  </si>
  <si>
    <t>Total personas físicas</t>
  </si>
  <si>
    <t>Personas jurídicas</t>
  </si>
  <si>
    <t>Personas físicas</t>
  </si>
  <si>
    <r>
      <rPr>
        <b/>
        <sz val="10"/>
        <rFont val="Source Sans Pro"/>
        <family val="2"/>
      </rPr>
      <t xml:space="preserve">Tabla 8. </t>
    </r>
    <r>
      <rPr>
        <sz val="10"/>
        <rFont val="Source Sans Pro"/>
        <family val="2"/>
      </rPr>
      <t>Nº autores según tipo de obra, forma jurídica y género del autor.</t>
    </r>
  </si>
  <si>
    <r>
      <rPr>
        <b/>
        <sz val="10"/>
        <rFont val="Source Sans Pro"/>
        <family val="2"/>
      </rPr>
      <t xml:space="preserve">Tabla 9. </t>
    </r>
    <r>
      <rPr>
        <sz val="10"/>
        <rFont val="Source Sans Pro"/>
        <family val="2"/>
      </rPr>
      <t>Nº autores según provincia, forma jurídica y género del autor.</t>
    </r>
  </si>
  <si>
    <t>* N Válido: Población de autores (personas físicas) para los que se dispone de información sobre edad.</t>
  </si>
  <si>
    <t>Actuaciones, producciones o prestaciones</t>
  </si>
  <si>
    <t>60 o más</t>
  </si>
  <si>
    <t>45 a 59</t>
  </si>
  <si>
    <t>30 a 44</t>
  </si>
  <si>
    <t>18 a 29</t>
  </si>
  <si>
    <t>Menores de 18</t>
  </si>
  <si>
    <t>Cobertura</t>
  </si>
  <si>
    <t>N Válido*</t>
  </si>
  <si>
    <t>Grupos de edad</t>
  </si>
  <si>
    <r>
      <rPr>
        <b/>
        <sz val="10"/>
        <rFont val="Source Sans Pro"/>
        <family val="2"/>
      </rPr>
      <t>Tabla 10.</t>
    </r>
    <r>
      <rPr>
        <sz val="10"/>
        <rFont val="Source Sans Pro"/>
        <family val="2"/>
      </rPr>
      <t xml:space="preserve"> Nº autores (personas físicas) según tipo de obra y edad del autor.</t>
    </r>
  </si>
  <si>
    <t>Edad Total (media)</t>
  </si>
  <si>
    <t>Edad Mujeres (media)</t>
  </si>
  <si>
    <t>Edad Hombres (media)</t>
  </si>
  <si>
    <t>Género del autor</t>
  </si>
  <si>
    <r>
      <rPr>
        <b/>
        <sz val="10"/>
        <rFont val="Source Sans Pro"/>
        <family val="2"/>
      </rPr>
      <t>Tabla 12.</t>
    </r>
    <r>
      <rPr>
        <sz val="10"/>
        <rFont val="Source Sans Pro"/>
        <family val="2"/>
      </rPr>
      <t xml:space="preserve"> Edad promedio de autores (personas físicas) según tipo de obra y género.</t>
    </r>
  </si>
  <si>
    <t xml:space="preserve">Mujeres        </t>
  </si>
  <si>
    <t xml:space="preserve">Hombres       </t>
  </si>
  <si>
    <r>
      <rPr>
        <b/>
        <sz val="10"/>
        <rFont val="Source Sans Pro"/>
        <family val="2"/>
      </rPr>
      <t>Tabla 11.</t>
    </r>
    <r>
      <rPr>
        <sz val="10"/>
        <rFont val="Source Sans Pro"/>
        <family val="2"/>
      </rPr>
      <t xml:space="preserve"> Nº autores (personas físicas) según género y edad del autor.</t>
    </r>
  </si>
  <si>
    <t>Total solicitudes</t>
  </si>
  <si>
    <t>% telemática/semitelemática</t>
  </si>
  <si>
    <t>Telemática/semitelemática</t>
  </si>
  <si>
    <t>Edad promedio de autores según género. Edad.</t>
  </si>
  <si>
    <t>Autores por grupos de edad. Porcentaje.</t>
  </si>
  <si>
    <t>Autores (personas físicas) por género. Número.</t>
  </si>
  <si>
    <t xml:space="preserve">Autores según forma jurídica. Número. </t>
  </si>
  <si>
    <t>Otros titulares de derechos</t>
  </si>
  <si>
    <t>Titulares de derechos según tipo de titular. Número.</t>
  </si>
  <si>
    <r>
      <t>Transmisión</t>
    </r>
    <r>
      <rPr>
        <b/>
        <i/>
        <sz val="10"/>
        <color indexed="9"/>
        <rFont val="Source Sans Pro"/>
        <family val="2"/>
      </rPr>
      <t xml:space="preserve"> 
inter vivos</t>
    </r>
  </si>
  <si>
    <r>
      <t xml:space="preserve">Transmisión
</t>
    </r>
    <r>
      <rPr>
        <b/>
        <i/>
        <sz val="10"/>
        <color indexed="9"/>
        <rFont val="Source Sans Pro"/>
        <family val="2"/>
      </rPr>
      <t>mortis causa</t>
    </r>
  </si>
  <si>
    <t xml:space="preserve">Nº solicitudes de inscripción. Distribución según tipo de obra. </t>
  </si>
  <si>
    <t xml:space="preserve">Nº solicitudes de inscripción según provincia de registro. </t>
  </si>
  <si>
    <t xml:space="preserve">Solicitudes de inscripción según provincia de registro. Datos relativos. </t>
  </si>
  <si>
    <t xml:space="preserve">Nº solicitudes de inscripción según tipo de obra y provincia de registro. </t>
  </si>
  <si>
    <t xml:space="preserve">Nº solicitudes de inscripción según tipo de obra y mes. </t>
  </si>
  <si>
    <t xml:space="preserve">Nº solicitudes de inscripción. Evolución mensual. </t>
  </si>
  <si>
    <t xml:space="preserve">Nº solicitudes según tipo de obra y modalidad de presentación. </t>
  </si>
  <si>
    <t xml:space="preserve">Porcentaje de solicitudes telemáticas/semitelemáticas según tipo de obra. </t>
  </si>
  <si>
    <t xml:space="preserve">Nº solicitudes de inscripción según tipo de inscripción. 
</t>
  </si>
  <si>
    <t xml:space="preserve">Solicitudes de inscripción según tipo de obra y tipo de inscripción. Datos relativos. </t>
  </si>
  <si>
    <t xml:space="preserve">Nº titulares de derechos de propiedad intelectual según tipo de titular. </t>
  </si>
  <si>
    <t xml:space="preserve">Nº titulares de derechos de propiedad intelectual según provincia de registro. </t>
  </si>
  <si>
    <t xml:space="preserve">Nº titulares de derechos según tipo de titular y provincia de registro. </t>
  </si>
  <si>
    <t>Nº titulares de derechos según tipo de obra.</t>
  </si>
  <si>
    <t xml:space="preserve">Titulares de derechos según tipo de obra y tipo de titular. Datos relativos. </t>
  </si>
  <si>
    <t xml:space="preserve">Autores (personas físicas) según tipo de obra y género. Datos relativos. </t>
  </si>
  <si>
    <t>Nº autores (personas físicas) según provincia de registro y género.</t>
  </si>
  <si>
    <t xml:space="preserve">Autores (personas físicas) según provincia de registro y género. Datos relativos. </t>
  </si>
  <si>
    <t xml:space="preserve">Autores (personas físicas) según tipo de obra y grupo de edad. Datos relativos. </t>
  </si>
  <si>
    <t xml:space="preserve">Autores (personas físicas) según grupo de edad. Datos relativos. </t>
  </si>
  <si>
    <t xml:space="preserve">Autores (personas físicas) según género y grupo de edad. Datos relativos. </t>
  </si>
  <si>
    <t xml:space="preserve">Edad promedio de autores (personas físicas) según género y tipo de obra. </t>
  </si>
  <si>
    <t>Año 2024</t>
  </si>
  <si>
    <t>Nº solicitudes de inscripción según provincia de registro. Evolución 2015-2024.</t>
  </si>
  <si>
    <t>Nº solicitudes de inscripción según modalidad de presentación. Evolución 2015-2024.</t>
  </si>
  <si>
    <t>Autores y titulares de derechos de propiedad intelectual. Evolución 2015-2024.</t>
  </si>
  <si>
    <t>Solicitudes de inscripción según tipo de obra. Evolución 2015-2024.</t>
  </si>
  <si>
    <t>Solicitudes de inscripción según provincia. Evolución 2015-2024.</t>
  </si>
  <si>
    <t>Solicitudes de inscripción según modalidad de presentación. Evolución 2015-2024.</t>
  </si>
  <si>
    <t>Porcentaje de solicitudes telemáticas/semitelemáticas. Evolución 2015-2024.</t>
  </si>
  <si>
    <t>Autores según género. Evolución 2015-2024.</t>
  </si>
  <si>
    <t>Edad promedio de autores según género. Evolución 2015-2024.</t>
  </si>
  <si>
    <t>Autores según grupo de edad. Evolución 2015-2024.</t>
  </si>
  <si>
    <t>Fuente: Consejería de Cultura y Deporte</t>
  </si>
  <si>
    <r>
      <rPr>
        <b/>
        <sz val="10"/>
        <rFont val="Source Sans Pro"/>
        <family val="2"/>
      </rPr>
      <t>Tabla 13.</t>
    </r>
    <r>
      <rPr>
        <sz val="10"/>
        <rFont val="Source Sans Pro"/>
        <family val="2"/>
      </rPr>
      <t xml:space="preserve"> Nº solicitudes de inscripción según tipo de obra. Evolución 2015-2024.</t>
    </r>
  </si>
  <si>
    <r>
      <rPr>
        <b/>
        <sz val="10"/>
        <rFont val="Source Sans Pro"/>
        <family val="2"/>
      </rPr>
      <t>Tabla 14.</t>
    </r>
    <r>
      <rPr>
        <sz val="10"/>
        <rFont val="Source Sans Pro"/>
        <family val="2"/>
      </rPr>
      <t xml:space="preserve"> Nº solicitudes de inscripción según provincia de registro. Evolución 2015-2024.</t>
    </r>
  </si>
  <si>
    <r>
      <rPr>
        <b/>
        <sz val="10"/>
        <rFont val="Source Sans Pro"/>
        <family val="2"/>
      </rPr>
      <t>Tabla 15.</t>
    </r>
    <r>
      <rPr>
        <sz val="10"/>
        <rFont val="Source Sans Pro"/>
        <family val="2"/>
      </rPr>
      <t xml:space="preserve"> Nº solicitudes de inscripción según modalidad de presentación. Evolución 2015-2024.</t>
    </r>
  </si>
  <si>
    <r>
      <rPr>
        <b/>
        <sz val="10"/>
        <rFont val="Source Sans Pro"/>
        <family val="2"/>
      </rPr>
      <t>Tabla 16.</t>
    </r>
    <r>
      <rPr>
        <sz val="10"/>
        <rFont val="Source Sans Pro"/>
        <family val="2"/>
      </rPr>
      <t xml:space="preserve"> Autores y titulares de derechos de propiedad intelectual. Evolución 2015-2024.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</si>
</sst>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-#,##0;\-"/>
    <numFmt numFmtId="166" formatCode="#,##0;\-#,##0;\-;\-"/>
    <numFmt numFmtId="167" formatCode="#,##0.0"/>
  </numFmts>
  <fonts count="53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sz val="10"/>
      <name val="Source Sans Pro"/>
      <family val="2"/>
    </font>
    <font>
      <b/>
      <sz val="10"/>
      <name val="Source Sans Pro"/>
      <family val="2"/>
    </font>
    <font>
      <sz val="10"/>
      <color indexed="8"/>
      <name val="Source Sans Pro"/>
      <family val="2"/>
    </font>
    <font>
      <sz val="10"/>
      <color indexed="8"/>
      <name val="Arial"/>
      <family val="2"/>
    </font>
    <font>
      <vertAlign val="superscript"/>
      <sz val="10"/>
      <name val="Source Sans Pro"/>
      <family val="2"/>
    </font>
    <font>
      <b/>
      <sz val="10"/>
      <color indexed="8"/>
      <name val="Source Sans Pro"/>
      <family val="2"/>
    </font>
    <font>
      <b/>
      <vertAlign val="superscript"/>
      <sz val="8"/>
      <name val="Source Sans Pro"/>
      <family val="2"/>
    </font>
    <font>
      <b/>
      <sz val="8"/>
      <name val="Source Sans Pro"/>
      <family val="2"/>
    </font>
    <font>
      <sz val="8"/>
      <name val="Source Sans Pro"/>
      <family val="2"/>
    </font>
    <font>
      <sz val="11"/>
      <color indexed="8"/>
      <name val="Source Sans Pro"/>
      <family val="2"/>
    </font>
    <font>
      <b/>
      <sz val="12"/>
      <color indexed="8"/>
      <name val="Source Sans Pro"/>
      <family val="2"/>
    </font>
    <font>
      <u/>
      <sz val="10"/>
      <color indexed="12"/>
      <name val="Arial"/>
      <family val="2"/>
    </font>
    <font>
      <u/>
      <sz val="11"/>
      <color indexed="12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sz val="8"/>
      <name val="Arial"/>
      <family val="2"/>
    </font>
    <font>
      <b/>
      <vertAlign val="superscript"/>
      <sz val="10"/>
      <name val="Source Sans Pro"/>
      <family val="2"/>
    </font>
    <font>
      <b/>
      <sz val="11"/>
      <color indexed="26"/>
      <name val="Source Sans Pro"/>
      <family val="2"/>
    </font>
    <font>
      <b/>
      <sz val="10"/>
      <color indexed="26"/>
      <name val="Source Sans Pro"/>
      <family val="2"/>
    </font>
    <font>
      <b/>
      <sz val="10"/>
      <color indexed="8"/>
      <name val="Arial"/>
      <family val="2"/>
    </font>
    <font>
      <b/>
      <sz val="11"/>
      <color indexed="8"/>
      <name val="Source Sans Pro"/>
      <family val="2"/>
    </font>
    <font>
      <sz val="14"/>
      <name val="Arial"/>
      <family val="2"/>
    </font>
    <font>
      <sz val="13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10"/>
      <color indexed="9"/>
      <name val="Source Sans Pro"/>
      <family val="2"/>
    </font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0"/>
      <color theme="1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933"/>
      <name val="Source Sans Pro"/>
      <family val="2"/>
    </font>
    <font>
      <b/>
      <sz val="14"/>
      <color theme="1"/>
      <name val="Source Sans Pro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2" tint="-0.249977111117893"/>
      <name val="Arial"/>
      <family val="2"/>
    </font>
    <font>
      <sz val="8"/>
      <color theme="0"/>
      <name val="Arial"/>
      <family val="2"/>
    </font>
    <font>
      <sz val="10"/>
      <color rgb="FFFF0000"/>
      <name val="Source Sans Pro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Source Sans Pro"/>
      <family val="2"/>
    </font>
    <font>
      <sz val="10"/>
      <color theme="0"/>
      <name val="Source Sans Pro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007933"/>
        <bgColor indexed="8"/>
      </patternFill>
    </fill>
    <fill>
      <patternFill patternType="solid">
        <fgColor rgb="FF007933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rgb="FF007933"/>
      </bottom>
      <diagonal/>
    </border>
    <border>
      <left/>
      <right/>
      <top style="thin">
        <color indexed="9"/>
      </top>
      <bottom style="medium">
        <color rgb="FF007933"/>
      </bottom>
      <diagonal/>
    </border>
    <border>
      <left/>
      <right style="thin">
        <color rgb="FF007933"/>
      </right>
      <top/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rgb="FF007933"/>
      </left>
      <right/>
      <top style="thin">
        <color rgb="FF007933"/>
      </top>
      <bottom/>
      <diagonal/>
    </border>
    <border>
      <left/>
      <right/>
      <top style="thin">
        <color rgb="FF007933"/>
      </top>
      <bottom/>
      <diagonal/>
    </border>
    <border>
      <left/>
      <right style="thin">
        <color rgb="FF007933"/>
      </right>
      <top style="thin">
        <color rgb="FF007933"/>
      </top>
      <bottom/>
      <diagonal/>
    </border>
    <border>
      <left style="thin">
        <color rgb="FF007933"/>
      </left>
      <right/>
      <top/>
      <bottom style="thin">
        <color rgb="FF007933"/>
      </bottom>
      <diagonal/>
    </border>
    <border>
      <left/>
      <right/>
      <top/>
      <bottom style="thin">
        <color rgb="FF007933"/>
      </bottom>
      <diagonal/>
    </border>
    <border>
      <left/>
      <right style="thin">
        <color rgb="FF007933"/>
      </right>
      <top/>
      <bottom style="thin">
        <color rgb="FF007933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3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9">
    <xf numFmtId="0" fontId="0" fillId="0" borderId="0" xfId="0"/>
    <xf numFmtId="0" fontId="0" fillId="3" borderId="0" xfId="0" applyFill="1"/>
    <xf numFmtId="0" fontId="0" fillId="4" borderId="0" xfId="0" applyFill="1"/>
    <xf numFmtId="3" fontId="3" fillId="5" borderId="0" xfId="2" applyNumberFormat="1" applyFont="1" applyFill="1" applyAlignment="1">
      <alignment vertical="center"/>
    </xf>
    <xf numFmtId="0" fontId="4" fillId="6" borderId="0" xfId="2" applyFont="1" applyFill="1" applyAlignment="1">
      <alignment vertical="center"/>
    </xf>
    <xf numFmtId="3" fontId="4" fillId="6" borderId="0" xfId="2" applyNumberFormat="1" applyFont="1" applyFill="1" applyAlignment="1">
      <alignment vertical="center"/>
    </xf>
    <xf numFmtId="0" fontId="33" fillId="4" borderId="0" xfId="5" applyFill="1" applyAlignment="1">
      <alignment vertical="center"/>
    </xf>
    <xf numFmtId="0" fontId="33" fillId="3" borderId="0" xfId="5" applyFill="1" applyAlignment="1">
      <alignment vertical="center"/>
    </xf>
    <xf numFmtId="0" fontId="15" fillId="5" borderId="0" xfId="1" applyFont="1" applyFill="1" applyBorder="1" applyAlignment="1" applyProtection="1"/>
    <xf numFmtId="0" fontId="34" fillId="3" borderId="0" xfId="5" applyFont="1" applyFill="1" applyAlignment="1">
      <alignment vertical="center"/>
    </xf>
    <xf numFmtId="0" fontId="16" fillId="5" borderId="0" xfId="2" applyFont="1" applyFill="1" applyProtection="1">
      <protection locked="0"/>
    </xf>
    <xf numFmtId="0" fontId="17" fillId="5" borderId="0" xfId="2" applyFont="1" applyFill="1" applyProtection="1">
      <protection locked="0"/>
    </xf>
    <xf numFmtId="0" fontId="35" fillId="3" borderId="0" xfId="5" applyFont="1" applyFill="1" applyAlignment="1">
      <alignment vertical="center"/>
    </xf>
    <xf numFmtId="0" fontId="36" fillId="5" borderId="0" xfId="2" applyFont="1" applyFill="1" applyProtection="1">
      <protection locked="0"/>
    </xf>
    <xf numFmtId="0" fontId="13" fillId="3" borderId="0" xfId="5" applyFont="1" applyFill="1" applyAlignment="1">
      <alignment vertical="center" wrapText="1"/>
    </xf>
    <xf numFmtId="49" fontId="37" fillId="3" borderId="0" xfId="2" applyNumberFormat="1" applyFont="1" applyFill="1" applyAlignment="1">
      <alignment vertical="center"/>
    </xf>
    <xf numFmtId="0" fontId="38" fillId="3" borderId="0" xfId="5" applyFont="1" applyFill="1" applyAlignment="1">
      <alignment vertical="center"/>
    </xf>
    <xf numFmtId="0" fontId="2" fillId="2" borderId="0" xfId="2" applyFill="1"/>
    <xf numFmtId="0" fontId="18" fillId="2" borderId="0" xfId="2" applyFont="1" applyFill="1"/>
    <xf numFmtId="0" fontId="11" fillId="2" borderId="0" xfId="2" applyFont="1" applyFill="1"/>
    <xf numFmtId="0" fontId="11" fillId="2" borderId="0" xfId="2" applyFont="1" applyFill="1" applyAlignment="1">
      <alignment vertical="center"/>
    </xf>
    <xf numFmtId="0" fontId="16" fillId="2" borderId="0" xfId="2" applyFont="1" applyFill="1"/>
    <xf numFmtId="0" fontId="16" fillId="2" borderId="13" xfId="2" applyFont="1" applyFill="1" applyBorder="1"/>
    <xf numFmtId="0" fontId="2" fillId="2" borderId="0" xfId="2" applyFill="1" applyAlignment="1">
      <alignment vertical="center"/>
    </xf>
    <xf numFmtId="164" fontId="4" fillId="6" borderId="0" xfId="6" applyNumberFormat="1" applyFont="1" applyFill="1" applyBorder="1" applyAlignment="1">
      <alignment horizontal="right" vertical="center" indent="1"/>
    </xf>
    <xf numFmtId="3" fontId="4" fillId="6" borderId="0" xfId="2" applyNumberFormat="1" applyFont="1" applyFill="1" applyAlignment="1">
      <alignment horizontal="right" vertical="center" indent="1"/>
    </xf>
    <xf numFmtId="0" fontId="4" fillId="6" borderId="0" xfId="2" applyFont="1" applyFill="1" applyAlignment="1">
      <alignment horizontal="left" vertical="center" indent="1"/>
    </xf>
    <xf numFmtId="165" fontId="4" fillId="6" borderId="0" xfId="2" applyNumberFormat="1" applyFont="1" applyFill="1" applyAlignment="1">
      <alignment horizontal="right" vertical="center" indent="1"/>
    </xf>
    <xf numFmtId="0" fontId="39" fillId="2" borderId="0" xfId="2" applyFont="1" applyFill="1" applyAlignment="1">
      <alignment vertical="center"/>
    </xf>
    <xf numFmtId="164" fontId="3" fillId="5" borderId="1" xfId="6" applyNumberFormat="1" applyFont="1" applyFill="1" applyBorder="1" applyAlignment="1">
      <alignment horizontal="right" vertical="center" indent="1"/>
    </xf>
    <xf numFmtId="3" fontId="3" fillId="5" borderId="2" xfId="2" applyNumberFormat="1" applyFont="1" applyFill="1" applyBorder="1" applyAlignment="1">
      <alignment horizontal="right" vertical="center" wrapText="1" indent="1"/>
    </xf>
    <xf numFmtId="0" fontId="3" fillId="5" borderId="2" xfId="2" applyFont="1" applyFill="1" applyBorder="1" applyAlignment="1">
      <alignment vertical="center" wrapText="1"/>
    </xf>
    <xf numFmtId="0" fontId="3" fillId="5" borderId="2" xfId="2" applyFont="1" applyFill="1" applyBorder="1" applyAlignment="1">
      <alignment horizontal="left" vertical="center" indent="2"/>
    </xf>
    <xf numFmtId="0" fontId="40" fillId="2" borderId="0" xfId="2" applyFont="1" applyFill="1" applyAlignment="1">
      <alignment vertical="center"/>
    </xf>
    <xf numFmtId="164" fontId="3" fillId="5" borderId="3" xfId="6" applyNumberFormat="1" applyFont="1" applyFill="1" applyBorder="1" applyAlignment="1">
      <alignment horizontal="right" vertical="center" indent="1"/>
    </xf>
    <xf numFmtId="3" fontId="3" fillId="5" borderId="4" xfId="2" applyNumberFormat="1" applyFont="1" applyFill="1" applyBorder="1" applyAlignment="1">
      <alignment horizontal="right" vertical="center" wrapText="1" indent="1"/>
    </xf>
    <xf numFmtId="0" fontId="3" fillId="5" borderId="4" xfId="2" applyFont="1" applyFill="1" applyBorder="1" applyAlignment="1">
      <alignment vertical="center" wrapText="1"/>
    </xf>
    <xf numFmtId="0" fontId="3" fillId="5" borderId="4" xfId="2" applyFont="1" applyFill="1" applyBorder="1" applyAlignment="1">
      <alignment horizontal="left" vertical="center" indent="2"/>
    </xf>
    <xf numFmtId="164" fontId="3" fillId="5" borderId="5" xfId="6" applyNumberFormat="1" applyFont="1" applyFill="1" applyBorder="1" applyAlignment="1">
      <alignment horizontal="right" vertical="center" indent="1"/>
    </xf>
    <xf numFmtId="3" fontId="3" fillId="5" borderId="6" xfId="2" applyNumberFormat="1" applyFont="1" applyFill="1" applyBorder="1" applyAlignment="1">
      <alignment horizontal="right" vertical="center" wrapText="1" indent="1"/>
    </xf>
    <xf numFmtId="0" fontId="3" fillId="5" borderId="6" xfId="2" applyFont="1" applyFill="1" applyBorder="1" applyAlignment="1">
      <alignment vertical="center" wrapText="1"/>
    </xf>
    <xf numFmtId="0" fontId="3" fillId="5" borderId="6" xfId="2" applyFont="1" applyFill="1" applyBorder="1" applyAlignment="1">
      <alignment horizontal="left" vertical="center" indent="2"/>
    </xf>
    <xf numFmtId="164" fontId="4" fillId="6" borderId="0" xfId="6" applyNumberFormat="1" applyFont="1" applyFill="1" applyBorder="1" applyAlignment="1">
      <alignment horizontal="right" vertical="center" wrapText="1" indent="1"/>
    </xf>
    <xf numFmtId="3" fontId="4" fillId="6" borderId="0" xfId="2" applyNumberFormat="1" applyFont="1" applyFill="1" applyAlignment="1">
      <alignment horizontal="right" vertical="center" wrapText="1" indent="1"/>
    </xf>
    <xf numFmtId="164" fontId="3" fillId="5" borderId="2" xfId="6" applyNumberFormat="1" applyFont="1" applyFill="1" applyBorder="1" applyAlignment="1">
      <alignment horizontal="right" vertical="center" wrapText="1" indent="1"/>
    </xf>
    <xf numFmtId="164" fontId="3" fillId="5" borderId="6" xfId="6" applyNumberFormat="1" applyFont="1" applyFill="1" applyBorder="1" applyAlignment="1">
      <alignment horizontal="right" vertical="center" wrapText="1" indent="1"/>
    </xf>
    <xf numFmtId="3" fontId="39" fillId="2" borderId="0" xfId="2" applyNumberFormat="1" applyFont="1" applyFill="1" applyAlignment="1">
      <alignment vertical="center"/>
    </xf>
    <xf numFmtId="164" fontId="3" fillId="5" borderId="4" xfId="6" applyNumberFormat="1" applyFont="1" applyFill="1" applyBorder="1" applyAlignment="1">
      <alignment horizontal="right" vertical="center" wrapText="1" indent="1"/>
    </xf>
    <xf numFmtId="165" fontId="39" fillId="2" borderId="0" xfId="2" applyNumberFormat="1" applyFont="1" applyFill="1" applyAlignment="1">
      <alignment vertical="center"/>
    </xf>
    <xf numFmtId="0" fontId="3" fillId="5" borderId="2" xfId="2" applyFont="1" applyFill="1" applyBorder="1" applyAlignment="1">
      <alignment vertical="center"/>
    </xf>
    <xf numFmtId="0" fontId="2" fillId="5" borderId="0" xfId="2" applyFill="1" applyAlignment="1">
      <alignment vertical="center"/>
    </xf>
    <xf numFmtId="0" fontId="39" fillId="5" borderId="0" xfId="2" applyFont="1" applyFill="1" applyAlignment="1">
      <alignment vertical="center"/>
    </xf>
    <xf numFmtId="9" fontId="20" fillId="7" borderId="1" xfId="6" applyFont="1" applyFill="1" applyBorder="1" applyAlignment="1">
      <alignment horizontal="center" vertical="center" wrapText="1"/>
    </xf>
    <xf numFmtId="9" fontId="20" fillId="7" borderId="1" xfId="6" applyFont="1" applyFill="1" applyBorder="1" applyAlignment="1">
      <alignment horizontal="left" vertical="center" wrapText="1" indent="1"/>
    </xf>
    <xf numFmtId="0" fontId="39" fillId="2" borderId="0" xfId="2" applyFont="1" applyFill="1"/>
    <xf numFmtId="0" fontId="6" fillId="2" borderId="0" xfId="3" applyFill="1"/>
    <xf numFmtId="0" fontId="22" fillId="2" borderId="0" xfId="3" applyFont="1" applyFill="1" applyAlignment="1">
      <alignment horizontal="right"/>
    </xf>
    <xf numFmtId="0" fontId="6" fillId="2" borderId="0" xfId="3" applyFill="1" applyAlignment="1">
      <alignment horizontal="right"/>
    </xf>
    <xf numFmtId="0" fontId="12" fillId="2" borderId="0" xfId="3" applyFont="1" applyFill="1" applyAlignment="1">
      <alignment horizontal="right"/>
    </xf>
    <xf numFmtId="0" fontId="12" fillId="2" borderId="0" xfId="3" applyFont="1" applyFill="1" applyAlignment="1">
      <alignment horizontal="left"/>
    </xf>
    <xf numFmtId="0" fontId="12" fillId="2" borderId="0" xfId="3" applyFont="1" applyFill="1"/>
    <xf numFmtId="0" fontId="23" fillId="2" borderId="0" xfId="3" applyFont="1" applyFill="1" applyAlignment="1">
      <alignment horizontal="left"/>
    </xf>
    <xf numFmtId="0" fontId="37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6" fillId="2" borderId="0" xfId="3" applyFill="1" applyAlignment="1">
      <alignment horizontal="left"/>
    </xf>
    <xf numFmtId="0" fontId="3" fillId="2" borderId="0" xfId="2" applyFont="1" applyFill="1"/>
    <xf numFmtId="0" fontId="3" fillId="2" borderId="13" xfId="2" applyFont="1" applyFill="1" applyBorder="1"/>
    <xf numFmtId="164" fontId="3" fillId="6" borderId="0" xfId="6" applyNumberFormat="1" applyFont="1" applyFill="1" applyBorder="1" applyAlignment="1">
      <alignment horizontal="right" vertical="center"/>
    </xf>
    <xf numFmtId="3" fontId="4" fillId="6" borderId="0" xfId="2" applyNumberFormat="1" applyFont="1" applyFill="1" applyAlignment="1">
      <alignment horizontal="right" vertical="center"/>
    </xf>
    <xf numFmtId="164" fontId="3" fillId="5" borderId="2" xfId="6" applyNumberFormat="1" applyFont="1" applyFill="1" applyBorder="1" applyAlignment="1">
      <alignment horizontal="right" vertical="center"/>
    </xf>
    <xf numFmtId="3" fontId="4" fillId="5" borderId="7" xfId="2" applyNumberFormat="1" applyFont="1" applyFill="1" applyBorder="1" applyAlignment="1">
      <alignment horizontal="right" vertical="center"/>
    </xf>
    <xf numFmtId="3" fontId="3" fillId="5" borderId="1" xfId="2" applyNumberFormat="1" applyFont="1" applyFill="1" applyBorder="1" applyAlignment="1">
      <alignment horizontal="right" vertical="center"/>
    </xf>
    <xf numFmtId="0" fontId="3" fillId="5" borderId="2" xfId="2" applyFont="1" applyFill="1" applyBorder="1" applyAlignment="1">
      <alignment horizontal="right" vertical="center"/>
    </xf>
    <xf numFmtId="0" fontId="3" fillId="5" borderId="2" xfId="2" applyFont="1" applyFill="1" applyBorder="1" applyAlignment="1">
      <alignment horizontal="left" vertical="center" wrapText="1" indent="1"/>
    </xf>
    <xf numFmtId="164" fontId="3" fillId="5" borderId="4" xfId="6" applyNumberFormat="1" applyFont="1" applyFill="1" applyBorder="1" applyAlignment="1">
      <alignment horizontal="right" vertical="center"/>
    </xf>
    <xf numFmtId="3" fontId="4" fillId="5" borderId="8" xfId="2" applyNumberFormat="1" applyFont="1" applyFill="1" applyBorder="1" applyAlignment="1">
      <alignment horizontal="right" vertical="center"/>
    </xf>
    <xf numFmtId="3" fontId="3" fillId="5" borderId="3" xfId="2" applyNumberFormat="1" applyFont="1" applyFill="1" applyBorder="1" applyAlignment="1">
      <alignment horizontal="right" vertical="center"/>
    </xf>
    <xf numFmtId="0" fontId="3" fillId="5" borderId="4" xfId="2" applyFont="1" applyFill="1" applyBorder="1" applyAlignment="1">
      <alignment horizontal="right" vertical="center" wrapText="1"/>
    </xf>
    <xf numFmtId="0" fontId="3" fillId="5" borderId="4" xfId="2" applyFont="1" applyFill="1" applyBorder="1" applyAlignment="1">
      <alignment horizontal="left" vertical="center" wrapText="1" indent="1"/>
    </xf>
    <xf numFmtId="0" fontId="3" fillId="5" borderId="0" xfId="2" applyFont="1" applyFill="1"/>
    <xf numFmtId="0" fontId="2" fillId="5" borderId="0" xfId="2" applyFill="1"/>
    <xf numFmtId="0" fontId="8" fillId="2" borderId="0" xfId="3" applyFont="1" applyFill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0" xfId="3" applyFont="1" applyFill="1"/>
    <xf numFmtId="0" fontId="8" fillId="2" borderId="0" xfId="3" applyFont="1" applyFill="1" applyAlignment="1">
      <alignment horizontal="left"/>
    </xf>
    <xf numFmtId="0" fontId="24" fillId="2" borderId="0" xfId="2" applyFont="1" applyFill="1"/>
    <xf numFmtId="0" fontId="25" fillId="2" borderId="0" xfId="2" applyFont="1" applyFill="1"/>
    <xf numFmtId="0" fontId="26" fillId="2" borderId="0" xfId="3" applyFont="1" applyFill="1" applyAlignment="1">
      <alignment horizontal="left"/>
    </xf>
    <xf numFmtId="0" fontId="27" fillId="5" borderId="0" xfId="2" applyFont="1" applyFill="1"/>
    <xf numFmtId="0" fontId="28" fillId="5" borderId="0" xfId="2" applyFont="1" applyFill="1"/>
    <xf numFmtId="3" fontId="3" fillId="2" borderId="0" xfId="2" applyNumberFormat="1" applyFont="1" applyFill="1"/>
    <xf numFmtId="0" fontId="29" fillId="2" borderId="0" xfId="2" applyFont="1" applyFill="1" applyAlignment="1">
      <alignment vertical="center"/>
    </xf>
    <xf numFmtId="3" fontId="41" fillId="2" borderId="0" xfId="2" applyNumberFormat="1" applyFont="1" applyFill="1" applyAlignment="1">
      <alignment vertical="center"/>
    </xf>
    <xf numFmtId="0" fontId="3" fillId="5" borderId="2" xfId="2" applyFont="1" applyFill="1" applyBorder="1" applyAlignment="1">
      <alignment horizontal="right" vertical="center" wrapText="1"/>
    </xf>
    <xf numFmtId="0" fontId="30" fillId="5" borderId="0" xfId="2" applyFont="1" applyFill="1"/>
    <xf numFmtId="3" fontId="2" fillId="2" borderId="0" xfId="2" applyNumberFormat="1" applyFill="1" applyAlignment="1">
      <alignment vertical="center"/>
    </xf>
    <xf numFmtId="0" fontId="42" fillId="5" borderId="8" xfId="2" applyFont="1" applyFill="1" applyBorder="1" applyAlignment="1">
      <alignment horizontal="left" vertical="center" wrapText="1" indent="1"/>
    </xf>
    <xf numFmtId="164" fontId="3" fillId="5" borderId="0" xfId="6" applyNumberFormat="1" applyFont="1" applyFill="1" applyBorder="1" applyAlignment="1">
      <alignment horizontal="right" vertical="center" indent="1"/>
    </xf>
    <xf numFmtId="3" fontId="4" fillId="5" borderId="0" xfId="2" applyNumberFormat="1" applyFont="1" applyFill="1" applyAlignment="1">
      <alignment horizontal="right" vertical="center" indent="1"/>
    </xf>
    <xf numFmtId="3" fontId="3" fillId="5" borderId="0" xfId="2" applyNumberFormat="1" applyFont="1" applyFill="1" applyAlignment="1">
      <alignment horizontal="right" vertical="center" indent="1"/>
    </xf>
    <xf numFmtId="0" fontId="3" fillId="5" borderId="0" xfId="2" applyFont="1" applyFill="1" applyAlignment="1">
      <alignment horizontal="left" vertical="center" wrapText="1" indent="1"/>
    </xf>
    <xf numFmtId="3" fontId="3" fillId="5" borderId="0" xfId="2" applyNumberFormat="1" applyFont="1" applyFill="1" applyAlignment="1">
      <alignment horizontal="right" vertical="center" wrapText="1" indent="1"/>
    </xf>
    <xf numFmtId="0" fontId="40" fillId="2" borderId="0" xfId="2" applyFont="1" applyFill="1"/>
    <xf numFmtId="0" fontId="1" fillId="2" borderId="0" xfId="2" applyFont="1" applyFill="1"/>
    <xf numFmtId="164" fontId="40" fillId="2" borderId="0" xfId="6" applyNumberFormat="1" applyFont="1" applyFill="1" applyAlignment="1">
      <alignment vertical="center"/>
    </xf>
    <xf numFmtId="3" fontId="4" fillId="5" borderId="0" xfId="2" applyNumberFormat="1" applyFont="1" applyFill="1" applyAlignment="1">
      <alignment horizontal="right" vertical="center"/>
    </xf>
    <xf numFmtId="165" fontId="3" fillId="5" borderId="0" xfId="2" applyNumberFormat="1" applyFont="1" applyFill="1" applyAlignment="1">
      <alignment horizontal="right" vertical="center" wrapText="1"/>
    </xf>
    <xf numFmtId="0" fontId="40" fillId="5" borderId="0" xfId="2" applyFont="1" applyFill="1"/>
    <xf numFmtId="9" fontId="3" fillId="2" borderId="0" xfId="6" applyFont="1" applyFill="1"/>
    <xf numFmtId="164" fontId="3" fillId="6" borderId="0" xfId="6" applyNumberFormat="1" applyFont="1" applyFill="1" applyBorder="1" applyAlignment="1">
      <alignment horizontal="right" vertical="center" indent="1"/>
    </xf>
    <xf numFmtId="164" fontId="3" fillId="5" borderId="2" xfId="6" applyNumberFormat="1" applyFont="1" applyFill="1" applyBorder="1" applyAlignment="1">
      <alignment horizontal="right" vertical="center" indent="1"/>
    </xf>
    <xf numFmtId="165" fontId="4" fillId="5" borderId="7" xfId="2" applyNumberFormat="1" applyFont="1" applyFill="1" applyBorder="1" applyAlignment="1">
      <alignment horizontal="right" vertical="center" indent="1"/>
    </xf>
    <xf numFmtId="165" fontId="3" fillId="5" borderId="1" xfId="2" applyNumberFormat="1" applyFont="1" applyFill="1" applyBorder="1" applyAlignment="1">
      <alignment horizontal="right" vertical="center" indent="1"/>
    </xf>
    <xf numFmtId="165" fontId="3" fillId="5" borderId="2" xfId="2" applyNumberFormat="1" applyFont="1" applyFill="1" applyBorder="1" applyAlignment="1">
      <alignment horizontal="right" vertical="center" indent="1"/>
    </xf>
    <xf numFmtId="164" fontId="3" fillId="5" borderId="4" xfId="6" applyNumberFormat="1" applyFont="1" applyFill="1" applyBorder="1" applyAlignment="1">
      <alignment horizontal="right" vertical="center" indent="1"/>
    </xf>
    <xf numFmtId="165" fontId="4" fillId="5" borderId="8" xfId="2" applyNumberFormat="1" applyFont="1" applyFill="1" applyBorder="1" applyAlignment="1">
      <alignment horizontal="right" vertical="center" indent="1"/>
    </xf>
    <xf numFmtId="165" fontId="3" fillId="5" borderId="3" xfId="2" applyNumberFormat="1" applyFont="1" applyFill="1" applyBorder="1" applyAlignment="1">
      <alignment horizontal="right" vertical="center" indent="1"/>
    </xf>
    <xf numFmtId="165" fontId="3" fillId="5" borderId="4" xfId="2" applyNumberFormat="1" applyFont="1" applyFill="1" applyBorder="1" applyAlignment="1">
      <alignment horizontal="right" vertical="center" wrapText="1" indent="1"/>
    </xf>
    <xf numFmtId="166" fontId="4" fillId="6" borderId="0" xfId="2" applyNumberFormat="1" applyFont="1" applyFill="1" applyAlignment="1">
      <alignment horizontal="right" vertical="center" indent="1"/>
    </xf>
    <xf numFmtId="3" fontId="4" fillId="6" borderId="0" xfId="6" applyNumberFormat="1" applyFont="1" applyFill="1" applyBorder="1" applyAlignment="1">
      <alignment horizontal="right" vertical="center" indent="1"/>
    </xf>
    <xf numFmtId="3" fontId="3" fillId="5" borderId="1" xfId="6" applyNumberFormat="1" applyFont="1" applyFill="1" applyBorder="1" applyAlignment="1">
      <alignment horizontal="right" vertical="center" indent="1"/>
    </xf>
    <xf numFmtId="166" fontId="3" fillId="5" borderId="2" xfId="2" applyNumberFormat="1" applyFont="1" applyFill="1" applyBorder="1" applyAlignment="1">
      <alignment horizontal="right" vertical="center" wrapText="1" indent="1"/>
    </xf>
    <xf numFmtId="3" fontId="3" fillId="5" borderId="3" xfId="6" applyNumberFormat="1" applyFont="1" applyFill="1" applyBorder="1" applyAlignment="1">
      <alignment horizontal="right" vertical="center" indent="1"/>
    </xf>
    <xf numFmtId="166" fontId="3" fillId="5" borderId="4" xfId="2" applyNumberFormat="1" applyFont="1" applyFill="1" applyBorder="1" applyAlignment="1">
      <alignment horizontal="right" vertical="center" wrapText="1" indent="1"/>
    </xf>
    <xf numFmtId="3" fontId="3" fillId="5" borderId="5" xfId="6" applyNumberFormat="1" applyFont="1" applyFill="1" applyBorder="1" applyAlignment="1">
      <alignment horizontal="right" vertical="center" indent="1"/>
    </xf>
    <xf numFmtId="166" fontId="3" fillId="5" borderId="6" xfId="2" applyNumberFormat="1" applyFont="1" applyFill="1" applyBorder="1" applyAlignment="1">
      <alignment horizontal="right" vertical="center" wrapText="1" indent="1"/>
    </xf>
    <xf numFmtId="0" fontId="3" fillId="5" borderId="6" xfId="2" applyFont="1" applyFill="1" applyBorder="1" applyAlignment="1">
      <alignment horizontal="left" vertical="center" wrapText="1" indent="1"/>
    </xf>
    <xf numFmtId="3" fontId="3" fillId="5" borderId="2" xfId="6" applyNumberFormat="1" applyFont="1" applyFill="1" applyBorder="1" applyAlignment="1">
      <alignment horizontal="right" vertical="center" wrapText="1" indent="1"/>
    </xf>
    <xf numFmtId="3" fontId="3" fillId="5" borderId="6" xfId="6" applyNumberFormat="1" applyFont="1" applyFill="1" applyBorder="1" applyAlignment="1">
      <alignment horizontal="right" vertical="center" wrapText="1" indent="1"/>
    </xf>
    <xf numFmtId="164" fontId="39" fillId="2" borderId="0" xfId="6" applyNumberFormat="1" applyFont="1" applyFill="1" applyAlignment="1">
      <alignment vertical="center"/>
    </xf>
    <xf numFmtId="3" fontId="3" fillId="5" borderId="4" xfId="6" applyNumberFormat="1" applyFont="1" applyFill="1" applyBorder="1" applyAlignment="1">
      <alignment horizontal="right" vertical="center" wrapText="1" indent="1"/>
    </xf>
    <xf numFmtId="165" fontId="40" fillId="2" borderId="0" xfId="2" applyNumberFormat="1" applyFont="1" applyFill="1" applyAlignment="1">
      <alignment vertical="center"/>
    </xf>
    <xf numFmtId="0" fontId="3" fillId="5" borderId="2" xfId="2" applyFont="1" applyFill="1" applyBorder="1" applyAlignment="1">
      <alignment horizontal="left" vertical="center" indent="1"/>
    </xf>
    <xf numFmtId="0" fontId="3" fillId="5" borderId="6" xfId="2" applyFont="1" applyFill="1" applyBorder="1" applyAlignment="1">
      <alignment horizontal="left" vertical="center" indent="1"/>
    </xf>
    <xf numFmtId="0" fontId="40" fillId="5" borderId="0" xfId="2" applyFont="1" applyFill="1" applyAlignment="1">
      <alignment vertical="center"/>
    </xf>
    <xf numFmtId="9" fontId="21" fillId="7" borderId="1" xfId="6" applyFont="1" applyFill="1" applyBorder="1" applyAlignment="1">
      <alignment horizontal="center" vertical="center" wrapText="1"/>
    </xf>
    <xf numFmtId="9" fontId="21" fillId="7" borderId="1" xfId="6" applyFont="1" applyFill="1" applyBorder="1" applyAlignment="1">
      <alignment horizontal="left" vertical="center" wrapText="1" indent="1"/>
    </xf>
    <xf numFmtId="0" fontId="39" fillId="5" borderId="0" xfId="2" applyFont="1" applyFill="1"/>
    <xf numFmtId="164" fontId="3" fillId="2" borderId="0" xfId="6" applyNumberFormat="1" applyFont="1" applyFill="1"/>
    <xf numFmtId="9" fontId="40" fillId="2" borderId="0" xfId="6" applyFont="1" applyFill="1" applyAlignment="1">
      <alignment vertical="center"/>
    </xf>
    <xf numFmtId="166" fontId="3" fillId="5" borderId="1" xfId="2" applyNumberFormat="1" applyFont="1" applyFill="1" applyBorder="1" applyAlignment="1">
      <alignment horizontal="right" vertical="center" indent="1"/>
    </xf>
    <xf numFmtId="166" fontId="3" fillId="5" borderId="3" xfId="2" applyNumberFormat="1" applyFont="1" applyFill="1" applyBorder="1" applyAlignment="1">
      <alignment horizontal="right" vertical="center" indent="1"/>
    </xf>
    <xf numFmtId="0" fontId="43" fillId="2" borderId="0" xfId="2" applyFont="1" applyFill="1"/>
    <xf numFmtId="0" fontId="3" fillId="2" borderId="14" xfId="2" applyFont="1" applyFill="1" applyBorder="1"/>
    <xf numFmtId="3" fontId="4" fillId="5" borderId="8" xfId="2" applyNumberFormat="1" applyFont="1" applyFill="1" applyBorder="1" applyAlignment="1">
      <alignment horizontal="right" vertical="center" indent="1"/>
    </xf>
    <xf numFmtId="166" fontId="4" fillId="5" borderId="4" xfId="2" applyNumberFormat="1" applyFont="1" applyFill="1" applyBorder="1" applyAlignment="1">
      <alignment horizontal="right" vertical="center" wrapText="1" indent="1"/>
    </xf>
    <xf numFmtId="9" fontId="21" fillId="7" borderId="3" xfId="6" applyFont="1" applyFill="1" applyBorder="1" applyAlignment="1">
      <alignment horizontal="center" vertical="center" wrapText="1"/>
    </xf>
    <xf numFmtId="9" fontId="21" fillId="7" borderId="3" xfId="6" applyFont="1" applyFill="1" applyBorder="1" applyAlignment="1">
      <alignment horizontal="left" vertical="center" wrapText="1" indent="1"/>
    </xf>
    <xf numFmtId="9" fontId="44" fillId="5" borderId="0" xfId="6" applyFont="1" applyFill="1" applyBorder="1" applyAlignment="1">
      <alignment horizontal="right" vertical="center" wrapText="1" indent="1"/>
    </xf>
    <xf numFmtId="9" fontId="40" fillId="5" borderId="0" xfId="6" applyFont="1" applyFill="1" applyAlignment="1">
      <alignment vertical="center"/>
    </xf>
    <xf numFmtId="9" fontId="4" fillId="6" borderId="15" xfId="6" applyFont="1" applyFill="1" applyBorder="1" applyAlignment="1">
      <alignment vertical="center"/>
    </xf>
    <xf numFmtId="0" fontId="4" fillId="6" borderId="15" xfId="2" applyFont="1" applyFill="1" applyBorder="1" applyAlignment="1">
      <alignment horizontal="left" vertical="center" indent="1"/>
    </xf>
    <xf numFmtId="166" fontId="3" fillId="5" borderId="0" xfId="2" applyNumberFormat="1" applyFont="1" applyFill="1" applyAlignment="1">
      <alignment vertical="center" wrapText="1"/>
    </xf>
    <xf numFmtId="9" fontId="3" fillId="5" borderId="15" xfId="6" applyFont="1" applyFill="1" applyBorder="1" applyAlignment="1">
      <alignment vertical="center" wrapText="1"/>
    </xf>
    <xf numFmtId="3" fontId="3" fillId="5" borderId="0" xfId="2" applyNumberFormat="1" applyFont="1" applyFill="1" applyAlignment="1">
      <alignment vertical="center" wrapText="1"/>
    </xf>
    <xf numFmtId="0" fontId="3" fillId="5" borderId="15" xfId="2" applyFont="1" applyFill="1" applyBorder="1" applyAlignment="1">
      <alignment horizontal="left" vertical="center" wrapText="1" indent="1"/>
    </xf>
    <xf numFmtId="0" fontId="45" fillId="5" borderId="1" xfId="2" applyFont="1" applyFill="1" applyBorder="1" applyAlignment="1">
      <alignment horizontal="center" vertical="center" wrapText="1"/>
    </xf>
    <xf numFmtId="9" fontId="45" fillId="7" borderId="1" xfId="6" applyFont="1" applyFill="1" applyBorder="1" applyAlignment="1">
      <alignment horizontal="center" vertical="center" wrapText="1"/>
    </xf>
    <xf numFmtId="9" fontId="45" fillId="7" borderId="3" xfId="6" applyFont="1" applyFill="1" applyBorder="1" applyAlignment="1">
      <alignment horizontal="center" vertical="center" wrapText="1"/>
    </xf>
    <xf numFmtId="0" fontId="44" fillId="2" borderId="0" xfId="2" applyFont="1" applyFill="1"/>
    <xf numFmtId="0" fontId="31" fillId="5" borderId="0" xfId="2" applyFont="1" applyFill="1"/>
    <xf numFmtId="9" fontId="21" fillId="7" borderId="0" xfId="6" applyFont="1" applyFill="1" applyBorder="1" applyAlignment="1">
      <alignment vertical="center" wrapText="1"/>
    </xf>
    <xf numFmtId="0" fontId="3" fillId="2" borderId="9" xfId="2" applyFont="1" applyFill="1" applyBorder="1"/>
    <xf numFmtId="0" fontId="2" fillId="2" borderId="0" xfId="2" applyFill="1" applyAlignment="1">
      <alignment horizontal="center"/>
    </xf>
    <xf numFmtId="0" fontId="40" fillId="2" borderId="0" xfId="2" applyFont="1" applyFill="1" applyAlignment="1">
      <alignment horizontal="center"/>
    </xf>
    <xf numFmtId="167" fontId="4" fillId="6" borderId="0" xfId="2" applyNumberFormat="1" applyFont="1" applyFill="1" applyAlignment="1">
      <alignment horizontal="right" vertical="center" indent="1"/>
    </xf>
    <xf numFmtId="167" fontId="4" fillId="6" borderId="0" xfId="2" applyNumberFormat="1" applyFont="1" applyFill="1" applyAlignment="1">
      <alignment vertical="center"/>
    </xf>
    <xf numFmtId="0" fontId="4" fillId="6" borderId="0" xfId="2" applyFont="1" applyFill="1" applyAlignment="1">
      <alignment vertical="center" wrapText="1"/>
    </xf>
    <xf numFmtId="167" fontId="3" fillId="5" borderId="2" xfId="2" applyNumberFormat="1" applyFont="1" applyFill="1" applyBorder="1" applyAlignment="1">
      <alignment horizontal="right" vertical="center" wrapText="1" indent="1"/>
    </xf>
    <xf numFmtId="167" fontId="3" fillId="5" borderId="16" xfId="2" applyNumberFormat="1" applyFont="1" applyFill="1" applyBorder="1" applyAlignment="1">
      <alignment horizontal="right" vertical="center" wrapText="1" indent="1"/>
    </xf>
    <xf numFmtId="167" fontId="3" fillId="5" borderId="2" xfId="2" applyNumberFormat="1" applyFont="1" applyFill="1" applyBorder="1" applyAlignment="1">
      <alignment horizontal="right" vertical="center" wrapText="1"/>
    </xf>
    <xf numFmtId="167" fontId="3" fillId="5" borderId="16" xfId="2" applyNumberFormat="1" applyFont="1" applyFill="1" applyBorder="1" applyAlignment="1">
      <alignment horizontal="right" vertical="center" wrapText="1"/>
    </xf>
    <xf numFmtId="0" fontId="3" fillId="5" borderId="7" xfId="2" applyFont="1" applyFill="1" applyBorder="1" applyAlignment="1">
      <alignment vertical="center" wrapText="1"/>
    </xf>
    <xf numFmtId="167" fontId="3" fillId="5" borderId="4" xfId="2" applyNumberFormat="1" applyFont="1" applyFill="1" applyBorder="1" applyAlignment="1">
      <alignment horizontal="right" vertical="center" wrapText="1" indent="1"/>
    </xf>
    <xf numFmtId="167" fontId="3" fillId="5" borderId="17" xfId="2" applyNumberFormat="1" applyFont="1" applyFill="1" applyBorder="1" applyAlignment="1">
      <alignment horizontal="right" vertical="center" wrapText="1" indent="1"/>
    </xf>
    <xf numFmtId="167" fontId="3" fillId="5" borderId="4" xfId="2" applyNumberFormat="1" applyFont="1" applyFill="1" applyBorder="1" applyAlignment="1">
      <alignment horizontal="right" vertical="center" wrapText="1"/>
    </xf>
    <xf numFmtId="167" fontId="3" fillId="5" borderId="17" xfId="2" applyNumberFormat="1" applyFont="1" applyFill="1" applyBorder="1" applyAlignment="1">
      <alignment horizontal="right" vertical="center" wrapText="1"/>
    </xf>
    <xf numFmtId="0" fontId="3" fillId="5" borderId="8" xfId="2" applyFont="1" applyFill="1" applyBorder="1" applyAlignment="1">
      <alignment vertical="center" wrapText="1"/>
    </xf>
    <xf numFmtId="0" fontId="3" fillId="5" borderId="4" xfId="2" applyFont="1" applyFill="1" applyBorder="1" applyAlignment="1">
      <alignment vertical="center"/>
    </xf>
    <xf numFmtId="0" fontId="31" fillId="2" borderId="0" xfId="2" applyFont="1" applyFill="1"/>
    <xf numFmtId="0" fontId="46" fillId="2" borderId="0" xfId="2" applyFont="1" applyFill="1"/>
    <xf numFmtId="0" fontId="18" fillId="2" borderId="0" xfId="2" applyFont="1" applyFill="1" applyAlignment="1">
      <alignment horizontal="left" vertical="top" wrapText="1"/>
    </xf>
    <xf numFmtId="165" fontId="4" fillId="6" borderId="0" xfId="2" applyNumberFormat="1" applyFont="1" applyFill="1" applyAlignment="1">
      <alignment vertical="center"/>
    </xf>
    <xf numFmtId="3" fontId="3" fillId="5" borderId="2" xfId="2" applyNumberFormat="1" applyFont="1" applyFill="1" applyBorder="1" applyAlignment="1">
      <alignment vertical="center" wrapText="1"/>
    </xf>
    <xf numFmtId="3" fontId="3" fillId="5" borderId="4" xfId="2" applyNumberFormat="1" applyFont="1" applyFill="1" applyBorder="1" applyAlignment="1">
      <alignment vertical="center" wrapText="1"/>
    </xf>
    <xf numFmtId="3" fontId="3" fillId="5" borderId="6" xfId="2" applyNumberFormat="1" applyFont="1" applyFill="1" applyBorder="1" applyAlignment="1">
      <alignment vertical="center" wrapText="1"/>
    </xf>
    <xf numFmtId="3" fontId="4" fillId="6" borderId="0" xfId="2" applyNumberFormat="1" applyFont="1" applyFill="1" applyAlignment="1">
      <alignment vertical="center" wrapText="1"/>
    </xf>
    <xf numFmtId="0" fontId="47" fillId="2" borderId="0" xfId="2" applyFont="1" applyFill="1" applyAlignment="1">
      <alignment vertical="center"/>
    </xf>
    <xf numFmtId="0" fontId="47" fillId="5" borderId="0" xfId="2" applyFont="1" applyFill="1" applyAlignment="1">
      <alignment vertical="center"/>
    </xf>
    <xf numFmtId="0" fontId="47" fillId="2" borderId="0" xfId="2" applyFont="1" applyFill="1"/>
    <xf numFmtId="0" fontId="47" fillId="2" borderId="0" xfId="3" applyFont="1" applyFill="1"/>
    <xf numFmtId="0" fontId="48" fillId="2" borderId="0" xfId="3" applyFont="1" applyFill="1" applyAlignment="1">
      <alignment horizontal="right"/>
    </xf>
    <xf numFmtId="0" fontId="47" fillId="2" borderId="0" xfId="3" applyFont="1" applyFill="1" applyAlignment="1">
      <alignment horizontal="right"/>
    </xf>
    <xf numFmtId="0" fontId="40" fillId="2" borderId="0" xfId="3" applyFont="1" applyFill="1"/>
    <xf numFmtId="0" fontId="49" fillId="2" borderId="0" xfId="3" applyFont="1" applyFill="1" applyAlignment="1">
      <alignment horizontal="right"/>
    </xf>
    <xf numFmtId="0" fontId="40" fillId="2" borderId="0" xfId="3" applyFont="1" applyFill="1" applyAlignment="1">
      <alignment horizontal="right"/>
    </xf>
    <xf numFmtId="0" fontId="39" fillId="2" borderId="0" xfId="3" applyFont="1" applyFill="1" applyAlignment="1">
      <alignment horizontal="right"/>
    </xf>
    <xf numFmtId="0" fontId="3" fillId="5" borderId="3" xfId="2" applyFont="1" applyFill="1" applyBorder="1" applyAlignment="1">
      <alignment horizontal="left" vertical="center" indent="1"/>
    </xf>
    <xf numFmtId="165" fontId="2" fillId="2" borderId="0" xfId="2" applyNumberFormat="1" applyFill="1" applyAlignment="1">
      <alignment vertical="center"/>
    </xf>
    <xf numFmtId="0" fontId="31" fillId="5" borderId="4" xfId="2" applyFont="1" applyFill="1" applyBorder="1" applyAlignment="1">
      <alignment horizontal="left" vertical="center" wrapText="1" indent="1"/>
    </xf>
    <xf numFmtId="0" fontId="3" fillId="5" borderId="4" xfId="2" applyFont="1" applyFill="1" applyBorder="1" applyAlignment="1">
      <alignment horizontal="left" vertical="center" indent="1"/>
    </xf>
    <xf numFmtId="0" fontId="31" fillId="5" borderId="3" xfId="2" applyFont="1" applyFill="1" applyBorder="1" applyAlignment="1">
      <alignment horizontal="left" vertical="center" indent="1"/>
    </xf>
    <xf numFmtId="0" fontId="4" fillId="5" borderId="3" xfId="2" applyFont="1" applyFill="1" applyBorder="1" applyAlignment="1">
      <alignment vertical="center"/>
    </xf>
    <xf numFmtId="0" fontId="5" fillId="2" borderId="0" xfId="3" applyFont="1" applyFill="1" applyAlignment="1">
      <alignment horizontal="left"/>
    </xf>
    <xf numFmtId="167" fontId="3" fillId="5" borderId="3" xfId="6" applyNumberFormat="1" applyFont="1" applyFill="1" applyBorder="1" applyAlignment="1">
      <alignment vertical="center"/>
    </xf>
    <xf numFmtId="167" fontId="3" fillId="5" borderId="6" xfId="6" applyNumberFormat="1" applyFont="1" applyFill="1" applyBorder="1" applyAlignment="1">
      <alignment vertical="center" wrapText="1"/>
    </xf>
    <xf numFmtId="167" fontId="4" fillId="6" borderId="0" xfId="6" applyNumberFormat="1" applyFont="1" applyFill="1" applyBorder="1" applyAlignment="1">
      <alignment vertical="center" wrapText="1"/>
    </xf>
    <xf numFmtId="0" fontId="3" fillId="6" borderId="0" xfId="2" applyFont="1" applyFill="1" applyAlignment="1">
      <alignment vertical="center" wrapText="1"/>
    </xf>
    <xf numFmtId="9" fontId="3" fillId="5" borderId="4" xfId="6" applyFont="1" applyFill="1" applyBorder="1" applyAlignment="1">
      <alignment vertical="center" wrapText="1"/>
    </xf>
    <xf numFmtId="0" fontId="4" fillId="5" borderId="4" xfId="2" applyFont="1" applyFill="1" applyBorder="1" applyAlignment="1">
      <alignment vertical="center"/>
    </xf>
    <xf numFmtId="9" fontId="3" fillId="5" borderId="3" xfId="6" applyFont="1" applyFill="1" applyBorder="1" applyAlignment="1">
      <alignment vertical="center"/>
    </xf>
    <xf numFmtId="9" fontId="3" fillId="5" borderId="6" xfId="6" applyFont="1" applyFill="1" applyBorder="1" applyAlignment="1">
      <alignment vertical="center" wrapText="1"/>
    </xf>
    <xf numFmtId="9" fontId="4" fillId="6" borderId="0" xfId="6" applyFont="1" applyFill="1" applyBorder="1" applyAlignment="1">
      <alignment vertical="center" wrapText="1"/>
    </xf>
    <xf numFmtId="165" fontId="3" fillId="5" borderId="6" xfId="2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vertical="center"/>
    </xf>
    <xf numFmtId="165" fontId="4" fillId="5" borderId="1" xfId="2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indent="1"/>
    </xf>
    <xf numFmtId="9" fontId="50" fillId="8" borderId="10" xfId="6" applyFont="1" applyFill="1" applyBorder="1" applyAlignment="1">
      <alignment horizontal="left" vertical="center" wrapText="1" indent="1"/>
    </xf>
    <xf numFmtId="9" fontId="50" fillId="8" borderId="1" xfId="6" applyFont="1" applyFill="1" applyBorder="1" applyAlignment="1">
      <alignment horizontal="center" vertical="center" wrapText="1"/>
    </xf>
    <xf numFmtId="0" fontId="50" fillId="9" borderId="2" xfId="2" applyFont="1" applyFill="1" applyBorder="1" applyAlignment="1">
      <alignment horizontal="center" vertical="center" wrapText="1"/>
    </xf>
    <xf numFmtId="0" fontId="50" fillId="9" borderId="18" xfId="2" applyFont="1" applyFill="1" applyBorder="1" applyAlignment="1">
      <alignment horizontal="center" vertical="center" wrapText="1"/>
    </xf>
    <xf numFmtId="9" fontId="50" fillId="8" borderId="2" xfId="6" applyFont="1" applyFill="1" applyBorder="1" applyAlignment="1">
      <alignment horizontal="center" vertical="center" wrapText="1"/>
    </xf>
    <xf numFmtId="0" fontId="50" fillId="9" borderId="11" xfId="2" applyFont="1" applyFill="1" applyBorder="1" applyAlignment="1">
      <alignment horizontal="center" vertical="center" wrapText="1"/>
    </xf>
    <xf numFmtId="9" fontId="50" fillId="8" borderId="3" xfId="6" applyFont="1" applyFill="1" applyBorder="1" applyAlignment="1">
      <alignment horizontal="center" vertical="center" wrapText="1"/>
    </xf>
    <xf numFmtId="9" fontId="50" fillId="8" borderId="5" xfId="6" applyFont="1" applyFill="1" applyBorder="1" applyAlignment="1">
      <alignment horizontal="left" vertical="center" wrapText="1" indent="1"/>
    </xf>
    <xf numFmtId="0" fontId="50" fillId="9" borderId="3" xfId="2" applyFont="1" applyFill="1" applyBorder="1" applyAlignment="1">
      <alignment horizontal="center" vertical="center" wrapText="1"/>
    </xf>
    <xf numFmtId="0" fontId="50" fillId="9" borderId="5" xfId="2" applyFont="1" applyFill="1" applyBorder="1" applyAlignment="1">
      <alignment horizontal="center" vertical="center" wrapText="1"/>
    </xf>
    <xf numFmtId="0" fontId="51" fillId="5" borderId="0" xfId="2" applyFont="1" applyFill="1"/>
    <xf numFmtId="9" fontId="50" fillId="8" borderId="3" xfId="6" applyFont="1" applyFill="1" applyBorder="1" applyAlignment="1">
      <alignment horizontal="left" vertical="center" wrapText="1" indent="1"/>
    </xf>
    <xf numFmtId="0" fontId="4" fillId="6" borderId="19" xfId="2" applyFont="1" applyFill="1" applyBorder="1" applyAlignment="1">
      <alignment vertical="center"/>
    </xf>
    <xf numFmtId="166" fontId="4" fillId="6" borderId="19" xfId="2" applyNumberFormat="1" applyFont="1" applyFill="1" applyBorder="1" applyAlignment="1">
      <alignment horizontal="right" vertical="center" indent="1"/>
    </xf>
    <xf numFmtId="0" fontId="4" fillId="6" borderId="20" xfId="2" applyFont="1" applyFill="1" applyBorder="1" applyAlignment="1">
      <alignment horizontal="left" vertical="center" indent="1"/>
    </xf>
    <xf numFmtId="0" fontId="4" fillId="6" borderId="20" xfId="2" applyFont="1" applyFill="1" applyBorder="1" applyAlignment="1">
      <alignment vertical="center"/>
    </xf>
    <xf numFmtId="165" fontId="4" fillId="6" borderId="20" xfId="2" applyNumberFormat="1" applyFont="1" applyFill="1" applyBorder="1" applyAlignment="1">
      <alignment horizontal="right" vertical="center" indent="1"/>
    </xf>
    <xf numFmtId="164" fontId="4" fillId="6" borderId="20" xfId="6" applyNumberFormat="1" applyFont="1" applyFill="1" applyBorder="1" applyAlignment="1">
      <alignment horizontal="right" vertical="center" indent="1"/>
    </xf>
    <xf numFmtId="0" fontId="4" fillId="6" borderId="19" xfId="2" applyFont="1" applyFill="1" applyBorder="1" applyAlignment="1">
      <alignment horizontal="left" vertical="center" indent="1"/>
    </xf>
    <xf numFmtId="3" fontId="4" fillId="6" borderId="19" xfId="2" applyNumberFormat="1" applyFont="1" applyFill="1" applyBorder="1" applyAlignment="1">
      <alignment horizontal="right" vertical="center" indent="1"/>
    </xf>
    <xf numFmtId="164" fontId="4" fillId="6" borderId="19" xfId="6" applyNumberFormat="1" applyFont="1" applyFill="1" applyBorder="1" applyAlignment="1">
      <alignment horizontal="right" vertical="center" indent="1"/>
    </xf>
    <xf numFmtId="3" fontId="4" fillId="6" borderId="20" xfId="2" applyNumberFormat="1" applyFont="1" applyFill="1" applyBorder="1" applyAlignment="1">
      <alignment horizontal="right" vertical="center"/>
    </xf>
    <xf numFmtId="164" fontId="4" fillId="6" borderId="19" xfId="6" applyNumberFormat="1" applyFont="1" applyFill="1" applyBorder="1" applyAlignment="1">
      <alignment horizontal="right" vertical="center"/>
    </xf>
    <xf numFmtId="9" fontId="4" fillId="6" borderId="19" xfId="6" applyFont="1" applyFill="1" applyBorder="1" applyAlignment="1">
      <alignment horizontal="right" vertical="center"/>
    </xf>
    <xf numFmtId="166" fontId="4" fillId="6" borderId="20" xfId="2" applyNumberFormat="1" applyFont="1" applyFill="1" applyBorder="1" applyAlignment="1">
      <alignment horizontal="right" vertical="center" indent="1"/>
    </xf>
    <xf numFmtId="3" fontId="4" fillId="6" borderId="20" xfId="6" applyNumberFormat="1" applyFont="1" applyFill="1" applyBorder="1" applyAlignment="1">
      <alignment horizontal="right" vertical="center" indent="1"/>
    </xf>
    <xf numFmtId="0" fontId="4" fillId="6" borderId="3" xfId="2" applyFont="1" applyFill="1" applyBorder="1" applyAlignment="1">
      <alignment horizontal="left" vertical="center" indent="1"/>
    </xf>
    <xf numFmtId="166" fontId="4" fillId="6" borderId="8" xfId="2" applyNumberFormat="1" applyFont="1" applyFill="1" applyBorder="1" applyAlignment="1">
      <alignment horizontal="right" vertical="center" indent="1"/>
    </xf>
    <xf numFmtId="9" fontId="50" fillId="8" borderId="10" xfId="6" applyFont="1" applyFill="1" applyBorder="1" applyAlignment="1">
      <alignment horizontal="center" vertical="center" wrapText="1"/>
    </xf>
    <xf numFmtId="0" fontId="50" fillId="9" borderId="1" xfId="2" applyFont="1" applyFill="1" applyBorder="1" applyAlignment="1">
      <alignment horizontal="center" vertical="center" wrapText="1"/>
    </xf>
    <xf numFmtId="1" fontId="50" fillId="8" borderId="3" xfId="6" applyNumberFormat="1" applyFont="1" applyFill="1" applyBorder="1" applyAlignment="1">
      <alignment horizontal="center" vertical="center" wrapText="1"/>
    </xf>
    <xf numFmtId="9" fontId="50" fillId="8" borderId="4" xfId="6" applyFont="1" applyFill="1" applyBorder="1" applyAlignment="1">
      <alignment horizontal="left" vertical="center" wrapText="1" indent="1"/>
    </xf>
    <xf numFmtId="9" fontId="50" fillId="7" borderId="0" xfId="6" applyFont="1" applyFill="1" applyBorder="1" applyAlignment="1">
      <alignment vertical="center" wrapText="1"/>
    </xf>
    <xf numFmtId="9" fontId="50" fillId="8" borderId="6" xfId="6" applyFont="1" applyFill="1" applyBorder="1" applyAlignment="1">
      <alignment vertical="center" wrapText="1"/>
    </xf>
    <xf numFmtId="9" fontId="50" fillId="8" borderId="9" xfId="6" applyFont="1" applyFill="1" applyBorder="1" applyAlignment="1">
      <alignment vertical="center" wrapText="1"/>
    </xf>
    <xf numFmtId="9" fontId="50" fillId="8" borderId="9" xfId="6" applyFont="1" applyFill="1" applyBorder="1" applyAlignment="1">
      <alignment horizontal="center" vertical="center" wrapText="1"/>
    </xf>
    <xf numFmtId="9" fontId="50" fillId="8" borderId="21" xfId="6" applyFont="1" applyFill="1" applyBorder="1" applyAlignment="1">
      <alignment horizontal="center" vertical="center" wrapText="1"/>
    </xf>
    <xf numFmtId="9" fontId="50" fillId="8" borderId="17" xfId="6" applyFont="1" applyFill="1" applyBorder="1" applyAlignment="1">
      <alignment horizontal="center" vertical="center" wrapText="1"/>
    </xf>
    <xf numFmtId="165" fontId="4" fillId="6" borderId="20" xfId="2" applyNumberFormat="1" applyFont="1" applyFill="1" applyBorder="1" applyAlignment="1">
      <alignment vertical="center"/>
    </xf>
    <xf numFmtId="3" fontId="4" fillId="6" borderId="19" xfId="2" applyNumberFormat="1" applyFont="1" applyFill="1" applyBorder="1" applyAlignment="1">
      <alignment vertical="center"/>
    </xf>
    <xf numFmtId="3" fontId="4" fillId="6" borderId="20" xfId="2" applyNumberFormat="1" applyFont="1" applyFill="1" applyBorder="1" applyAlignment="1">
      <alignment horizontal="right" vertical="center" wrapText="1" indent="1"/>
    </xf>
    <xf numFmtId="164" fontId="4" fillId="6" borderId="19" xfId="6" applyNumberFormat="1" applyFont="1" applyFill="1" applyBorder="1" applyAlignment="1">
      <alignment horizontal="right" vertical="center" wrapText="1" indent="1"/>
    </xf>
    <xf numFmtId="165" fontId="4" fillId="6" borderId="20" xfId="2" applyNumberFormat="1" applyFont="1" applyFill="1" applyBorder="1" applyAlignment="1">
      <alignment horizontal="right" vertical="center"/>
    </xf>
    <xf numFmtId="0" fontId="52" fillId="5" borderId="3" xfId="2" applyFont="1" applyFill="1" applyBorder="1" applyAlignment="1">
      <alignment horizontal="left" vertical="center" indent="1"/>
    </xf>
    <xf numFmtId="165" fontId="47" fillId="2" borderId="0" xfId="2" applyNumberFormat="1" applyFont="1" applyFill="1" applyAlignment="1">
      <alignment vertical="center"/>
    </xf>
    <xf numFmtId="0" fontId="52" fillId="5" borderId="4" xfId="2" applyFont="1" applyFill="1" applyBorder="1" applyAlignment="1">
      <alignment horizontal="left" vertical="center" wrapText="1" indent="1"/>
    </xf>
    <xf numFmtId="0" fontId="36" fillId="3" borderId="0" xfId="5" applyFont="1" applyFill="1" applyAlignment="1">
      <alignment horizontal="left" vertical="center"/>
    </xf>
    <xf numFmtId="0" fontId="3" fillId="2" borderId="22" xfId="2" applyFont="1" applyFill="1" applyBorder="1" applyAlignment="1">
      <alignment horizontal="left" vertical="center" indent="1"/>
    </xf>
    <xf numFmtId="0" fontId="3" fillId="2" borderId="23" xfId="2" applyFont="1" applyFill="1" applyBorder="1" applyAlignment="1">
      <alignment horizontal="left" vertical="center" indent="1"/>
    </xf>
    <xf numFmtId="0" fontId="3" fillId="2" borderId="24" xfId="2" applyFont="1" applyFill="1" applyBorder="1" applyAlignment="1">
      <alignment horizontal="left" vertical="center" indent="1"/>
    </xf>
    <xf numFmtId="0" fontId="3" fillId="2" borderId="25" xfId="2" applyFont="1" applyFill="1" applyBorder="1" applyAlignment="1">
      <alignment horizontal="left" vertical="center" indent="1"/>
    </xf>
    <xf numFmtId="0" fontId="3" fillId="2" borderId="26" xfId="2" applyFont="1" applyFill="1" applyBorder="1" applyAlignment="1">
      <alignment horizontal="left" vertical="center" indent="1"/>
    </xf>
    <xf numFmtId="0" fontId="3" fillId="2" borderId="27" xfId="2" applyFont="1" applyFill="1" applyBorder="1" applyAlignment="1">
      <alignment horizontal="left" vertical="center" indent="1"/>
    </xf>
    <xf numFmtId="9" fontId="50" fillId="8" borderId="4" xfId="6" applyFont="1" applyFill="1" applyBorder="1" applyAlignment="1">
      <alignment horizontal="left" vertical="center" wrapText="1" indent="1"/>
    </xf>
    <xf numFmtId="9" fontId="50" fillId="8" borderId="12" xfId="6" applyFont="1" applyFill="1" applyBorder="1" applyAlignment="1">
      <alignment horizontal="left" vertical="center" wrapText="1" indent="1"/>
    </xf>
    <xf numFmtId="0" fontId="11" fillId="2" borderId="0" xfId="2" applyFont="1" applyFill="1" applyAlignment="1">
      <alignment horizontal="left" vertical="top" wrapText="1"/>
    </xf>
    <xf numFmtId="9" fontId="50" fillId="8" borderId="9" xfId="6" applyFont="1" applyFill="1" applyBorder="1" applyAlignment="1">
      <alignment horizontal="center" vertical="center" wrapText="1"/>
    </xf>
    <xf numFmtId="9" fontId="50" fillId="8" borderId="8" xfId="6" applyFont="1" applyFill="1" applyBorder="1" applyAlignment="1">
      <alignment horizontal="center" vertical="center" wrapText="1"/>
    </xf>
    <xf numFmtId="9" fontId="50" fillId="8" borderId="5" xfId="6" applyFont="1" applyFill="1" applyBorder="1" applyAlignment="1">
      <alignment horizontal="center" vertical="center" wrapText="1"/>
    </xf>
    <xf numFmtId="9" fontId="50" fillId="8" borderId="17" xfId="6" applyFont="1" applyFill="1" applyBorder="1" applyAlignment="1">
      <alignment horizontal="center" vertical="center" wrapText="1"/>
    </xf>
    <xf numFmtId="9" fontId="50" fillId="8" borderId="6" xfId="6" applyFont="1" applyFill="1" applyBorder="1" applyAlignment="1">
      <alignment horizontal="center" vertical="center" wrapText="1"/>
    </xf>
    <xf numFmtId="9" fontId="50" fillId="8" borderId="4" xfId="6" applyFont="1" applyFill="1" applyBorder="1" applyAlignment="1">
      <alignment horizontal="center" vertical="center" wrapText="1"/>
    </xf>
    <xf numFmtId="9" fontId="50" fillId="8" borderId="21" xfId="6" applyFont="1" applyFill="1" applyBorder="1" applyAlignment="1">
      <alignment horizontal="center" vertical="center" wrapText="1"/>
    </xf>
    <xf numFmtId="9" fontId="50" fillId="8" borderId="28" xfId="6" applyFont="1" applyFill="1" applyBorder="1" applyAlignment="1">
      <alignment horizontal="center" vertical="center" wrapText="1"/>
    </xf>
    <xf numFmtId="9" fontId="50" fillId="7" borderId="0" xfId="6" applyFont="1" applyFill="1" applyBorder="1" applyAlignment="1">
      <alignment horizontal="center" vertical="center" wrapText="1"/>
    </xf>
    <xf numFmtId="0" fontId="3" fillId="2" borderId="29" xfId="2" applyFont="1" applyFill="1" applyBorder="1" applyAlignment="1">
      <alignment horizontal="left" vertical="center" indent="1"/>
    </xf>
    <xf numFmtId="0" fontId="3" fillId="2" borderId="30" xfId="2" applyFont="1" applyFill="1" applyBorder="1" applyAlignment="1">
      <alignment horizontal="left" vertical="center" indent="1"/>
    </xf>
    <xf numFmtId="0" fontId="3" fillId="2" borderId="31" xfId="2" applyFont="1" applyFill="1" applyBorder="1" applyAlignment="1">
      <alignment horizontal="left" vertical="center" indent="1"/>
    </xf>
    <xf numFmtId="0" fontId="3" fillId="2" borderId="32" xfId="2" applyFont="1" applyFill="1" applyBorder="1" applyAlignment="1">
      <alignment horizontal="left" vertical="center" indent="1"/>
    </xf>
    <xf numFmtId="0" fontId="3" fillId="2" borderId="33" xfId="2" applyFont="1" applyFill="1" applyBorder="1" applyAlignment="1">
      <alignment horizontal="left" vertical="center" indent="1"/>
    </xf>
    <xf numFmtId="0" fontId="3" fillId="2" borderId="34" xfId="2" applyFont="1" applyFill="1" applyBorder="1" applyAlignment="1">
      <alignment horizontal="left" vertical="center" indent="1"/>
    </xf>
  </cellXfs>
  <cellStyles count="10">
    <cellStyle name="Hipervínculo 2" xfId="1" xr:uid="{9DFA1638-59C4-4DC0-923A-ADCB40D114A8}"/>
    <cellStyle name="Normal" xfId="0" builtinId="0"/>
    <cellStyle name="Normal 2" xfId="2" xr:uid="{C8C12C45-2051-4C1E-A9E7-9C79D6C8B420}"/>
    <cellStyle name="Normal 3" xfId="3" xr:uid="{2094A710-7F17-4AC8-B149-B58F816198FF}"/>
    <cellStyle name="Normal 3 2" xfId="4" xr:uid="{24E61DD7-6074-4633-93C3-D6DF01B44B4B}"/>
    <cellStyle name="Normal 4" xfId="5" xr:uid="{9AF26BDB-4ABB-48B8-9434-56FD0A806588}"/>
    <cellStyle name="Porcentaje 2" xfId="6" xr:uid="{1F130135-AE82-49ED-B9A0-D80329AFE680}"/>
    <cellStyle name="Porcentaje 2 2" xfId="7" xr:uid="{2A427324-F2F2-491B-9CBE-408A5869A4A3}"/>
    <cellStyle name="Porcentaje 2 3" xfId="8" xr:uid="{DC00B7C0-EBEB-4E19-A7F8-5D8ACDF3679A}"/>
    <cellStyle name="Porcentaje 3" xfId="9" xr:uid="{BECEB524-02BB-490B-9875-84330E48BBA9}"/>
  </cellStyles>
  <dxfs count="0"/>
  <tableStyles count="0" defaultTableStyle="TableStyleMedium2" defaultPivotStyle="PivotStyleLight16"/>
  <colors>
    <mruColors>
      <color rgb="FFFC5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30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4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39819353932913"/>
          <c:y val="0.28540960525629661"/>
          <c:w val="0.75994649257252944"/>
          <c:h val="0.506471293737289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3487-4EF8-BA04-84368C440D01}"/>
              </c:ext>
            </c:extLst>
          </c:dPt>
          <c:dPt>
            <c:idx val="1"/>
            <c:bubble3D val="0"/>
            <c:explosion val="5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1-3487-4EF8-BA04-84368C440D01}"/>
              </c:ext>
            </c:extLst>
          </c:dPt>
          <c:dPt>
            <c:idx val="2"/>
            <c:bubble3D val="0"/>
            <c:explosion val="5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2-3487-4EF8-BA04-84368C440D01}"/>
              </c:ext>
            </c:extLst>
          </c:dPt>
          <c:dPt>
            <c:idx val="3"/>
            <c:bubble3D val="0"/>
            <c:explosion val="4"/>
            <c:spPr>
              <a:solidFill>
                <a:srgbClr val="9AAE6B"/>
              </a:solidFill>
            </c:spPr>
            <c:extLst>
              <c:ext xmlns:c16="http://schemas.microsoft.com/office/drawing/2014/chart" uri="{C3380CC4-5D6E-409C-BE32-E72D297353CC}">
                <c16:uniqueId val="{00000003-3487-4EF8-BA04-84368C440D01}"/>
              </c:ext>
            </c:extLst>
          </c:dPt>
          <c:dPt>
            <c:idx val="4"/>
            <c:bubble3D val="0"/>
            <c:explosion val="3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3487-4EF8-BA04-84368C440D01}"/>
              </c:ext>
            </c:extLst>
          </c:dPt>
          <c:dLbls>
            <c:dLbl>
              <c:idx val="0"/>
              <c:layout>
                <c:manualLayout>
                  <c:x val="1.3631290145195447E-2"/>
                  <c:y val="-9.3725925104432367E-2"/>
                </c:manualLayout>
              </c:layout>
              <c:numFmt formatCode="0.0%" sourceLinked="0"/>
              <c:spPr>
                <a:solidFill>
                  <a:srgbClr val="FFC000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87-4EF8-BA04-84368C440D01}"/>
                </c:ext>
              </c:extLst>
            </c:dLbl>
            <c:dLbl>
              <c:idx val="1"/>
              <c:layout>
                <c:manualLayout>
                  <c:x val="5.0189075710514348E-2"/>
                  <c:y val="-0.22088161165284803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7-4EF8-BA04-84368C440D01}"/>
                </c:ext>
              </c:extLst>
            </c:dLbl>
            <c:dLbl>
              <c:idx val="2"/>
              <c:layout>
                <c:manualLayout>
                  <c:x val="9.6983575742988604E-2"/>
                  <c:y val="-3.1531869774556243E-2"/>
                </c:manualLayout>
              </c:layout>
              <c:numFmt formatCode="0.0%" sourceLinked="0"/>
              <c:spPr>
                <a:solidFill>
                  <a:srgbClr val="43939D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87-4EF8-BA04-84368C440D01}"/>
                </c:ext>
              </c:extLst>
            </c:dLbl>
            <c:dLbl>
              <c:idx val="3"/>
              <c:layout>
                <c:manualLayout>
                  <c:x val="-1.8987648832157495E-2"/>
                  <c:y val="0.14927360901079417"/>
                </c:manualLayout>
              </c:layout>
              <c:numFmt formatCode="0.0%" sourceLinked="0"/>
              <c:spPr>
                <a:solidFill>
                  <a:srgbClr val="9AAE6B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7-4EF8-BA04-84368C440D01}"/>
                </c:ext>
              </c:extLst>
            </c:dLbl>
            <c:dLbl>
              <c:idx val="4"/>
              <c:layout>
                <c:manualLayout>
                  <c:x val="-3.1154738644296506E-2"/>
                  <c:y val="0.10720416990129747"/>
                </c:manualLayout>
              </c:layout>
              <c:numFmt formatCode="0.0%" sourceLinked="0"/>
              <c:spPr>
                <a:solidFill>
                  <a:srgbClr val="B870A4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87-4EF8-BA04-84368C440D01}"/>
                </c:ext>
              </c:extLst>
            </c:dLbl>
            <c:dLbl>
              <c:idx val="5"/>
              <c:layout>
                <c:manualLayout>
                  <c:x val="-0.12850159703291175"/>
                  <c:y val="9.1723041662045771E-2"/>
                </c:manualLayout>
              </c:layout>
              <c:numFmt formatCode="0.0%" sourceLinked="0"/>
              <c:spPr>
                <a:solidFill>
                  <a:srgbClr val="73C5E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87-4EF8-BA04-84368C440D0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('Tabla 1'!$Z$13,'Tabla 1'!$Z$16:$Z$18,'Tabla 1'!$Z$24)</c:f>
              <c:strCache>
                <c:ptCount val="5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Resto</c:v>
                </c:pt>
              </c:strCache>
            </c:strRef>
          </c:cat>
          <c:val>
            <c:numRef>
              <c:f>('Tabla 1'!$AA$13,'Tabla 1'!$AA$16:$AA$18,'Tabla 1'!$AA$24)</c:f>
              <c:numCache>
                <c:formatCode>#,##0;\-#,##0;\-</c:formatCode>
                <c:ptCount val="5"/>
                <c:pt idx="0">
                  <c:v>3572</c:v>
                </c:pt>
                <c:pt idx="1">
                  <c:v>648</c:v>
                </c:pt>
                <c:pt idx="2">
                  <c:v>64</c:v>
                </c:pt>
                <c:pt idx="3">
                  <c:v>282</c:v>
                </c:pt>
                <c:pt idx="4" formatCode="#,##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7-4EF8-BA04-84368C44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ap="rnd">
      <a:noFill/>
    </a:ln>
    <a:effectLst>
      <a:outerShdw sx="1000" sy="1000" algn="ctr" rotWithShape="0">
        <a:sysClr val="window" lastClr="FFFFFF">
          <a:lumMod val="75000"/>
          <a:alpha val="0"/>
        </a:sys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3912530190947"/>
          <c:y val="0.14168796889057422"/>
          <c:w val="0.81455351228061346"/>
          <c:h val="0.66956335003579115"/>
        </c:manualLayout>
      </c:layout>
      <c:barChart>
        <c:barDir val="bar"/>
        <c:grouping val="percentStacked"/>
        <c:varyColors val="0"/>
        <c:ser>
          <c:idx val="11"/>
          <c:order val="0"/>
          <c:tx>
            <c:strRef>
              <c:f>'Tabla 5'!$V$14</c:f>
              <c:strCache>
                <c:ptCount val="1"/>
                <c:pt idx="0">
                  <c:v>Obras literarias y científicas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E0-4AE9-B4E4-714E6772CE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E0-4AE9-B4E4-714E6772CE8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E0-4AE9-B4E4-714E6772CE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E0-4AE9-B4E4-714E6772CE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E0-4AE9-B4E4-714E6772CE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E0-4AE9-B4E4-714E6772CE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E0-4AE9-B4E4-714E6772CE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FE0-4AE9-B4E4-714E6772CE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FE0-4AE9-B4E4-714E6772CE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FE0-4AE9-B4E4-714E6772CE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FE0-4AE9-B4E4-714E6772CE8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FE0-4AE9-B4E4-714E6772CE80}"/>
              </c:ext>
            </c:extLst>
          </c:dPt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5'!$W$13:$Z$13</c:f>
              <c:strCache>
                <c:ptCount val="4"/>
                <c:pt idx="0">
                  <c:v>Primera inscripción</c:v>
                </c:pt>
                <c:pt idx="1">
                  <c:v>Relación laboral</c:v>
                </c:pt>
                <c:pt idx="2">
                  <c:v>Transmisión 
inter vivos</c:v>
                </c:pt>
                <c:pt idx="3">
                  <c:v>Transmisión
mortis causa</c:v>
                </c:pt>
              </c:strCache>
            </c:strRef>
          </c:cat>
          <c:val>
            <c:numRef>
              <c:f>'Tabla 5'!$W$14:$Z$14</c:f>
              <c:numCache>
                <c:formatCode>0.0%</c:formatCode>
                <c:ptCount val="4"/>
                <c:pt idx="0">
                  <c:v>0.7385159010600707</c:v>
                </c:pt>
                <c:pt idx="1">
                  <c:v>0.27272727272727271</c:v>
                </c:pt>
                <c:pt idx="2">
                  <c:v>0.21428571428571427</c:v>
                </c:pt>
                <c:pt idx="3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E0-4AE9-B4E4-714E6772CE80}"/>
            </c:ext>
          </c:extLst>
        </c:ser>
        <c:ser>
          <c:idx val="0"/>
          <c:order val="1"/>
          <c:tx>
            <c:strRef>
              <c:f>'Tabla 5'!$V$15</c:f>
              <c:strCache>
                <c:ptCount val="1"/>
                <c:pt idx="0">
                  <c:v>Obras musicales, cinematográficas y audiovisuales</c:v>
                </c:pt>
              </c:strCache>
            </c:strRef>
          </c:tx>
          <c:spPr>
            <a:solidFill>
              <a:srgbClr val="FC5937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1"/>
              <c:layout>
                <c:manualLayout>
                  <c:x val="-2.1660111974821008E-2"/>
                  <c:y val="1.1930326890956812E-6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E0-4AE9-B4E4-714E6772CE80}"/>
                </c:ext>
              </c:extLst>
            </c:dLbl>
            <c:dLbl>
              <c:idx val="2"/>
              <c:layout>
                <c:manualLayout>
                  <c:x val="-1.0649627263045794E-2"/>
                  <c:y val="0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E0-4AE9-B4E4-714E6772CE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E0-4AE9-B4E4-714E6772CE80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5'!$W$13:$Z$13</c:f>
              <c:strCache>
                <c:ptCount val="4"/>
                <c:pt idx="0">
                  <c:v>Primera inscripción</c:v>
                </c:pt>
                <c:pt idx="1">
                  <c:v>Relación laboral</c:v>
                </c:pt>
                <c:pt idx="2">
                  <c:v>Transmisión 
inter vivos</c:v>
                </c:pt>
                <c:pt idx="3">
                  <c:v>Transmisión
mortis causa</c:v>
                </c:pt>
              </c:strCache>
            </c:strRef>
          </c:cat>
          <c:val>
            <c:numRef>
              <c:f>'Tabla 5'!$W$15:$Z$15</c:f>
              <c:numCache>
                <c:formatCode>0.0%</c:formatCode>
                <c:ptCount val="4"/>
                <c:pt idx="0">
                  <c:v>0.14549989607150279</c:v>
                </c:pt>
                <c:pt idx="1">
                  <c:v>0.22727272727272727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FE0-4AE9-B4E4-714E6772CE80}"/>
            </c:ext>
          </c:extLst>
        </c:ser>
        <c:ser>
          <c:idx val="1"/>
          <c:order val="2"/>
          <c:tx>
            <c:strRef>
              <c:f>'Tabla 5'!$V$16</c:f>
              <c:strCache>
                <c:ptCount val="1"/>
                <c:pt idx="0">
                  <c:v>Obras artísticas y técnicas</c:v>
                </c:pt>
              </c:strCache>
            </c:strRef>
          </c:tx>
          <c:spPr>
            <a:solidFill>
              <a:srgbClr val="43939D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1"/>
              <c:layout>
                <c:manualLayout>
                  <c:x val="3.6085744872938689E-4"/>
                  <c:y val="8.9477451682176096E-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E0-4AE9-B4E4-714E6772CE80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5'!$W$13:$Z$13</c:f>
              <c:strCache>
                <c:ptCount val="4"/>
                <c:pt idx="0">
                  <c:v>Primera inscripción</c:v>
                </c:pt>
                <c:pt idx="1">
                  <c:v>Relación laboral</c:v>
                </c:pt>
                <c:pt idx="2">
                  <c:v>Transmisión 
inter vivos</c:v>
                </c:pt>
                <c:pt idx="3">
                  <c:v>Transmisión
mortis causa</c:v>
                </c:pt>
              </c:strCache>
            </c:strRef>
          </c:cat>
          <c:val>
            <c:numRef>
              <c:f>'Tabla 5'!$W$16:$Z$16</c:f>
              <c:numCache>
                <c:formatCode>0.0%</c:formatCode>
                <c:ptCount val="4"/>
                <c:pt idx="0">
                  <c:v>6.0070671378091869E-2</c:v>
                </c:pt>
                <c:pt idx="1">
                  <c:v>9.0909090909090912E-2</c:v>
                </c:pt>
                <c:pt idx="2">
                  <c:v>0.10714285714285714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FE0-4AE9-B4E4-714E6772CE80}"/>
            </c:ext>
          </c:extLst>
        </c:ser>
        <c:ser>
          <c:idx val="2"/>
          <c:order val="3"/>
          <c:tx>
            <c:strRef>
              <c:f>'Tabla 5'!$V$17</c:f>
              <c:strCache>
                <c:ptCount val="1"/>
                <c:pt idx="0">
                  <c:v>Otras obras y actuaciones, producciones o prestaciones</c:v>
                </c:pt>
              </c:strCache>
            </c:strRef>
          </c:tx>
          <c:spPr>
            <a:solidFill>
              <a:srgbClr val="9AAE6B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0"/>
              <c:layout>
                <c:manualLayout>
                  <c:x val="7.246376811594203E-3"/>
                  <c:y val="0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E0-4AE9-B4E4-714E6772CE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E0-4AE9-B4E4-714E6772CE80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5'!$W$13:$Z$13</c:f>
              <c:strCache>
                <c:ptCount val="4"/>
                <c:pt idx="0">
                  <c:v>Primera inscripción</c:v>
                </c:pt>
                <c:pt idx="1">
                  <c:v>Relación laboral</c:v>
                </c:pt>
                <c:pt idx="2">
                  <c:v>Transmisión 
inter vivos</c:v>
                </c:pt>
                <c:pt idx="3">
                  <c:v>Transmisión
mortis causa</c:v>
                </c:pt>
              </c:strCache>
            </c:strRef>
          </c:cat>
          <c:val>
            <c:numRef>
              <c:f>'Tabla 5'!$W$17:$Z$17</c:f>
              <c:numCache>
                <c:formatCode>0.0%</c:formatCode>
                <c:ptCount val="4"/>
                <c:pt idx="0">
                  <c:v>5.591353149033465E-2</c:v>
                </c:pt>
                <c:pt idx="1">
                  <c:v>0.40909090909090912</c:v>
                </c:pt>
                <c:pt idx="2">
                  <c:v>0.42857142857142855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FE0-4AE9-B4E4-714E6772C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52628719"/>
        <c:axId val="1"/>
      </c:barChart>
      <c:catAx>
        <c:axId val="15262871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NewsGotT" pitchFamily="2" charset="0"/>
                <a:ea typeface="Arial"/>
                <a:cs typeface="Arial"/>
              </a:defRPr>
            </a:pPr>
            <a:endParaRPr lang="es-ES"/>
          </a:p>
        </c:txPr>
        <c:crossAx val="152628719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844529417848328"/>
          <c:y val="0.87273025530899551"/>
          <c:w val="0.82002185829007801"/>
          <c:h val="0.1113639346218086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09234073013596"/>
          <c:y val="0.23537407669242583"/>
          <c:w val="0.78355220669744818"/>
          <c:h val="0.67930054197770728"/>
        </c:manualLayout>
      </c:layout>
      <c:pie3DChart>
        <c:varyColors val="1"/>
        <c:ser>
          <c:idx val="11"/>
          <c:order val="0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F136-4B5B-9309-255706F590C6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F136-4B5B-9309-255706F590C6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F136-4B5B-9309-255706F590C6}"/>
              </c:ext>
            </c:extLst>
          </c:dPt>
          <c:dPt>
            <c:idx val="3"/>
            <c:bubble3D val="0"/>
            <c:spPr>
              <a:solidFill>
                <a:srgbClr val="9BBB59">
                  <a:lumMod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136-4B5B-9309-255706F590C6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F136-4B5B-9309-255706F590C6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F136-4B5B-9309-255706F590C6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F136-4B5B-9309-255706F590C6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F136-4B5B-9309-255706F590C6}"/>
              </c:ext>
            </c:extLst>
          </c:dPt>
          <c:dLbls>
            <c:dLbl>
              <c:idx val="0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36-4B5B-9309-255706F590C6}"/>
                </c:ext>
              </c:extLst>
            </c:dLbl>
            <c:dLbl>
              <c:idx val="1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36-4B5B-9309-255706F590C6}"/>
                </c:ext>
              </c:extLst>
            </c:dLbl>
            <c:dLbl>
              <c:idx val="2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6-4B5B-9309-255706F590C6}"/>
                </c:ext>
              </c:extLst>
            </c:dLbl>
            <c:dLbl>
              <c:idx val="3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6-4B5B-9309-255706F590C6}"/>
                </c:ext>
              </c:extLst>
            </c:dLbl>
            <c:dLbl>
              <c:idx val="4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6-4B5B-9309-255706F590C6}"/>
                </c:ext>
              </c:extLst>
            </c:dLbl>
            <c:dLbl>
              <c:idx val="5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6-4B5B-9309-255706F590C6}"/>
                </c:ext>
              </c:extLst>
            </c:dLbl>
            <c:dLbl>
              <c:idx val="6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36-4B5B-9309-255706F590C6}"/>
                </c:ext>
              </c:extLst>
            </c:dLbl>
            <c:dLbl>
              <c:idx val="7"/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36-4B5B-9309-255706F590C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36-4B5B-9309-255706F590C6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6'!$C$13:$J$13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6'!$C$16:$J$16</c:f>
              <c:numCache>
                <c:formatCode>#,##0;\-#,##0;\-</c:formatCode>
                <c:ptCount val="8"/>
                <c:pt idx="0">
                  <c:v>343</c:v>
                </c:pt>
                <c:pt idx="1">
                  <c:v>635</c:v>
                </c:pt>
                <c:pt idx="2">
                  <c:v>405</c:v>
                </c:pt>
                <c:pt idx="3">
                  <c:v>771</c:v>
                </c:pt>
                <c:pt idx="4">
                  <c:v>284</c:v>
                </c:pt>
                <c:pt idx="5">
                  <c:v>241</c:v>
                </c:pt>
                <c:pt idx="6">
                  <c:v>1154</c:v>
                </c:pt>
                <c:pt idx="7">
                  <c:v>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36-4B5B-9309-255706F5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4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564018606585068E-3"/>
          <c:y val="0.31631468251898975"/>
          <c:w val="0.96527844910475302"/>
          <c:h val="0.63892162486311732"/>
        </c:manualLayout>
      </c:layout>
      <c:pie3DChart>
        <c:varyColors val="1"/>
        <c:ser>
          <c:idx val="0"/>
          <c:order val="0"/>
          <c:spPr>
            <a:solidFill>
              <a:srgbClr val="FC5937"/>
            </a:solidFill>
          </c:spPr>
          <c:explosion val="25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40D1-4875-96AC-D4BE38308D07}"/>
              </c:ext>
            </c:extLst>
          </c:dPt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40D1-4875-96AC-D4BE38308D07}"/>
              </c:ext>
            </c:extLst>
          </c:dPt>
          <c:dLbls>
            <c:dLbl>
              <c:idx val="0"/>
              <c:layout>
                <c:manualLayout>
                  <c:x val="-8.3320771110507771E-2"/>
                  <c:y val="3.403730162868694E-3"/>
                </c:manualLayout>
              </c:layout>
              <c:numFmt formatCode="0.0%" sourceLinked="0"/>
              <c:spPr>
                <a:solidFill>
                  <a:srgbClr val="43939D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1-4875-96AC-D4BE38308D07}"/>
                </c:ext>
              </c:extLst>
            </c:dLbl>
            <c:dLbl>
              <c:idx val="1"/>
              <c:layout>
                <c:manualLayout>
                  <c:x val="0.18690132792806841"/>
                  <c:y val="-1.3376788166379865E-2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1-4875-96AC-D4BE38308D07}"/>
                </c:ext>
              </c:extLst>
            </c:dLbl>
            <c:dLbl>
              <c:idx val="2"/>
              <c:layout>
                <c:manualLayout>
                  <c:x val="8.4764813016500722E-3"/>
                  <c:y val="6.5598025412386365E-2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1-4875-96AC-D4BE38308D07}"/>
                </c:ext>
              </c:extLst>
            </c:dLbl>
            <c:dLbl>
              <c:idx val="3"/>
              <c:layout>
                <c:manualLayout>
                  <c:x val="-0.12993381770815052"/>
                  <c:y val="6.5388051659105689E-2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1-4875-96AC-D4BE38308D07}"/>
                </c:ext>
              </c:extLst>
            </c:dLbl>
            <c:dLbl>
              <c:idx val="4"/>
              <c:layout>
                <c:manualLayout>
                  <c:x val="-3.1154738644296506E-2"/>
                  <c:y val="0.10720416990129747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D1-4875-96AC-D4BE38308D07}"/>
                </c:ext>
              </c:extLst>
            </c:dLbl>
            <c:dLbl>
              <c:idx val="5"/>
              <c:layout>
                <c:manualLayout>
                  <c:x val="-0.12850159703291175"/>
                  <c:y val="9.1723041662045771E-2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D1-4875-96AC-D4BE38308D07}"/>
                </c:ext>
              </c:extLst>
            </c:dLbl>
            <c:numFmt formatCode="0.0%" sourceLinked="0"/>
            <c:spPr>
              <a:solidFill>
                <a:srgbClr val="FC5937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6'!$B$14:$B$15</c:f>
              <c:strCache>
                <c:ptCount val="2"/>
                <c:pt idx="0">
                  <c:v>Autores</c:v>
                </c:pt>
                <c:pt idx="1">
                  <c:v>Otros titulares de los derechos</c:v>
                </c:pt>
              </c:strCache>
            </c:strRef>
          </c:cat>
          <c:val>
            <c:numRef>
              <c:f>'Tabla 6'!$K$14:$K$15</c:f>
              <c:numCache>
                <c:formatCode>#,##0;\-#,##0;\-</c:formatCode>
                <c:ptCount val="2"/>
                <c:pt idx="0">
                  <c:v>5536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1-4875-96AC-D4BE3830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ap="rnd">
      <a:noFill/>
    </a:ln>
    <a:effectLst>
      <a:outerShdw sx="1000" sy="1000" algn="ctr" rotWithShape="0">
        <a:sysClr val="window" lastClr="FFFFFF">
          <a:lumMod val="75000"/>
          <a:alpha val="0"/>
        </a:sys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09234073013596"/>
          <c:y val="0.23537407669242583"/>
          <c:w val="0.78355220669744818"/>
          <c:h val="0.67930054197770728"/>
        </c:manualLayout>
      </c:layout>
      <c:pie3DChart>
        <c:varyColors val="1"/>
        <c:ser>
          <c:idx val="11"/>
          <c:order val="0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F91B-4861-A675-38C8DC9073F5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F91B-4861-A675-38C8DC9073F5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F91B-4861-A675-38C8DC9073F5}"/>
              </c:ext>
            </c:extLst>
          </c:dPt>
          <c:dPt>
            <c:idx val="3"/>
            <c:bubble3D val="0"/>
            <c:spPr>
              <a:solidFill>
                <a:srgbClr val="9BBB59">
                  <a:lumMod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91B-4861-A675-38C8DC9073F5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F91B-4861-A675-38C8DC9073F5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F91B-4861-A675-38C8DC9073F5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F91B-4861-A675-38C8DC9073F5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F91B-4861-A675-38C8DC9073F5}"/>
              </c:ext>
            </c:extLst>
          </c:dPt>
          <c:dLbls>
            <c:dLbl>
              <c:idx val="0"/>
              <c:layout>
                <c:manualLayout>
                  <c:x val="-4.0816403474427575E-2"/>
                  <c:y val="4.9145932454566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B-4861-A675-38C8DC9073F5}"/>
                </c:ext>
              </c:extLst>
            </c:dLbl>
            <c:dLbl>
              <c:idx val="1"/>
              <c:layout>
                <c:manualLayout>
                  <c:x val="-8.396743510509462E-2"/>
                  <c:y val="2.9266420811322635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B-4861-A675-38C8DC9073F5}"/>
                </c:ext>
              </c:extLst>
            </c:dLbl>
            <c:dLbl>
              <c:idx val="2"/>
              <c:layout>
                <c:manualLayout>
                  <c:x val="1.8315018315018316E-2"/>
                  <c:y val="-3.723761802501959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B-4861-A675-38C8DC9073F5}"/>
                </c:ext>
              </c:extLst>
            </c:dLbl>
            <c:dLbl>
              <c:idx val="3"/>
              <c:layout>
                <c:manualLayout>
                  <c:x val="2.0550027400421101E-2"/>
                  <c:y val="-2.9293724648055356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1B-4861-A675-38C8DC9073F5}"/>
                </c:ext>
              </c:extLst>
            </c:dLbl>
            <c:dLbl>
              <c:idx val="4"/>
              <c:layout>
                <c:manualLayout>
                  <c:x val="2.8284867856864425E-2"/>
                  <c:y val="-4.7285699194721406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B-4861-A675-38C8DC9073F5}"/>
                </c:ext>
              </c:extLst>
            </c:dLbl>
            <c:dLbl>
              <c:idx val="5"/>
              <c:layout>
                <c:manualLayout>
                  <c:x val="2.3215142585704396E-2"/>
                  <c:y val="-6.0300827781142742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1B-4861-A675-38C8DC9073F5}"/>
                </c:ext>
              </c:extLst>
            </c:dLbl>
            <c:dLbl>
              <c:idx val="6"/>
              <c:layout>
                <c:manualLayout>
                  <c:x val="1.5297167608650146E-2"/>
                  <c:y val="-6.4496937882764657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B-4861-A675-38C8DC9073F5}"/>
                </c:ext>
              </c:extLst>
            </c:dLbl>
            <c:dLbl>
              <c:idx val="7"/>
              <c:layout>
                <c:manualLayout>
                  <c:x val="-6.462502425936302E-2"/>
                  <c:y val="0.1249527899921600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B-4861-A675-38C8DC9073F5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B-4861-A675-38C8DC9073F5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6'!$C$13:$J$13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6'!$C$16:$J$16</c:f>
              <c:numCache>
                <c:formatCode>#,##0;\-#,##0;\-</c:formatCode>
                <c:ptCount val="8"/>
                <c:pt idx="0">
                  <c:v>343</c:v>
                </c:pt>
                <c:pt idx="1">
                  <c:v>635</c:v>
                </c:pt>
                <c:pt idx="2">
                  <c:v>405</c:v>
                </c:pt>
                <c:pt idx="3">
                  <c:v>771</c:v>
                </c:pt>
                <c:pt idx="4">
                  <c:v>284</c:v>
                </c:pt>
                <c:pt idx="5">
                  <c:v>241</c:v>
                </c:pt>
                <c:pt idx="6">
                  <c:v>1154</c:v>
                </c:pt>
                <c:pt idx="7">
                  <c:v>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1B-4861-A675-38C8DC90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7009935691554E-2"/>
          <c:y val="0.21858106031748897"/>
          <c:w val="0.89857704305286445"/>
          <c:h val="0.69028938690356001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'Tabla 6'!$B$14</c:f>
              <c:strCache>
                <c:ptCount val="1"/>
                <c:pt idx="0">
                  <c:v>Autores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6C-4831-8E94-3E0B7C22540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6C-4831-8E94-3E0B7C22540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6C-4831-8E94-3E0B7C22540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6C-4831-8E94-3E0B7C22540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6C-4831-8E94-3E0B7C22540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6C-4831-8E94-3E0B7C22540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6C-4831-8E94-3E0B7C22540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6C-4831-8E94-3E0B7C22540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6C-4831-8E94-3E0B7C22540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6C-4831-8E94-3E0B7C22540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C6C-4831-8E94-3E0B7C22540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C6C-4831-8E94-3E0B7C22540C}"/>
              </c:ext>
            </c:extLst>
          </c:dPt>
          <c:dLbls>
            <c:dLbl>
              <c:idx val="4"/>
              <c:layout>
                <c:manualLayout>
                  <c:x val="0"/>
                  <c:y val="7.1684587813620072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6C-4831-8E94-3E0B7C22540C}"/>
                </c:ext>
              </c:extLst>
            </c:dLbl>
            <c:dLbl>
              <c:idx val="5"/>
              <c:layout>
                <c:manualLayout>
                  <c:x val="0"/>
                  <c:y val="7.1684587813620072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6C-4831-8E94-3E0B7C225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6'!$C$13:$J$13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6'!$C$14:$J$14</c:f>
              <c:numCache>
                <c:formatCode>#,##0;\-#,##0;\-</c:formatCode>
                <c:ptCount val="8"/>
                <c:pt idx="0">
                  <c:v>340</c:v>
                </c:pt>
                <c:pt idx="1">
                  <c:v>631</c:v>
                </c:pt>
                <c:pt idx="2">
                  <c:v>405</c:v>
                </c:pt>
                <c:pt idx="3">
                  <c:v>767</c:v>
                </c:pt>
                <c:pt idx="4">
                  <c:v>281</c:v>
                </c:pt>
                <c:pt idx="5">
                  <c:v>236</c:v>
                </c:pt>
                <c:pt idx="6">
                  <c:v>1140</c:v>
                </c:pt>
                <c:pt idx="7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6C-4831-8E94-3E0B7C22540C}"/>
            </c:ext>
          </c:extLst>
        </c:ser>
        <c:ser>
          <c:idx val="3"/>
          <c:order val="1"/>
          <c:tx>
            <c:strRef>
              <c:f>'Tabla 6'!$B$15</c:f>
              <c:strCache>
                <c:ptCount val="1"/>
                <c:pt idx="0">
                  <c:v>Otros titulares de los derechos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7"/>
              <c:layout>
                <c:manualLayout>
                  <c:x val="1.7248814144026332E-3"/>
                  <c:y val="-1.0752688172043012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6C-4831-8E94-3E0B7C22540C}"/>
                </c:ext>
              </c:extLst>
            </c:dLbl>
            <c:spPr>
              <a:solidFill>
                <a:srgbClr val="FC5937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6'!$C$13:$J$13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6'!$C$15:$J$15</c:f>
              <c:numCache>
                <c:formatCode>#,##0;\-#,##0;\-</c:formatCode>
                <c:ptCount val="8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14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6C-4831-8E94-3E0B7C22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58418495"/>
        <c:axId val="1"/>
      </c:barChart>
      <c:catAx>
        <c:axId val="15841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84184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810444874274673E-2"/>
          <c:y val="0.25571752855217417"/>
          <c:w val="0.27562862669245647"/>
          <c:h val="0.13097713097713098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710" b="1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9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4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717535677316"/>
          <c:y val="0.20130443871507211"/>
          <c:w val="0.75994649257252944"/>
          <c:h val="0.5064712937372895"/>
        </c:manualLayout>
      </c:layout>
      <c:pie3DChart>
        <c:varyColors val="1"/>
        <c:ser>
          <c:idx val="0"/>
          <c:order val="0"/>
          <c:tx>
            <c:v>"Titulares"</c:v>
          </c:tx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5AAC-41EB-AC02-FBC5B82F2328}"/>
              </c:ext>
            </c:extLst>
          </c:dPt>
          <c:dPt>
            <c:idx val="1"/>
            <c:bubble3D val="0"/>
            <c:explosion val="5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1-5AAC-41EB-AC02-FBC5B82F2328}"/>
              </c:ext>
            </c:extLst>
          </c:dPt>
          <c:dPt>
            <c:idx val="2"/>
            <c:bubble3D val="0"/>
            <c:explosion val="5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2-5AAC-41EB-AC02-FBC5B82F2328}"/>
              </c:ext>
            </c:extLst>
          </c:dPt>
          <c:dPt>
            <c:idx val="3"/>
            <c:bubble3D val="0"/>
            <c:explosion val="4"/>
            <c:spPr>
              <a:solidFill>
                <a:srgbClr val="9AAE6B"/>
              </a:solidFill>
            </c:spPr>
            <c:extLst>
              <c:ext xmlns:c16="http://schemas.microsoft.com/office/drawing/2014/chart" uri="{C3380CC4-5D6E-409C-BE32-E72D297353CC}">
                <c16:uniqueId val="{00000003-5AAC-41EB-AC02-FBC5B82F2328}"/>
              </c:ext>
            </c:extLst>
          </c:dPt>
          <c:dPt>
            <c:idx val="4"/>
            <c:bubble3D val="0"/>
            <c:explosion val="3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5AAC-41EB-AC02-FBC5B82F2328}"/>
              </c:ext>
            </c:extLst>
          </c:dPt>
          <c:dLbls>
            <c:dLbl>
              <c:idx val="0"/>
              <c:layout>
                <c:manualLayout>
                  <c:x val="-6.0293603388995157E-2"/>
                  <c:y val="0.11724572039114579"/>
                </c:manualLayout>
              </c:layout>
              <c:numFmt formatCode="0.0%" sourceLinked="0"/>
              <c:spPr>
                <a:solidFill>
                  <a:srgbClr val="FFC000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C-41EB-AC02-FBC5B82F2328}"/>
                </c:ext>
              </c:extLst>
            </c:dLbl>
            <c:dLbl>
              <c:idx val="1"/>
              <c:layout>
                <c:manualLayout>
                  <c:x val="7.2339493434477355E-3"/>
                  <c:y val="-0.25012405028318829"/>
                </c:manualLayout>
              </c:layout>
              <c:numFmt formatCode="0.0%" sourceLinked="0"/>
              <c:spPr>
                <a:solidFill>
                  <a:srgbClr val="FC5937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C-41EB-AC02-FBC5B82F2328}"/>
                </c:ext>
              </c:extLst>
            </c:dLbl>
            <c:dLbl>
              <c:idx val="2"/>
              <c:layout>
                <c:manualLayout>
                  <c:x val="9.9311382236747736E-2"/>
                  <c:y val="3.2575662555454903E-2"/>
                </c:manualLayout>
              </c:layout>
              <c:numFmt formatCode="0.0%" sourceLinked="0"/>
              <c:spPr>
                <a:solidFill>
                  <a:srgbClr val="43939D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C-41EB-AC02-FBC5B82F2328}"/>
                </c:ext>
              </c:extLst>
            </c:dLbl>
            <c:dLbl>
              <c:idx val="3"/>
              <c:layout>
                <c:manualLayout>
                  <c:x val="-3.4614809042518208E-2"/>
                  <c:y val="0.19057162102524805"/>
                </c:manualLayout>
              </c:layout>
              <c:numFmt formatCode="0.0%" sourceLinked="0"/>
              <c:spPr>
                <a:solidFill>
                  <a:srgbClr val="9AAE6B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C-41EB-AC02-FBC5B82F2328}"/>
                </c:ext>
              </c:extLst>
            </c:dLbl>
            <c:dLbl>
              <c:idx val="4"/>
              <c:layout>
                <c:manualLayout>
                  <c:x val="-0.17602235204470409"/>
                  <c:y val="0.10931874666109215"/>
                </c:manualLayout>
              </c:layout>
              <c:numFmt formatCode="0.0%" sourceLinked="0"/>
              <c:spPr>
                <a:solidFill>
                  <a:srgbClr val="B870A4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C-41EB-AC02-FBC5B82F2328}"/>
                </c:ext>
              </c:extLst>
            </c:dLbl>
            <c:dLbl>
              <c:idx val="5"/>
              <c:layout>
                <c:manualLayout>
                  <c:x val="-0.12850159703291175"/>
                  <c:y val="9.1723041662045771E-2"/>
                </c:manualLayout>
              </c:layout>
              <c:numFmt formatCode="0.0%" sourceLinked="0"/>
              <c:spPr>
                <a:solidFill>
                  <a:srgbClr val="73C5E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C-41EB-AC02-FBC5B82F2328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('Tabla 7'!$S$14,'Tabla 7'!$S$17:$S$19,'Tabla 7'!$S$25)</c:f>
              <c:strCache>
                <c:ptCount val="5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 y técnicas</c:v>
                </c:pt>
                <c:pt idx="4">
                  <c:v>Otras obras y actuaciones…</c:v>
                </c:pt>
              </c:strCache>
            </c:strRef>
          </c:cat>
          <c:val>
            <c:numRef>
              <c:f>('Tabla 7'!$V$14,'Tabla 7'!$V$17:$V$19,'Tabla 7'!$V$25)</c:f>
              <c:numCache>
                <c:formatCode>#,##0;\-#,##0;\-</c:formatCode>
                <c:ptCount val="5"/>
                <c:pt idx="0">
                  <c:v>3945</c:v>
                </c:pt>
                <c:pt idx="1">
                  <c:v>731</c:v>
                </c:pt>
                <c:pt idx="2">
                  <c:v>86</c:v>
                </c:pt>
                <c:pt idx="3">
                  <c:v>329</c:v>
                </c:pt>
                <c:pt idx="4" formatCode="#,##0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AC-41EB-AC02-FBC5B82F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ap="rnd">
      <a:noFill/>
    </a:ln>
    <a:effectLst>
      <a:outerShdw sx="1000" sy="1000" algn="ctr" rotWithShape="0">
        <a:sysClr val="window" lastClr="FFFFFF">
          <a:lumMod val="75000"/>
          <a:alpha val="0"/>
        </a:sys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3662747491471345"/>
          <c:y val="0.17281696170957353"/>
          <c:w val="0.59477140884983415"/>
          <c:h val="0.63630198123968684"/>
        </c:manualLayout>
      </c:layout>
      <c:barChart>
        <c:barDir val="bar"/>
        <c:grouping val="percentStacked"/>
        <c:varyColors val="0"/>
        <c:ser>
          <c:idx val="11"/>
          <c:order val="0"/>
          <c:tx>
            <c:strRef>
              <c:f>'Tabla 7'!$T$12</c:f>
              <c:strCache>
                <c:ptCount val="1"/>
                <c:pt idx="0">
                  <c:v>Autores</c:v>
                </c:pt>
              </c:strCache>
            </c:strRef>
          </c:tx>
          <c:spPr>
            <a:solidFill>
              <a:srgbClr val="43939D"/>
            </a:solidFill>
            <a:ln w="952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6DC-445C-AB95-EDF0C2D8DF0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DC-445C-AB95-EDF0C2D8DF0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DC-445C-AB95-EDF0C2D8DF0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6DC-445C-AB95-EDF0C2D8DF0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DC-445C-AB95-EDF0C2D8DF0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6DC-445C-AB95-EDF0C2D8DF0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6DC-445C-AB95-EDF0C2D8DF0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DC-445C-AB95-EDF0C2D8DF0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6DC-445C-AB95-EDF0C2D8DF0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DC-445C-AB95-EDF0C2D8DF0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6DC-445C-AB95-EDF0C2D8DF0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6DC-445C-AB95-EDF0C2D8DF0D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C-445C-AB95-EDF0C2D8DF0D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DC-445C-AB95-EDF0C2D8DF0D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DC-445C-AB95-EDF0C2D8DF0D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C-445C-AB95-EDF0C2D8DF0D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DC-445C-AB95-EDF0C2D8DF0D}"/>
                </c:ext>
              </c:extLst>
            </c:dLbl>
            <c:numFmt formatCode="0.0%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('Tabla 7'!$S$14,'Tabla 7'!$S$17:$S$19,'Tabla 7'!$S$25)</c:f>
              <c:strCache>
                <c:ptCount val="5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 y técnicas</c:v>
                </c:pt>
                <c:pt idx="4">
                  <c:v>Otras obras y actuaciones…</c:v>
                </c:pt>
              </c:strCache>
            </c:strRef>
          </c:cat>
          <c:val>
            <c:numRef>
              <c:f>('Tabla 7'!$W$14,'Tabla 7'!$W$17:$W$19,'Tabla 7'!$W$25)</c:f>
              <c:numCache>
                <c:formatCode>0.0%</c:formatCode>
                <c:ptCount val="5"/>
                <c:pt idx="0">
                  <c:v>0.9934093789607098</c:v>
                </c:pt>
                <c:pt idx="1">
                  <c:v>0.98632010943912451</c:v>
                </c:pt>
                <c:pt idx="2">
                  <c:v>0.94186046511627908</c:v>
                </c:pt>
                <c:pt idx="3">
                  <c:v>0.97872340425531912</c:v>
                </c:pt>
                <c:pt idx="4">
                  <c:v>0.95357833655705992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DC-445C-AB95-EDF0C2D8DF0D}"/>
            </c:ext>
          </c:extLst>
        </c:ser>
        <c:ser>
          <c:idx val="0"/>
          <c:order val="1"/>
          <c:tx>
            <c:strRef>
              <c:f>'Tabla 7'!$U$12</c:f>
              <c:strCache>
                <c:ptCount val="1"/>
                <c:pt idx="0">
                  <c:v>Otros titulares de los derechos</c:v>
                </c:pt>
              </c:strCache>
            </c:strRef>
          </c:tx>
          <c:spPr>
            <a:solidFill>
              <a:srgbClr val="FC5937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693049782436029E-2"/>
                  <c:y val="4.4298260185831201E-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DC-445C-AB95-EDF0C2D8DF0D}"/>
                </c:ext>
              </c:extLst>
            </c:dLbl>
            <c:dLbl>
              <c:idx val="1"/>
              <c:layout>
                <c:manualLayout>
                  <c:x val="2.6968716289104772E-2"/>
                  <c:y val="-5.4644808743169399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DC-445C-AB95-EDF0C2D8DF0D}"/>
                </c:ext>
              </c:extLst>
            </c:dLbl>
            <c:dLbl>
              <c:idx val="2"/>
              <c:layout>
                <c:manualLayout>
                  <c:x val="2.5028256360041325E-2"/>
                  <c:y val="-5.4631900520631643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DC-445C-AB95-EDF0C2D8DF0D}"/>
                </c:ext>
              </c:extLst>
            </c:dLbl>
            <c:dLbl>
              <c:idx val="3"/>
              <c:layout>
                <c:manualLayout>
                  <c:x val="2.9673657297692158E-2"/>
                  <c:y val="-5.464050600232348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DC-445C-AB95-EDF0C2D8DF0D}"/>
                </c:ext>
              </c:extLst>
            </c:dLbl>
            <c:dLbl>
              <c:idx val="4"/>
              <c:layout>
                <c:manualLayout>
                  <c:x val="4.1256331631685197E-2"/>
                  <c:y val="2.1513704229594252E-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DC-445C-AB95-EDF0C2D8DF0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66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('Tabla 7'!$S$14,'Tabla 7'!$S$17:$S$19,'Tabla 7'!$S$25)</c:f>
              <c:strCache>
                <c:ptCount val="5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 y técnicas</c:v>
                </c:pt>
                <c:pt idx="4">
                  <c:v>Otras obras y actuaciones…</c:v>
                </c:pt>
              </c:strCache>
            </c:strRef>
          </c:cat>
          <c:val>
            <c:numRef>
              <c:f>('Tabla 7'!$X$14,'Tabla 7'!$X$17:$X$19,'Tabla 7'!$X$25)</c:f>
              <c:numCache>
                <c:formatCode>0.0%</c:formatCode>
                <c:ptCount val="5"/>
                <c:pt idx="0">
                  <c:v>6.5906210392902408E-3</c:v>
                </c:pt>
                <c:pt idx="1">
                  <c:v>1.3679890560875513E-2</c:v>
                </c:pt>
                <c:pt idx="2">
                  <c:v>5.8139534883720929E-2</c:v>
                </c:pt>
                <c:pt idx="3">
                  <c:v>2.1276595744680851E-2</c:v>
                </c:pt>
                <c:pt idx="4">
                  <c:v>4.6421663442940041E-2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DC-445C-AB95-EDF0C2D8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58406975"/>
        <c:axId val="1"/>
      </c:barChart>
      <c:catAx>
        <c:axId val="15840697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8406975"/>
        <c:crosses val="max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5490891875925584"/>
          <c:y val="0.91803708962609176"/>
          <c:w val="0.5264300145934997"/>
          <c:h val="6.2295512241297701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71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5702857457857382"/>
          <c:y val="0.14975141440653253"/>
          <c:w val="0.51441817663808986"/>
          <c:h val="0.79168610662136341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'Tabla 8'!$X$13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CA6-42C0-8576-27C7B2C1598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A6-42C0-8576-27C7B2C1598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CA6-42C0-8576-27C7B2C159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A6-42C0-8576-27C7B2C1598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A6-42C0-8576-27C7B2C1598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CA6-42C0-8576-27C7B2C1598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CA6-42C0-8576-27C7B2C1598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CA6-42C0-8576-27C7B2C1598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CA6-42C0-8576-27C7B2C1598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CA6-42C0-8576-27C7B2C1598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CA6-42C0-8576-27C7B2C1598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CA6-42C0-8576-27C7B2C15981}"/>
              </c:ext>
            </c:extLst>
          </c:dPt>
          <c:dLbls>
            <c:numFmt formatCode="0%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('Tabla 8'!$B$16,'Tabla 8'!$B$17,'Tabla 8'!$B$18:$B$19,'Tabla 8'!$B$21:$B$25,'Tabla 8'!$B$27:$B$28,'Tabla 8'!$B$30:$B$33)</c:f>
              <c:strCache>
                <c:ptCount val="15"/>
                <c:pt idx="0">
                  <c:v>Obras literarias1</c:v>
                </c:pt>
                <c:pt idx="1">
                  <c:v>Obras científicas</c:v>
                </c:pt>
                <c:pt idx="2">
                  <c:v>Obras musicales: Composiciones musicales con o sin letra</c:v>
                </c:pt>
                <c:pt idx="3">
                  <c:v>Obras cinematográficas y audiovisuales</c:v>
                </c:pt>
                <c:pt idx="4">
                  <c:v>Dibujos o pinturas</c:v>
                </c:pt>
                <c:pt idx="5">
                  <c:v>Esculturas</c:v>
                </c:pt>
                <c:pt idx="6">
                  <c:v>Tebeos o cómics</c:v>
                </c:pt>
                <c:pt idx="7">
                  <c:v>Obras fotográficas</c:v>
                </c:pt>
                <c:pt idx="8">
                  <c:v>Otras obras plásticas</c:v>
                </c:pt>
                <c:pt idx="9">
                  <c:v>Proyectos, planos o diseños de obra de arquitectura o ingeniería</c:v>
                </c:pt>
                <c:pt idx="10">
                  <c:v>Maquetas, gráficos o mapas</c:v>
                </c:pt>
                <c:pt idx="11">
                  <c:v>Programas de ordenador</c:v>
                </c:pt>
                <c:pt idx="12">
                  <c:v>Bases de datos</c:v>
                </c:pt>
                <c:pt idx="13">
                  <c:v>Páginas electrónicas (web) o multimedia</c:v>
                </c:pt>
                <c:pt idx="14">
                  <c:v>Actuaciones, producciones o prestaciones2</c:v>
                </c:pt>
              </c:strCache>
            </c:strRef>
          </c:cat>
          <c:val>
            <c:numRef>
              <c:f>('Tabla 8'!$X$16,'Tabla 8'!$X$17,'Tabla 8'!$X$18:$X$19,'Tabla 8'!$X$21:$X$25,'Tabla 8'!$X$27:$X$28,'Tabla 8'!$X$30:$X$33)</c:f>
              <c:numCache>
                <c:formatCode>0%</c:formatCode>
                <c:ptCount val="15"/>
                <c:pt idx="0">
                  <c:v>0.59148410984264121</c:v>
                </c:pt>
                <c:pt idx="1">
                  <c:v>0.60471976401179939</c:v>
                </c:pt>
                <c:pt idx="2">
                  <c:v>0.81830790568654643</c:v>
                </c:pt>
                <c:pt idx="3">
                  <c:v>0.79012345679012341</c:v>
                </c:pt>
                <c:pt idx="4">
                  <c:v>0.6033519553072626</c:v>
                </c:pt>
                <c:pt idx="5">
                  <c:v>0.93103448275862066</c:v>
                </c:pt>
                <c:pt idx="6">
                  <c:v>0.6097560975609756</c:v>
                </c:pt>
                <c:pt idx="7">
                  <c:v>0.81481481481481477</c:v>
                </c:pt>
                <c:pt idx="8">
                  <c:v>0.66666666666666663</c:v>
                </c:pt>
                <c:pt idx="9">
                  <c:v>0.9</c:v>
                </c:pt>
                <c:pt idx="10">
                  <c:v>0.66666666666666663</c:v>
                </c:pt>
                <c:pt idx="11">
                  <c:v>0.76373626373626369</c:v>
                </c:pt>
                <c:pt idx="12">
                  <c:v>0.6</c:v>
                </c:pt>
                <c:pt idx="13">
                  <c:v>0.69230769230769229</c:v>
                </c:pt>
                <c:pt idx="14">
                  <c:v>0.75357142857142856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A6-42C0-8576-27C7B2C15981}"/>
            </c:ext>
          </c:extLst>
        </c:ser>
        <c:ser>
          <c:idx val="0"/>
          <c:order val="1"/>
          <c:tx>
            <c:strRef>
              <c:f>'Tabla 8'!$Y$13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5"/>
              <c:layout>
                <c:manualLayout>
                  <c:x val="-2.8745846033358734E-2"/>
                  <c:y val="9.2255603374709972E-7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A6-42C0-8576-27C7B2C15981}"/>
                </c:ext>
              </c:extLst>
            </c:dLbl>
            <c:dLbl>
              <c:idx val="6"/>
              <c:layout>
                <c:manualLayout>
                  <c:x val="-4.7908464566929133E-2"/>
                  <c:y val="5.3699828786024574E-17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A6-42C0-8576-27C7B2C15981}"/>
                </c:ext>
              </c:extLst>
            </c:dLbl>
            <c:dLbl>
              <c:idx val="7"/>
              <c:layout>
                <c:manualLayout>
                  <c:x val="-4.5379836593006519E-2"/>
                  <c:y val="0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A6-42C0-8576-27C7B2C15981}"/>
                </c:ext>
              </c:extLst>
            </c:dLbl>
            <c:dLbl>
              <c:idx val="8"/>
              <c:layout>
                <c:manualLayout>
                  <c:x val="-4.7908464566929133E-2"/>
                  <c:y val="0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A6-42C0-8576-27C7B2C15981}"/>
                </c:ext>
              </c:extLst>
            </c:dLbl>
            <c:dLbl>
              <c:idx val="9"/>
              <c:layout>
                <c:manualLayout>
                  <c:x val="-3.429046545593091E-2"/>
                  <c:y val="2.5370290929119238E-6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A6-42C0-8576-27C7B2C15981}"/>
                </c:ext>
              </c:extLst>
            </c:dLbl>
            <c:dLbl>
              <c:idx val="10"/>
              <c:layout>
                <c:manualLayout>
                  <c:x val="-4.7493410272011614E-2"/>
                  <c:y val="0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A6-42C0-8576-27C7B2C15981}"/>
                </c:ext>
              </c:extLst>
            </c:dLbl>
            <c:dLbl>
              <c:idx val="12"/>
              <c:layout>
                <c:manualLayout>
                  <c:x val="-4.9010456354246043E-2"/>
                  <c:y val="1.8451120673867997E-6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A6-42C0-8576-27C7B2C15981}"/>
                </c:ext>
              </c:extLst>
            </c:dLbl>
            <c:dLbl>
              <c:idx val="13"/>
              <c:layout>
                <c:manualLayout>
                  <c:x val="-4.8930955052452589E-2"/>
                  <c:y val="6.9991251104477366E-7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A6-42C0-8576-27C7B2C15981}"/>
                </c:ext>
              </c:extLst>
            </c:dLbl>
            <c:dLbl>
              <c:idx val="14"/>
              <c:layout>
                <c:manualLayout>
                  <c:x val="-4.6210714230806894E-2"/>
                  <c:y val="2.3330417031204433E-7"/>
                </c:manualLayout>
              </c:layout>
              <c:numFmt formatCode="0%;0%;0%;\-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A6-42C0-8576-27C7B2C15981}"/>
                </c:ext>
              </c:extLst>
            </c:dLbl>
            <c:numFmt formatCode="0%;0%;0%;\-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('Tabla 8'!$B$16,'Tabla 8'!$B$17,'Tabla 8'!$B$18:$B$19,'Tabla 8'!$B$21:$B$25,'Tabla 8'!$B$27:$B$28,'Tabla 8'!$B$30:$B$33)</c:f>
              <c:strCache>
                <c:ptCount val="15"/>
                <c:pt idx="0">
                  <c:v>Obras literarias1</c:v>
                </c:pt>
                <c:pt idx="1">
                  <c:v>Obras científicas</c:v>
                </c:pt>
                <c:pt idx="2">
                  <c:v>Obras musicales: Composiciones musicales con o sin letra</c:v>
                </c:pt>
                <c:pt idx="3">
                  <c:v>Obras cinematográficas y audiovisuales</c:v>
                </c:pt>
                <c:pt idx="4">
                  <c:v>Dibujos o pinturas</c:v>
                </c:pt>
                <c:pt idx="5">
                  <c:v>Esculturas</c:v>
                </c:pt>
                <c:pt idx="6">
                  <c:v>Tebeos o cómics</c:v>
                </c:pt>
                <c:pt idx="7">
                  <c:v>Obras fotográficas</c:v>
                </c:pt>
                <c:pt idx="8">
                  <c:v>Otras obras plásticas</c:v>
                </c:pt>
                <c:pt idx="9">
                  <c:v>Proyectos, planos o diseños de obra de arquitectura o ingeniería</c:v>
                </c:pt>
                <c:pt idx="10">
                  <c:v>Maquetas, gráficos o mapas</c:v>
                </c:pt>
                <c:pt idx="11">
                  <c:v>Programas de ordenador</c:v>
                </c:pt>
                <c:pt idx="12">
                  <c:v>Bases de datos</c:v>
                </c:pt>
                <c:pt idx="13">
                  <c:v>Páginas electrónicas (web) o multimedia</c:v>
                </c:pt>
                <c:pt idx="14">
                  <c:v>Actuaciones, producciones o prestaciones2</c:v>
                </c:pt>
              </c:strCache>
            </c:strRef>
          </c:cat>
          <c:val>
            <c:numRef>
              <c:f>('Tabla 8'!$Y$16,'Tabla 8'!$Y$17,'Tabla 8'!$Y$18:$Y$19,'Tabla 8'!$Y$21:$Y$25,'Tabla 8'!$Y$27:$Y$28,'Tabla 8'!$Y$30:$Y$33)</c:f>
              <c:numCache>
                <c:formatCode>0%</c:formatCode>
                <c:ptCount val="15"/>
                <c:pt idx="0">
                  <c:v>-0.40851589015735884</c:v>
                </c:pt>
                <c:pt idx="1">
                  <c:v>-0.39528023598820061</c:v>
                </c:pt>
                <c:pt idx="2">
                  <c:v>-0.18169209431345354</c:v>
                </c:pt>
                <c:pt idx="3">
                  <c:v>-0.20987654320987653</c:v>
                </c:pt>
                <c:pt idx="4">
                  <c:v>-0.39664804469273746</c:v>
                </c:pt>
                <c:pt idx="5">
                  <c:v>-6.8965517241379309E-2</c:v>
                </c:pt>
                <c:pt idx="6">
                  <c:v>-0.3902439024390244</c:v>
                </c:pt>
                <c:pt idx="7">
                  <c:v>-0.18518518518518517</c:v>
                </c:pt>
                <c:pt idx="8">
                  <c:v>-0.33333333333333331</c:v>
                </c:pt>
                <c:pt idx="9">
                  <c:v>-0.1</c:v>
                </c:pt>
                <c:pt idx="10">
                  <c:v>-0.33333333333333331</c:v>
                </c:pt>
                <c:pt idx="11">
                  <c:v>-0.23626373626373626</c:v>
                </c:pt>
                <c:pt idx="12">
                  <c:v>-0.4</c:v>
                </c:pt>
                <c:pt idx="13">
                  <c:v>-0.30769230769230771</c:v>
                </c:pt>
                <c:pt idx="14">
                  <c:v>-0.24642857142857144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CA6-42C0-8576-27C7B2C1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58403615"/>
        <c:axId val="1"/>
      </c:barChart>
      <c:catAx>
        <c:axId val="15840361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-1"/>
        </c:scaling>
        <c:delete val="0"/>
        <c:axPos val="b"/>
        <c:numFmt formatCode="0%;0%;0%;\-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403615"/>
        <c:crosses val="max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286705007091052"/>
          <c:y val="0.21858098382863436"/>
          <c:w val="0.84748140142418416"/>
          <c:h val="0.69028938690356001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'Tabla 9'!$C$13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57-48FA-B884-4DC5A9BF24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57-48FA-B884-4DC5A9BF245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F57-48FA-B884-4DC5A9BF24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F57-48FA-B884-4DC5A9BF24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F57-48FA-B884-4DC5A9BF24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57-48FA-B884-4DC5A9BF245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F57-48FA-B884-4DC5A9BF24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57-48FA-B884-4DC5A9BF245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F57-48FA-B884-4DC5A9BF245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57-48FA-B884-4DC5A9BF24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57-48FA-B884-4DC5A9BF245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57-48FA-B884-4DC5A9BF24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9'!$B$15:$B$22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9'!$C$15:$C$22</c:f>
              <c:numCache>
                <c:formatCode>#,##0;\-#,##0;\-;\-</c:formatCode>
                <c:ptCount val="8"/>
                <c:pt idx="0">
                  <c:v>217</c:v>
                </c:pt>
                <c:pt idx="1">
                  <c:v>383</c:v>
                </c:pt>
                <c:pt idx="2">
                  <c:v>304</c:v>
                </c:pt>
                <c:pt idx="3">
                  <c:v>503</c:v>
                </c:pt>
                <c:pt idx="4">
                  <c:v>178</c:v>
                </c:pt>
                <c:pt idx="5">
                  <c:v>168</c:v>
                </c:pt>
                <c:pt idx="6">
                  <c:v>693</c:v>
                </c:pt>
                <c:pt idx="7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57-48FA-B884-4DC5A9BF2453}"/>
            </c:ext>
          </c:extLst>
        </c:ser>
        <c:ser>
          <c:idx val="3"/>
          <c:order val="1"/>
          <c:tx>
            <c:strRef>
              <c:f>'Tabla 9'!$D$13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4"/>
              <c:layout>
                <c:manualLayout>
                  <c:x val="-3.1660698624975857E-7"/>
                  <c:y val="-5.7814252091727969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57-48FA-B884-4DC5A9BF2453}"/>
                </c:ext>
              </c:extLst>
            </c:dLbl>
            <c:dLbl>
              <c:idx val="5"/>
              <c:layout>
                <c:manualLayout>
                  <c:x val="-1.8726591760299626E-3"/>
                  <c:y val="-5.007874015748031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57-48FA-B884-4DC5A9BF2453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9'!$B$15:$B$22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9'!$D$15:$D$22</c:f>
              <c:numCache>
                <c:formatCode>#,##0;\-#,##0;\-;\-</c:formatCode>
                <c:ptCount val="8"/>
                <c:pt idx="0">
                  <c:v>123</c:v>
                </c:pt>
                <c:pt idx="1">
                  <c:v>248</c:v>
                </c:pt>
                <c:pt idx="2">
                  <c:v>101</c:v>
                </c:pt>
                <c:pt idx="3">
                  <c:v>264</c:v>
                </c:pt>
                <c:pt idx="4">
                  <c:v>103</c:v>
                </c:pt>
                <c:pt idx="5">
                  <c:v>68</c:v>
                </c:pt>
                <c:pt idx="6">
                  <c:v>447</c:v>
                </c:pt>
                <c:pt idx="7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57-48FA-B884-4DC5A9BF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58411775"/>
        <c:axId val="1"/>
      </c:barChart>
      <c:catAx>
        <c:axId val="15841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841177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895978774667643"/>
          <c:y val="0.19014146119059061"/>
          <c:w val="0.27163248894250103"/>
          <c:h val="5.3990918388722553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710" b="1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537928901944758"/>
          <c:y val="0.17130258599356596"/>
          <c:w val="0.82366681023217114"/>
          <c:h val="0.74765280871071516"/>
        </c:manualLayout>
      </c:layout>
      <c:barChart>
        <c:barDir val="bar"/>
        <c:grouping val="percentStacked"/>
        <c:varyColors val="0"/>
        <c:ser>
          <c:idx val="11"/>
          <c:order val="0"/>
          <c:tx>
            <c:strRef>
              <c:f>'Tabla 9'!$W$13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64-486B-8330-E2F815459DC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64-486B-8330-E2F815459DC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64-486B-8330-E2F815459D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64-486B-8330-E2F815459D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64-486B-8330-E2F815459D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64-486B-8330-E2F815459D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64-486B-8330-E2F815459D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64-486B-8330-E2F815459D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64-486B-8330-E2F815459D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64-486B-8330-E2F815459D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E64-486B-8330-E2F815459D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E64-486B-8330-E2F815459DC0}"/>
              </c:ext>
            </c:extLst>
          </c:dPt>
          <c:dLbls>
            <c:dLbl>
              <c:idx val="8"/>
              <c:numFmt formatCode="0%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64-486B-8330-E2F815459DC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9'!$B$15:$B$23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'Tabla 9'!$W$15:$W$23</c:f>
              <c:numCache>
                <c:formatCode>0%</c:formatCode>
                <c:ptCount val="9"/>
                <c:pt idx="0">
                  <c:v>0.63823529411764701</c:v>
                </c:pt>
                <c:pt idx="1">
                  <c:v>0.60697305863708395</c:v>
                </c:pt>
                <c:pt idx="2">
                  <c:v>0.75061728395061733</c:v>
                </c:pt>
                <c:pt idx="3">
                  <c:v>0.65580182529335074</c:v>
                </c:pt>
                <c:pt idx="4">
                  <c:v>0.63345195729537362</c:v>
                </c:pt>
                <c:pt idx="5">
                  <c:v>0.71186440677966101</c:v>
                </c:pt>
                <c:pt idx="6">
                  <c:v>0.60789473684210527</c:v>
                </c:pt>
                <c:pt idx="7">
                  <c:v>0.64573732718894006</c:v>
                </c:pt>
                <c:pt idx="8">
                  <c:v>0.64432803468208089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64-486B-8330-E2F815459DC0}"/>
            </c:ext>
          </c:extLst>
        </c:ser>
        <c:ser>
          <c:idx val="0"/>
          <c:order val="1"/>
          <c:tx>
            <c:strRef>
              <c:f>'Tabla 9'!$X$13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0"/>
              <c:layout>
                <c:manualLayout>
                  <c:x val="-5.6167176780728629E-3"/>
                  <c:y val="9.5154268854694185E-7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64-486B-8330-E2F815459DC0}"/>
                </c:ext>
              </c:extLst>
            </c:dLbl>
            <c:dLbl>
              <c:idx val="1"/>
              <c:layout>
                <c:manualLayout>
                  <c:x val="-7.1791887742236569E-3"/>
                  <c:y val="3.1718089619462218E-7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64-486B-8330-E2F815459DC0}"/>
                </c:ext>
              </c:extLst>
            </c:dLbl>
            <c:dLbl>
              <c:idx val="3"/>
              <c:layout>
                <c:manualLayout>
                  <c:x val="-6.1823812195809808E-3"/>
                  <c:y val="0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64-486B-8330-E2F815459DC0}"/>
                </c:ext>
              </c:extLst>
            </c:dLbl>
            <c:dLbl>
              <c:idx val="8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64-486B-8330-E2F815459DC0}"/>
                </c:ext>
              </c:extLst>
            </c:dLbl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9'!$B$15:$B$23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'Tabla 9'!$X$15:$X$23</c:f>
              <c:numCache>
                <c:formatCode>0%</c:formatCode>
                <c:ptCount val="9"/>
                <c:pt idx="0">
                  <c:v>0.36176470588235293</c:v>
                </c:pt>
                <c:pt idx="1">
                  <c:v>0.39302694136291599</c:v>
                </c:pt>
                <c:pt idx="2">
                  <c:v>0.24938271604938272</c:v>
                </c:pt>
                <c:pt idx="3">
                  <c:v>0.34419817470664926</c:v>
                </c:pt>
                <c:pt idx="4">
                  <c:v>0.36654804270462632</c:v>
                </c:pt>
                <c:pt idx="5">
                  <c:v>0.28813559322033899</c:v>
                </c:pt>
                <c:pt idx="6">
                  <c:v>0.39210526315789473</c:v>
                </c:pt>
                <c:pt idx="7">
                  <c:v>0.35426267281105989</c:v>
                </c:pt>
                <c:pt idx="8">
                  <c:v>0.35567196531791906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E64-486B-8330-E2F81545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064587919"/>
        <c:axId val="1"/>
      </c:barChart>
      <c:catAx>
        <c:axId val="206458791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064587919"/>
        <c:crosses val="max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27361999671916015"/>
          <c:y val="8.9624808101817471E-2"/>
          <c:w val="0.52729280234201492"/>
          <c:h val="6.8396535928291979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0.94488188976377963" r="0.35433070866141736" t="0.98425196850393704" header="0" footer="0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8263742312386"/>
          <c:y val="0.23950204366869005"/>
          <c:w val="0.80460472568164809"/>
          <c:h val="0.69994035575274449"/>
        </c:manualLayout>
      </c:layout>
      <c:pie3DChart>
        <c:varyColors val="1"/>
        <c:ser>
          <c:idx val="11"/>
          <c:order val="0"/>
          <c:dPt>
            <c:idx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7FAA-49C0-8214-884BBBC20A09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7FAA-49C0-8214-884BBBC20A09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7FAA-49C0-8214-884BBBC20A09}"/>
              </c:ext>
            </c:extLst>
          </c:dPt>
          <c:dPt>
            <c:idx val="3"/>
            <c:bubble3D val="0"/>
            <c:spPr>
              <a:solidFill>
                <a:srgbClr val="9BBB59">
                  <a:lumMod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7FAA-49C0-8214-884BBBC20A09}"/>
              </c:ext>
            </c:extLst>
          </c:dPt>
          <c:dPt>
            <c:idx val="4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7FAA-49C0-8214-884BBBC20A09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7FAA-49C0-8214-884BBBC20A09}"/>
              </c:ext>
            </c:extLst>
          </c:dPt>
          <c:dPt>
            <c:idx val="6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7FAA-49C0-8214-884BBBC20A09}"/>
              </c:ext>
            </c:extLst>
          </c:dPt>
          <c:dPt>
            <c:idx val="7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7FAA-49C0-8214-884BBBC20A09}"/>
              </c:ext>
            </c:extLst>
          </c:dPt>
          <c:dLbls>
            <c:dLbl>
              <c:idx val="0"/>
              <c:layout>
                <c:manualLayout>
                  <c:x val="-4.0816403474427575E-2"/>
                  <c:y val="4.9145932454566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AA-49C0-8214-884BBBC20A09}"/>
                </c:ext>
              </c:extLst>
            </c:dLbl>
            <c:dLbl>
              <c:idx val="1"/>
              <c:layout>
                <c:manualLayout>
                  <c:x val="-8.396743510509462E-2"/>
                  <c:y val="2.9266420811322635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AA-49C0-8214-884BBBC20A09}"/>
                </c:ext>
              </c:extLst>
            </c:dLbl>
            <c:dLbl>
              <c:idx val="2"/>
              <c:layout>
                <c:manualLayout>
                  <c:x val="1.8315018315018316E-2"/>
                  <c:y val="-3.723761802501959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AA-49C0-8214-884BBBC20A09}"/>
                </c:ext>
              </c:extLst>
            </c:dLbl>
            <c:dLbl>
              <c:idx val="3"/>
              <c:layout>
                <c:manualLayout>
                  <c:x val="2.0550027400421101E-2"/>
                  <c:y val="-2.9293724648055356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AA-49C0-8214-884BBBC20A09}"/>
                </c:ext>
              </c:extLst>
            </c:dLbl>
            <c:dLbl>
              <c:idx val="4"/>
              <c:layout>
                <c:manualLayout>
                  <c:x val="8.4829051540970778E-3"/>
                  <c:y val="-6.7925512475497524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AA-49C0-8214-884BBBC20A09}"/>
                </c:ext>
              </c:extLst>
            </c:dLbl>
            <c:dLbl>
              <c:idx val="5"/>
              <c:layout>
                <c:manualLayout>
                  <c:x val="2.3215142585704396E-2"/>
                  <c:y val="-6.0300827781142742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AA-49C0-8214-884BBBC20A09}"/>
                </c:ext>
              </c:extLst>
            </c:dLbl>
            <c:dLbl>
              <c:idx val="6"/>
              <c:layout>
                <c:manualLayout>
                  <c:x val="1.5297167608650146E-2"/>
                  <c:y val="-6.4496937882764657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AA-49C0-8214-884BBBC20A09}"/>
                </c:ext>
              </c:extLst>
            </c:dLbl>
            <c:dLbl>
              <c:idx val="7"/>
              <c:layout>
                <c:manualLayout>
                  <c:x val="-6.462502425936302E-2"/>
                  <c:y val="0.1249527899921600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AA-49C0-8214-884BBBC20A09}"/>
                </c:ext>
              </c:extLst>
            </c:dLbl>
            <c:dLbl>
              <c:idx val="11"/>
              <c:layout>
                <c:manualLayout>
                  <c:x val="-6.4069206760713579E-2"/>
                  <c:y val="6.398054654932838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AA-49C0-8214-884BBBC20A0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2'!$C$18:$J$18</c:f>
              <c:numCache>
                <c:formatCode>#,##0</c:formatCode>
                <c:ptCount val="8"/>
                <c:pt idx="0">
                  <c:v>309</c:v>
                </c:pt>
                <c:pt idx="1">
                  <c:v>566</c:v>
                </c:pt>
                <c:pt idx="2">
                  <c:v>385</c:v>
                </c:pt>
                <c:pt idx="3">
                  <c:v>657</c:v>
                </c:pt>
                <c:pt idx="4">
                  <c:v>250</c:v>
                </c:pt>
                <c:pt idx="5">
                  <c:v>215</c:v>
                </c:pt>
                <c:pt idx="6">
                  <c:v>1048</c:v>
                </c:pt>
                <c:pt idx="7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AA-49C0-8214-884BBBC2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611002572046916"/>
          <c:y val="9.535301593794282E-2"/>
          <c:w val="0.82520320448252082"/>
          <c:h val="0.79637162237837156"/>
        </c:manualLayout>
      </c:layout>
      <c:barChart>
        <c:barDir val="bar"/>
        <c:grouping val="percentStacked"/>
        <c:varyColors val="0"/>
        <c:ser>
          <c:idx val="11"/>
          <c:order val="0"/>
          <c:tx>
            <c:strRef>
              <c:f>'Tabla 10'!$AH$13</c:f>
              <c:strCache>
                <c:ptCount val="1"/>
                <c:pt idx="0">
                  <c:v>Menores de 18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230-4A3E-9FDE-C57074DDF59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230-4A3E-9FDE-C57074DDF59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30-4A3E-9FDE-C57074DDF5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30-4A3E-9FDE-C57074DDF5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230-4A3E-9FDE-C57074DDF5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230-4A3E-9FDE-C57074DDF5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230-4A3E-9FDE-C57074DDF5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230-4A3E-9FDE-C57074DDF5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230-4A3E-9FDE-C57074DDF5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230-4A3E-9FDE-C57074DDF59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230-4A3E-9FDE-C57074DDF59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230-4A3E-9FDE-C57074DDF59C}"/>
              </c:ext>
            </c:extLst>
          </c:dPt>
          <c:dLbls>
            <c:dLbl>
              <c:idx val="0"/>
              <c:layout>
                <c:manualLayout>
                  <c:x val="3.7140204271123491E-3"/>
                  <c:y val="0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30-4A3E-9FDE-C57074DDF59C}"/>
                </c:ext>
              </c:extLst>
            </c:dLbl>
            <c:dLbl>
              <c:idx val="2"/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30-4A3E-9FDE-C57074DDF59C}"/>
                </c:ext>
              </c:extLst>
            </c:dLbl>
            <c:dLbl>
              <c:idx val="3"/>
              <c:layout>
                <c:manualLayout>
                  <c:x val="1.4092001955083925E-2"/>
                  <c:y val="-1.1383132490653957E-4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30-4A3E-9FDE-C57074DDF59C}"/>
                </c:ext>
              </c:extLst>
            </c:dLbl>
            <c:dLbl>
              <c:idx val="4"/>
              <c:layout>
                <c:manualLayout>
                  <c:x val="7.1761750986724078E-3"/>
                  <c:y val="2.0473259875276901E-7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30-4A3E-9FDE-C57074DDF59C}"/>
                </c:ext>
              </c:extLst>
            </c:dLbl>
            <c:dLbl>
              <c:idx val="5"/>
              <c:layout>
                <c:manualLayout>
                  <c:x val="3.5880875493362039E-3"/>
                  <c:y val="9.5336045489073272E-17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30-4A3E-9FDE-C57074DDF59C}"/>
                </c:ext>
              </c:extLst>
            </c:dLbl>
            <c:dLbl>
              <c:idx val="6"/>
              <c:layout>
                <c:manualLayout>
                  <c:x val="-1.7940437746681347E-3"/>
                  <c:y val="-9.5336045489073272E-17"/>
                </c:manualLayout>
              </c:layout>
              <c:numFmt formatCode="0%" sourceLinked="0"/>
              <c:spPr>
                <a:solidFill>
                  <a:sysClr val="window" lastClr="FFFFFF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30-4A3E-9FDE-C57074DDF59C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rgbClr val="FFC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CC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10'!$B$14:$B$20</c:f>
              <c:strCache>
                <c:ptCount val="7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</c:strCache>
            </c:strRef>
          </c:cat>
          <c:val>
            <c:numRef>
              <c:f>'Tabla 10'!$AH$14:$AH$20</c:f>
              <c:numCache>
                <c:formatCode>0%</c:formatCode>
                <c:ptCount val="7"/>
                <c:pt idx="0">
                  <c:v>1.6180294712510836E-2</c:v>
                </c:pt>
                <c:pt idx="1">
                  <c:v>3.6529680365296802E-2</c:v>
                </c:pt>
                <c:pt idx="2">
                  <c:v>2.9850746268656716E-2</c:v>
                </c:pt>
                <c:pt idx="3">
                  <c:v>1.9305019305019305E-2</c:v>
                </c:pt>
                <c:pt idx="4">
                  <c:v>0</c:v>
                </c:pt>
                <c:pt idx="5">
                  <c:v>1.7543859649122806E-2</c:v>
                </c:pt>
                <c:pt idx="6">
                  <c:v>3.8793103448275863E-2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30-4A3E-9FDE-C57074DDF59C}"/>
            </c:ext>
          </c:extLst>
        </c:ser>
        <c:ser>
          <c:idx val="0"/>
          <c:order val="1"/>
          <c:tx>
            <c:strRef>
              <c:f>'Tabla 10'!$AI$13</c:f>
              <c:strCache>
                <c:ptCount val="1"/>
                <c:pt idx="0">
                  <c:v>18 a 29</c:v>
                </c:pt>
              </c:strCache>
            </c:strRef>
          </c:tx>
          <c:spPr>
            <a:solidFill>
              <a:srgbClr val="FC5937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3"/>
              <c:layout>
                <c:manualLayout>
                  <c:x val="3.6932987254709505E-3"/>
                  <c:y val="-6.4304461942257221E-4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30-4A3E-9FDE-C57074DDF59C}"/>
                </c:ext>
              </c:extLst>
            </c:dLbl>
            <c:dLbl>
              <c:idx val="4"/>
              <c:layout>
                <c:manualLayout>
                  <c:x val="1.6146393972012917E-2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30-4A3E-9FDE-C57074DDF5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66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10'!$B$14:$B$20</c:f>
              <c:strCache>
                <c:ptCount val="7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</c:strCache>
            </c:strRef>
          </c:cat>
          <c:val>
            <c:numRef>
              <c:f>'Tabla 10'!$AI$14:$AI$20</c:f>
              <c:numCache>
                <c:formatCode>0%</c:formatCode>
                <c:ptCount val="7"/>
                <c:pt idx="0">
                  <c:v>0.1152845998266397</c:v>
                </c:pt>
                <c:pt idx="1">
                  <c:v>0.15068493150684931</c:v>
                </c:pt>
                <c:pt idx="2">
                  <c:v>0.22388059701492538</c:v>
                </c:pt>
                <c:pt idx="3">
                  <c:v>0.15444015444015444</c:v>
                </c:pt>
                <c:pt idx="4">
                  <c:v>0.15384615384615385</c:v>
                </c:pt>
                <c:pt idx="5">
                  <c:v>0.14619883040935672</c:v>
                </c:pt>
                <c:pt idx="6">
                  <c:v>0.18103448275862069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230-4A3E-9FDE-C57074DDF59C}"/>
            </c:ext>
          </c:extLst>
        </c:ser>
        <c:ser>
          <c:idx val="1"/>
          <c:order val="2"/>
          <c:tx>
            <c:strRef>
              <c:f>'Tabla 10'!$AJ$13</c:f>
              <c:strCache>
                <c:ptCount val="1"/>
                <c:pt idx="0">
                  <c:v>30 a 44</c:v>
                </c:pt>
              </c:strCache>
            </c:strRef>
          </c:tx>
          <c:spPr>
            <a:solidFill>
              <a:srgbClr val="43939D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666699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30-4A3E-9FDE-C57074DDF5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666699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10'!$B$14:$B$20</c:f>
              <c:strCache>
                <c:ptCount val="7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</c:strCache>
            </c:strRef>
          </c:cat>
          <c:val>
            <c:numRef>
              <c:f>'Tabla 10'!$AJ$14:$AJ$20</c:f>
              <c:numCache>
                <c:formatCode>0%</c:formatCode>
                <c:ptCount val="7"/>
                <c:pt idx="0">
                  <c:v>0.28864490031782719</c:v>
                </c:pt>
                <c:pt idx="1">
                  <c:v>0.25570776255707761</c:v>
                </c:pt>
                <c:pt idx="2">
                  <c:v>0.20895522388059701</c:v>
                </c:pt>
                <c:pt idx="3">
                  <c:v>0.32046332046332049</c:v>
                </c:pt>
                <c:pt idx="4">
                  <c:v>7.6923076923076927E-2</c:v>
                </c:pt>
                <c:pt idx="5">
                  <c:v>0.2982456140350877</c:v>
                </c:pt>
                <c:pt idx="6">
                  <c:v>0.36637931034482757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230-4A3E-9FDE-C57074DDF59C}"/>
            </c:ext>
          </c:extLst>
        </c:ser>
        <c:ser>
          <c:idx val="2"/>
          <c:order val="3"/>
          <c:tx>
            <c:strRef>
              <c:f>'Tabla 10'!$AK$13</c:f>
              <c:strCache>
                <c:ptCount val="1"/>
                <c:pt idx="0">
                  <c:v>45 a 59</c:v>
                </c:pt>
              </c:strCache>
            </c:strRef>
          </c:tx>
          <c:spPr>
            <a:solidFill>
              <a:srgbClr val="9AAE6B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0"/>
              <c:layout>
                <c:manualLayout>
                  <c:x val="7.246376811594203E-3"/>
                  <c:y val="0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9AAE6B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99CC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30-4A3E-9FDE-C57074DDF5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9AAE6B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10'!$B$14:$B$20</c:f>
              <c:strCache>
                <c:ptCount val="7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</c:strCache>
            </c:strRef>
          </c:cat>
          <c:val>
            <c:numRef>
              <c:f>'Tabla 10'!$AK$14:$AK$20</c:f>
              <c:numCache>
                <c:formatCode>0%</c:formatCode>
                <c:ptCount val="7"/>
                <c:pt idx="0">
                  <c:v>0.32909563709910433</c:v>
                </c:pt>
                <c:pt idx="1">
                  <c:v>0.38356164383561642</c:v>
                </c:pt>
                <c:pt idx="2">
                  <c:v>0.35820895522388058</c:v>
                </c:pt>
                <c:pt idx="3">
                  <c:v>0.35907335907335908</c:v>
                </c:pt>
                <c:pt idx="4">
                  <c:v>0.61538461538461542</c:v>
                </c:pt>
                <c:pt idx="5">
                  <c:v>0.38596491228070173</c:v>
                </c:pt>
                <c:pt idx="6">
                  <c:v>0.28017241379310343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230-4A3E-9FDE-C57074DDF59C}"/>
            </c:ext>
          </c:extLst>
        </c:ser>
        <c:ser>
          <c:idx val="3"/>
          <c:order val="4"/>
          <c:tx>
            <c:strRef>
              <c:f>'Tabla 10'!$AL$13</c:f>
              <c:strCache>
                <c:ptCount val="1"/>
                <c:pt idx="0">
                  <c:v>60 o más</c:v>
                </c:pt>
              </c:strCache>
            </c:strRef>
          </c:tx>
          <c:spPr>
            <a:solidFill>
              <a:srgbClr val="695185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5"/>
              <c:layout>
                <c:manualLayout>
                  <c:x val="2.5173118161104163E-4"/>
                  <c:y val="2.0473259875276901E-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695185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666699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30-4A3E-9FDE-C57074DDF59C}"/>
                </c:ext>
              </c:extLst>
            </c:dLbl>
            <c:dLbl>
              <c:idx val="6"/>
              <c:layout>
                <c:manualLayout>
                  <c:x val="9.0477339357649938E-3"/>
                  <c:y val="2.1166709000084666E-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695185"/>
                  </a:solidFill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666699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30-4A3E-9FDE-C57074DDF5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695185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666699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10'!$B$14:$B$20</c:f>
              <c:strCache>
                <c:ptCount val="7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</c:strCache>
            </c:strRef>
          </c:cat>
          <c:val>
            <c:numRef>
              <c:f>'Tabla 10'!$AL$14:$AL$20</c:f>
              <c:numCache>
                <c:formatCode>0%</c:formatCode>
                <c:ptCount val="7"/>
                <c:pt idx="0">
                  <c:v>0.25079456804391792</c:v>
                </c:pt>
                <c:pt idx="1">
                  <c:v>0.17351598173515981</c:v>
                </c:pt>
                <c:pt idx="2">
                  <c:v>0.17910447761194029</c:v>
                </c:pt>
                <c:pt idx="3">
                  <c:v>0.14671814671814673</c:v>
                </c:pt>
                <c:pt idx="4">
                  <c:v>0.15384615384615385</c:v>
                </c:pt>
                <c:pt idx="5">
                  <c:v>0.15204678362573099</c:v>
                </c:pt>
                <c:pt idx="6">
                  <c:v>0.1336206896551724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230-4A3E-9FDE-C57074DD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95851327"/>
        <c:axId val="1"/>
      </c:barChart>
      <c:catAx>
        <c:axId val="19585132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95851327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240043057050593"/>
          <c:y val="0.94539945377342649"/>
          <c:w val="0.80947255113024763"/>
          <c:h val="4.524180967238689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630" b="1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9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303587051618548"/>
          <c:y val="0.30399006174050308"/>
          <c:w val="0.83660646896749835"/>
          <c:h val="0.57166549910798514"/>
        </c:manualLayout>
      </c:layout>
      <c:barChart>
        <c:barDir val="col"/>
        <c:grouping val="clustered"/>
        <c:varyColors val="0"/>
        <c:ser>
          <c:idx val="11"/>
          <c:order val="0"/>
          <c:tx>
            <c:strRef>
              <c:f>'Tablas 11-12'!$B$16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ysClr val="windowText" lastClr="000000">
                <a:lumMod val="65000"/>
                <a:lumOff val="35000"/>
              </a:sys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16-4CF0-8D98-DD2F577D67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16-4CF0-8D98-DD2F577D67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16-4CF0-8D98-DD2F577D67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216-4CF0-8D98-DD2F577D67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216-4CF0-8D98-DD2F577D67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16-4CF0-8D98-DD2F577D67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216-4CF0-8D98-DD2F577D67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216-4CF0-8D98-DD2F577D679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16-4CF0-8D98-DD2F577D67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16-4CF0-8D98-DD2F577D67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16-4CF0-8D98-DD2F577D679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216-4CF0-8D98-DD2F577D6797}"/>
              </c:ext>
            </c:extLst>
          </c:dPt>
          <c:dLbls>
            <c:dLbl>
              <c:idx val="0"/>
              <c:layout>
                <c:manualLayout>
                  <c:x val="0"/>
                  <c:y val="9.6909238658334975E-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16-4CF0-8D98-DD2F577D6797}"/>
                </c:ext>
              </c:extLst>
            </c:dLbl>
            <c:dLbl>
              <c:idx val="2"/>
              <c:layout>
                <c:manualLayout>
                  <c:x val="-6.7712360286422121E-17"/>
                  <c:y val="0.15156480884729268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16-4CF0-8D98-DD2F577D6797}"/>
                </c:ext>
              </c:extLst>
            </c:dLbl>
            <c:dLbl>
              <c:idx val="3"/>
              <c:layout>
                <c:manualLayout>
                  <c:x val="0"/>
                  <c:y val="0.15657541028012059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16-4CF0-8D98-DD2F577D6797}"/>
                </c:ext>
              </c:extLst>
            </c:dLbl>
            <c:dLbl>
              <c:idx val="4"/>
              <c:layout>
                <c:manualLayout>
                  <c:x val="0"/>
                  <c:y val="0.12334945735088899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16-4CF0-8D98-DD2F577D6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11-12'!$Z$13:$AD$13</c:f>
              <c:strCache>
                <c:ptCount val="5"/>
                <c:pt idx="0">
                  <c:v>Menores de 18</c:v>
                </c:pt>
                <c:pt idx="1">
                  <c:v>18 a 29</c:v>
                </c:pt>
                <c:pt idx="2">
                  <c:v>30 a 44</c:v>
                </c:pt>
                <c:pt idx="3">
                  <c:v>45 a 59</c:v>
                </c:pt>
                <c:pt idx="4">
                  <c:v>60 o más</c:v>
                </c:pt>
              </c:strCache>
            </c:strRef>
          </c:cat>
          <c:val>
            <c:numRef>
              <c:f>'Tablas 11-12'!$Z$16:$AD$16</c:f>
              <c:numCache>
                <c:formatCode>0%</c:formatCode>
                <c:ptCount val="5"/>
                <c:pt idx="0">
                  <c:v>2.0370370370370372E-2</c:v>
                </c:pt>
                <c:pt idx="1">
                  <c:v>0.12798353909465021</c:v>
                </c:pt>
                <c:pt idx="2">
                  <c:v>0.28827160493827159</c:v>
                </c:pt>
                <c:pt idx="3">
                  <c:v>0.33888888888888891</c:v>
                </c:pt>
                <c:pt idx="4">
                  <c:v>0.22448559670781892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16-4CF0-8D98-DD2F577D6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2064583119"/>
        <c:axId val="1"/>
      </c:barChart>
      <c:catAx>
        <c:axId val="20645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45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06458311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30539470503931"/>
          <c:y val="0.21858098382863436"/>
          <c:w val="0.88004316581049935"/>
          <c:h val="0.60753081726853098"/>
        </c:manualLayout>
      </c:layout>
      <c:barChart>
        <c:barDir val="col"/>
        <c:grouping val="clustered"/>
        <c:varyColors val="0"/>
        <c:ser>
          <c:idx val="11"/>
          <c:order val="0"/>
          <c:tx>
            <c:strRef>
              <c:f>'Tablas 11-12'!$B$14</c:f>
              <c:strCache>
                <c:ptCount val="1"/>
                <c:pt idx="0">
                  <c:v>Hombres       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326-4309-A504-96A1D74B600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326-4309-A504-96A1D74B600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326-4309-A504-96A1D74B600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326-4309-A504-96A1D74B600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326-4309-A504-96A1D74B600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326-4309-A504-96A1D74B600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326-4309-A504-96A1D74B600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326-4309-A504-96A1D74B600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326-4309-A504-96A1D74B600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26-4309-A504-96A1D74B600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326-4309-A504-96A1D74B600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326-4309-A504-96A1D74B60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11-12'!$B$43:$B$50</c:f>
              <c:strCache>
                <c:ptCount val="8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  <c:pt idx="7">
                  <c:v>Total</c:v>
                </c:pt>
              </c:strCache>
            </c:strRef>
          </c:cat>
          <c:val>
            <c:numRef>
              <c:f>'Tablas 11-12'!$H$43:$H$50</c:f>
              <c:numCache>
                <c:formatCode>#,##0.0</c:formatCode>
                <c:ptCount val="8"/>
                <c:pt idx="0">
                  <c:v>50.893366093366097</c:v>
                </c:pt>
                <c:pt idx="1">
                  <c:v>45.405607476635502</c:v>
                </c:pt>
                <c:pt idx="2">
                  <c:v>45.82</c:v>
                </c:pt>
                <c:pt idx="3">
                  <c:v>45.913043478260903</c:v>
                </c:pt>
                <c:pt idx="4">
                  <c:v>46.3</c:v>
                </c:pt>
                <c:pt idx="5">
                  <c:v>46.2890625</c:v>
                </c:pt>
                <c:pt idx="6">
                  <c:v>41.415730337078699</c:v>
                </c:pt>
                <c:pt idx="7">
                  <c:v>48.854698094930598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26-4309-A504-96A1D74B600D}"/>
            </c:ext>
          </c:extLst>
        </c:ser>
        <c:ser>
          <c:idx val="3"/>
          <c:order val="1"/>
          <c:tx>
            <c:strRef>
              <c:f>'Tablas 11-12'!$B$15</c:f>
              <c:strCache>
                <c:ptCount val="1"/>
                <c:pt idx="0">
                  <c:v>Mujeres        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0"/>
              <c:layout>
                <c:manualLayout>
                  <c:x val="-1.3979610736111567E-7"/>
                  <c:y val="7.622780485772612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26-4309-A504-96A1D74B600D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11-12'!$B$43:$B$50</c:f>
              <c:strCache>
                <c:ptCount val="8"/>
                <c:pt idx="0">
                  <c:v>Obras literarias y científicas</c:v>
                </c:pt>
                <c:pt idx="1">
                  <c:v>Obras musicales</c:v>
                </c:pt>
                <c:pt idx="2">
                  <c:v>Obras cinematográficas y audiovisuales</c:v>
                </c:pt>
                <c:pt idx="3">
                  <c:v>Obras artísticas</c:v>
                </c:pt>
                <c:pt idx="4">
                  <c:v>Obras técnicas</c:v>
                </c:pt>
                <c:pt idx="5">
                  <c:v>Otras obras</c:v>
                </c:pt>
                <c:pt idx="6">
                  <c:v>Actuaciones, producciones o prestaciones</c:v>
                </c:pt>
                <c:pt idx="7">
                  <c:v>Total</c:v>
                </c:pt>
              </c:strCache>
            </c:strRef>
          </c:cat>
          <c:val>
            <c:numRef>
              <c:f>'Tablas 11-12'!$I$43:$I$50</c:f>
              <c:numCache>
                <c:formatCode>#,##0.0</c:formatCode>
                <c:ptCount val="8"/>
                <c:pt idx="0">
                  <c:v>43.953015427769998</c:v>
                </c:pt>
                <c:pt idx="1">
                  <c:v>41.090163934426201</c:v>
                </c:pt>
                <c:pt idx="2">
                  <c:v>40.176470588235297</c:v>
                </c:pt>
                <c:pt idx="3">
                  <c:v>41.163265306122497</c:v>
                </c:pt>
                <c:pt idx="4">
                  <c:v>50</c:v>
                </c:pt>
                <c:pt idx="5">
                  <c:v>41.139534883720899</c:v>
                </c:pt>
                <c:pt idx="6">
                  <c:v>38.129629629629598</c:v>
                </c:pt>
                <c:pt idx="7">
                  <c:v>43.326715825297804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26-4309-A504-96A1D74B6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2064594639"/>
        <c:axId val="1"/>
      </c:barChart>
      <c:catAx>
        <c:axId val="206459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06459463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76259664833964"/>
          <c:y val="0.23514851485148514"/>
          <c:w val="0.3343316732410383"/>
          <c:h val="5.9405940594059403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71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2923788069798359"/>
          <c:y val="0.33245981263018282"/>
          <c:w val="0.71252994950434345"/>
          <c:h val="0.54319574821830541"/>
        </c:manualLayout>
      </c:layout>
      <c:barChart>
        <c:barDir val="bar"/>
        <c:grouping val="percentStacked"/>
        <c:varyColors val="0"/>
        <c:ser>
          <c:idx val="11"/>
          <c:order val="0"/>
          <c:tx>
            <c:strRef>
              <c:f>'Tablas 11-12'!$Z$13</c:f>
              <c:strCache>
                <c:ptCount val="1"/>
                <c:pt idx="0">
                  <c:v>Menores de 18</c:v>
                </c:pt>
              </c:strCache>
            </c:strRef>
          </c:tx>
          <c:spPr>
            <a:solidFill>
              <a:srgbClr val="73C5EF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A9-4A65-8600-8D41A562484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A9-4A65-8600-8D41A562484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5A9-4A65-8600-8D41A562484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A9-4A65-8600-8D41A562484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5A9-4A65-8600-8D41A562484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A9-4A65-8600-8D41A562484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A9-4A65-8600-8D41A562484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A9-4A65-8600-8D41A562484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A9-4A65-8600-8D41A562484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A9-4A65-8600-8D41A562484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A9-4A65-8600-8D41A562484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A9-4A65-8600-8D41A562484B}"/>
              </c:ext>
            </c:extLst>
          </c:dPt>
          <c:dLbls>
            <c:dLbl>
              <c:idx val="0"/>
              <c:layout>
                <c:manualLayout>
                  <c:x val="-4.9861475648876937E-3"/>
                  <c:y val="1.4461002292068864E-6"/>
                </c:manualLayout>
              </c:layout>
              <c:spPr>
                <a:solidFill>
                  <a:srgbClr val="73C5EF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A9-4A65-8600-8D41A562484B}"/>
                </c:ext>
              </c:extLst>
            </c:dLbl>
            <c:dLbl>
              <c:idx val="1"/>
              <c:layout>
                <c:manualLayout>
                  <c:x val="-1.8999708369787393E-3"/>
                  <c:y val="4.5924528029036848E-3"/>
                </c:manualLayout>
              </c:layout>
              <c:spPr>
                <a:solidFill>
                  <a:srgbClr val="73C5EF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9-4A65-8600-8D41A562484B}"/>
                </c:ext>
              </c:extLst>
            </c:dLbl>
            <c:spPr>
              <a:solidFill>
                <a:srgbClr val="73C5EF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11-12'!$B$14:$B$15</c:f>
              <c:strCache>
                <c:ptCount val="2"/>
                <c:pt idx="0">
                  <c:v>Hombres       </c:v>
                </c:pt>
                <c:pt idx="1">
                  <c:v>Mujeres        </c:v>
                </c:pt>
              </c:strCache>
            </c:strRef>
          </c:cat>
          <c:val>
            <c:numRef>
              <c:f>'Tablas 11-12'!$Z$14:$Z$15</c:f>
              <c:numCache>
                <c:formatCode>0%</c:formatCode>
                <c:ptCount val="2"/>
                <c:pt idx="0">
                  <c:v>2.1633839199225055E-2</c:v>
                </c:pt>
                <c:pt idx="1">
                  <c:v>1.8150879183210438E-2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A9-4A65-8600-8D41A562484B}"/>
            </c:ext>
          </c:extLst>
        </c:ser>
        <c:ser>
          <c:idx val="3"/>
          <c:order val="1"/>
          <c:tx>
            <c:strRef>
              <c:f>'Tablas 11-12'!$AA$13</c:f>
              <c:strCache>
                <c:ptCount val="1"/>
                <c:pt idx="0">
                  <c:v>18 a 29</c:v>
                </c:pt>
              </c:strCache>
            </c:strRef>
          </c:tx>
          <c:spPr>
            <a:solidFill>
              <a:srgbClr val="30ABE8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11-12'!$B$14:$B$15</c:f>
              <c:strCache>
                <c:ptCount val="2"/>
                <c:pt idx="0">
                  <c:v>Hombres       </c:v>
                </c:pt>
                <c:pt idx="1">
                  <c:v>Mujeres        </c:v>
                </c:pt>
              </c:strCache>
            </c:strRef>
          </c:cat>
          <c:val>
            <c:numRef>
              <c:f>'Tablas 11-12'!$AA$14:$AA$15</c:f>
              <c:numCache>
                <c:formatCode>0%</c:formatCode>
                <c:ptCount val="2"/>
                <c:pt idx="0">
                  <c:v>0.10590894413948983</c:v>
                </c:pt>
                <c:pt idx="1">
                  <c:v>0.16676120249574589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A9-4A65-8600-8D41A562484B}"/>
            </c:ext>
          </c:extLst>
        </c:ser>
        <c:ser>
          <c:idx val="0"/>
          <c:order val="2"/>
          <c:tx>
            <c:strRef>
              <c:f>'Tablas 11-12'!$AB$13</c:f>
              <c:strCache>
                <c:ptCount val="1"/>
                <c:pt idx="0">
                  <c:v>30 a 44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11-12'!$B$14:$B$15</c:f>
              <c:strCache>
                <c:ptCount val="2"/>
                <c:pt idx="0">
                  <c:v>Hombres       </c:v>
                </c:pt>
                <c:pt idx="1">
                  <c:v>Mujeres        </c:v>
                </c:pt>
              </c:strCache>
            </c:strRef>
          </c:cat>
          <c:val>
            <c:numRef>
              <c:f>'Tablas 11-12'!$AB$14:$AB$15</c:f>
              <c:numCache>
                <c:formatCode>0%</c:formatCode>
                <c:ptCount val="2"/>
                <c:pt idx="0">
                  <c:v>0.24604455925088795</c:v>
                </c:pt>
                <c:pt idx="1">
                  <c:v>0.3624503686897334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A9-4A65-8600-8D41A562484B}"/>
            </c:ext>
          </c:extLst>
        </c:ser>
        <c:ser>
          <c:idx val="1"/>
          <c:order val="3"/>
          <c:tx>
            <c:strRef>
              <c:f>'Tablas 11-12'!$AC$13</c:f>
              <c:strCache>
                <c:ptCount val="1"/>
                <c:pt idx="0">
                  <c:v>45 a 59</c:v>
                </c:pt>
              </c:strCache>
            </c:strRef>
          </c:tx>
          <c:spPr>
            <a:solidFill>
              <a:srgbClr val="3074C6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11-12'!$B$14:$B$15</c:f>
              <c:strCache>
                <c:ptCount val="2"/>
                <c:pt idx="0">
                  <c:v>Hombres       </c:v>
                </c:pt>
                <c:pt idx="1">
                  <c:v>Mujeres        </c:v>
                </c:pt>
              </c:strCache>
            </c:strRef>
          </c:cat>
          <c:val>
            <c:numRef>
              <c:f>'Tablas 11-12'!$AC$14:$AC$15</c:f>
              <c:numCache>
                <c:formatCode>0%</c:formatCode>
                <c:ptCount val="2"/>
                <c:pt idx="0">
                  <c:v>0.35518243461414273</c:v>
                </c:pt>
                <c:pt idx="1">
                  <c:v>0.31026659103800341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A9-4A65-8600-8D41A562484B}"/>
            </c:ext>
          </c:extLst>
        </c:ser>
        <c:ser>
          <c:idx val="2"/>
          <c:order val="4"/>
          <c:tx>
            <c:strRef>
              <c:f>'Tablas 11-12'!$AD$13</c:f>
              <c:strCache>
                <c:ptCount val="1"/>
                <c:pt idx="0">
                  <c:v>60 o más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0"/>
              <c:layout>
                <c:manualLayout>
                  <c:x val="-9.259259259259258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A9-4A65-8600-8D41A562484B}"/>
                </c:ext>
              </c:extLst>
            </c:dLbl>
            <c:dLbl>
              <c:idx val="1"/>
              <c:layout>
                <c:manualLayout>
                  <c:x val="-3.0866627782638279E-3"/>
                  <c:y val="3.615250573017216E-7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A9-4A65-8600-8D41A5624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'Tablas 11-12'!$B$14:$B$15</c:f>
              <c:strCache>
                <c:ptCount val="2"/>
                <c:pt idx="0">
                  <c:v>Hombres       </c:v>
                </c:pt>
                <c:pt idx="1">
                  <c:v>Mujeres        </c:v>
                </c:pt>
              </c:strCache>
            </c:strRef>
          </c:cat>
          <c:val>
            <c:numRef>
              <c:f>'Tablas 11-12'!$AD$14:$AD$15</c:f>
              <c:numCache>
                <c:formatCode>0%</c:formatCode>
                <c:ptCount val="2"/>
                <c:pt idx="0">
                  <c:v>0.27123022279625442</c:v>
                </c:pt>
                <c:pt idx="1">
                  <c:v>0.14237095859330687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A9-4A65-8600-8D41A562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2064586479"/>
        <c:axId val="1"/>
      </c:barChart>
      <c:catAx>
        <c:axId val="206458647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064586479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3.1423398464080876E-2"/>
          <c:y val="0.24517978641099614"/>
          <c:w val="0.94824487216875664"/>
          <c:h val="6.3360881542699699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001468912326915E-2"/>
          <c:y val="0.11560564586079101"/>
          <c:w val="0.9333843417174329"/>
          <c:h val="0.83896207180111071"/>
        </c:manualLayout>
      </c:layout>
      <c:lineChart>
        <c:grouping val="standard"/>
        <c:varyColors val="0"/>
        <c:ser>
          <c:idx val="0"/>
          <c:order val="0"/>
          <c:tx>
            <c:strRef>
              <c:f>'Tabla 13'!$AB$14</c:f>
              <c:strCache>
                <c:ptCount val="1"/>
                <c:pt idx="0">
                  <c:v>Obras literarias y científicas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F5C000"/>
                </a:solidFill>
              </a:ln>
            </c:spPr>
          </c:marker>
          <c:dLbls>
            <c:spPr>
              <a:solidFill>
                <a:srgbClr val="F5C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13'!$AC$12:$AL$12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13'!$AC$14:$AL$14</c:f>
              <c:numCache>
                <c:formatCode>#,##0;\-#,##0;\-</c:formatCode>
                <c:ptCount val="10"/>
                <c:pt idx="0">
                  <c:v>3193</c:v>
                </c:pt>
                <c:pt idx="1">
                  <c:v>3163</c:v>
                </c:pt>
                <c:pt idx="2">
                  <c:v>3086</c:v>
                </c:pt>
                <c:pt idx="3">
                  <c:v>3400</c:v>
                </c:pt>
                <c:pt idx="4">
                  <c:v>3493</c:v>
                </c:pt>
                <c:pt idx="5">
                  <c:v>3386</c:v>
                </c:pt>
                <c:pt idx="6">
                  <c:v>4003</c:v>
                </c:pt>
                <c:pt idx="7">
                  <c:v>3441</c:v>
                </c:pt>
                <c:pt idx="8">
                  <c:v>3542</c:v>
                </c:pt>
                <c:pt idx="9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6-4C0B-AFB1-0D6C88D6C3F9}"/>
            </c:ext>
          </c:extLst>
        </c:ser>
        <c:ser>
          <c:idx val="6"/>
          <c:order val="1"/>
          <c:tx>
            <c:strRef>
              <c:f>'Tabla 13'!$AB$15</c:f>
              <c:strCache>
                <c:ptCount val="1"/>
                <c:pt idx="0">
                  <c:v>Obras musicales, cinematográficas y audiovisuales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FC5937"/>
                </a:solidFill>
              </a:ln>
            </c:spPr>
          </c:marker>
          <c:dLbls>
            <c:spPr>
              <a:solidFill>
                <a:srgbClr val="FC5937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13'!$AC$12:$AL$12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13'!$AC$15:$AL$15</c:f>
              <c:numCache>
                <c:formatCode>#,##0;\-#,##0;\-</c:formatCode>
                <c:ptCount val="10"/>
                <c:pt idx="0">
                  <c:v>748</c:v>
                </c:pt>
                <c:pt idx="1">
                  <c:v>647</c:v>
                </c:pt>
                <c:pt idx="2">
                  <c:v>609</c:v>
                </c:pt>
                <c:pt idx="3">
                  <c:v>652</c:v>
                </c:pt>
                <c:pt idx="4">
                  <c:v>617</c:v>
                </c:pt>
                <c:pt idx="5">
                  <c:v>791</c:v>
                </c:pt>
                <c:pt idx="6">
                  <c:v>899</c:v>
                </c:pt>
                <c:pt idx="7">
                  <c:v>706</c:v>
                </c:pt>
                <c:pt idx="8">
                  <c:v>752</c:v>
                </c:pt>
                <c:pt idx="9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6-4C0B-AFB1-0D6C88D6C3F9}"/>
            </c:ext>
          </c:extLst>
        </c:ser>
        <c:ser>
          <c:idx val="11"/>
          <c:order val="2"/>
          <c:tx>
            <c:strRef>
              <c:f>'Tabla 13'!$AB$16</c:f>
              <c:strCache>
                <c:ptCount val="1"/>
                <c:pt idx="0">
                  <c:v>Obras artísticas y técnicas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43939D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19E6-4C0B-AFB1-0D6C88D6C3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19E6-4C0B-AFB1-0D6C88D6C3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19E6-4C0B-AFB1-0D6C88D6C3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9E6-4C0B-AFB1-0D6C88D6C3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19E6-4C0B-AFB1-0D6C88D6C3F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19E6-4C0B-AFB1-0D6C88D6C3F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19E6-4C0B-AFB1-0D6C88D6C3F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1-19E6-4C0B-AFB1-0D6C88D6C3F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3-19E6-4C0B-AFB1-0D6C88D6C3F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19E6-4C0B-AFB1-0D6C88D6C3F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7-19E6-4C0B-AFB1-0D6C88D6C3F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19E6-4C0B-AFB1-0D6C88D6C3F9}"/>
              </c:ext>
            </c:extLst>
          </c:dPt>
          <c:dLbls>
            <c:dLbl>
              <c:idx val="6"/>
              <c:layout>
                <c:manualLayout>
                  <c:x val="-1.8413190372480164E-2"/>
                  <c:y val="-2.7882576909646056E-2"/>
                </c:manualLayout>
              </c:layout>
              <c:spPr>
                <a:solidFill>
                  <a:srgbClr val="43939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E6-4C0B-AFB1-0D6C88D6C3F9}"/>
                </c:ext>
              </c:extLst>
            </c:dLbl>
            <c:dLbl>
              <c:idx val="7"/>
              <c:layout>
                <c:manualLayout>
                  <c:x val="-2.3732339308650249E-2"/>
                  <c:y val="-2.7882576909646056E-2"/>
                </c:manualLayout>
              </c:layout>
              <c:spPr>
                <a:solidFill>
                  <a:srgbClr val="43939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E6-4C0B-AFB1-0D6C88D6C3F9}"/>
                </c:ext>
              </c:extLst>
            </c:dLbl>
            <c:dLbl>
              <c:idx val="8"/>
              <c:layout>
                <c:manualLayout>
                  <c:x val="-2.5655924953825102E-2"/>
                  <c:y val="-3.3347752131841886E-2"/>
                </c:manualLayout>
              </c:layout>
              <c:spPr>
                <a:solidFill>
                  <a:srgbClr val="43939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E6-4C0B-AFB1-0D6C88D6C3F9}"/>
                </c:ext>
              </c:extLst>
            </c:dLbl>
            <c:dLbl>
              <c:idx val="9"/>
              <c:layout>
                <c:manualLayout>
                  <c:x val="5.2879488718619791E-3"/>
                  <c:y val="-4.7891483547403912E-2"/>
                </c:manualLayout>
              </c:layout>
              <c:spPr>
                <a:solidFill>
                  <a:srgbClr val="43939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E6-4C0B-AFB1-0D6C88D6C3F9}"/>
                </c:ext>
              </c:extLst>
            </c:dLbl>
            <c:spPr>
              <a:solidFill>
                <a:srgbClr val="43939D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13'!$AC$12:$AL$12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13'!$AC$16:$AL$16</c:f>
              <c:numCache>
                <c:formatCode>#,##0;\-#,##0;\-</c:formatCode>
                <c:ptCount val="10"/>
                <c:pt idx="0">
                  <c:v>269</c:v>
                </c:pt>
                <c:pt idx="1">
                  <c:v>265</c:v>
                </c:pt>
                <c:pt idx="2">
                  <c:v>246</c:v>
                </c:pt>
                <c:pt idx="3">
                  <c:v>214</c:v>
                </c:pt>
                <c:pt idx="4">
                  <c:v>289</c:v>
                </c:pt>
                <c:pt idx="5">
                  <c:v>316</c:v>
                </c:pt>
                <c:pt idx="6">
                  <c:v>450</c:v>
                </c:pt>
                <c:pt idx="7">
                  <c:v>206</c:v>
                </c:pt>
                <c:pt idx="8">
                  <c:v>295</c:v>
                </c:pt>
                <c:pt idx="9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9E6-4C0B-AFB1-0D6C88D6C3F9}"/>
            </c:ext>
          </c:extLst>
        </c:ser>
        <c:ser>
          <c:idx val="5"/>
          <c:order val="3"/>
          <c:tx>
            <c:strRef>
              <c:f>'Tabla 13'!$AB$17</c:f>
              <c:strCache>
                <c:ptCount val="1"/>
                <c:pt idx="0">
                  <c:v>Otras obras y actuaciones, producciones o prestaciones</c:v>
                </c:pt>
              </c:strCache>
            </c:strRef>
          </c:tx>
          <c:spPr>
            <a:ln w="19050">
              <a:solidFill>
                <a:srgbClr val="9AAE6B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9AAE6B"/>
                </a:solidFill>
              </a:ln>
            </c:spPr>
          </c:marker>
          <c:dLbls>
            <c:dLbl>
              <c:idx val="9"/>
              <c:layout>
                <c:manualLayout>
                  <c:x val="-4.2746913580246912E-3"/>
                  <c:y val="-1.1444921316165951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9E6-4C0B-AFB1-0D6C88D6C3F9}"/>
                </c:ext>
              </c:extLst>
            </c:dLbl>
            <c:spPr>
              <a:solidFill>
                <a:srgbClr val="9AAE6B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13'!$AC$12:$AL$12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13'!$AC$17:$AL$17</c:f>
              <c:numCache>
                <c:formatCode>#,##0;\-#,##0;\-</c:formatCode>
                <c:ptCount val="10"/>
                <c:pt idx="0">
                  <c:v>168</c:v>
                </c:pt>
                <c:pt idx="1">
                  <c:v>169</c:v>
                </c:pt>
                <c:pt idx="2">
                  <c:v>178</c:v>
                </c:pt>
                <c:pt idx="3">
                  <c:v>196</c:v>
                </c:pt>
                <c:pt idx="4">
                  <c:v>233</c:v>
                </c:pt>
                <c:pt idx="5">
                  <c:v>147</c:v>
                </c:pt>
                <c:pt idx="6">
                  <c:v>242</c:v>
                </c:pt>
                <c:pt idx="7">
                  <c:v>258</c:v>
                </c:pt>
                <c:pt idx="8">
                  <c:v>294</c:v>
                </c:pt>
                <c:pt idx="9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9E6-4C0B-AFB1-0D6C88D6C3F9}"/>
            </c:ext>
          </c:extLst>
        </c:ser>
        <c:ser>
          <c:idx val="1"/>
          <c:order val="4"/>
          <c:tx>
            <c:strRef>
              <c:f>'Tabla 13'!$AB$18</c:f>
              <c:strCache>
                <c:ptCount val="1"/>
                <c:pt idx="0">
                  <c:v>Total solicitudes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dLbls>
            <c:dLbl>
              <c:idx val="7"/>
              <c:layout>
                <c:manualLayout>
                  <c:x val="-3.0418535127055307E-2"/>
                  <c:y val="5.6189363550825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6D-44B3-8052-813C05C2D680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13'!$AC$12:$AL$12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13'!$AC$18:$AL$18</c:f>
              <c:numCache>
                <c:formatCode>#,##0;\-#,##0;\-</c:formatCode>
                <c:ptCount val="10"/>
                <c:pt idx="0">
                  <c:v>4378</c:v>
                </c:pt>
                <c:pt idx="1">
                  <c:v>4244</c:v>
                </c:pt>
                <c:pt idx="2">
                  <c:v>4119</c:v>
                </c:pt>
                <c:pt idx="3">
                  <c:v>4462</c:v>
                </c:pt>
                <c:pt idx="4">
                  <c:v>4632</c:v>
                </c:pt>
                <c:pt idx="5">
                  <c:v>4640</c:v>
                </c:pt>
                <c:pt idx="6">
                  <c:v>5594</c:v>
                </c:pt>
                <c:pt idx="7">
                  <c:v>4611</c:v>
                </c:pt>
                <c:pt idx="8">
                  <c:v>4883</c:v>
                </c:pt>
                <c:pt idx="9">
                  <c:v>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9E6-4C0B-AFB1-0D6C88D6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7007"/>
        <c:axId val="1"/>
      </c:lineChart>
      <c:catAx>
        <c:axId val="195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;\-#,##0;\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95847007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13632310535174133"/>
          <c:y val="0.12693012430050016"/>
          <c:w val="0.41255699539799673"/>
          <c:h val="0.12693012430050016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301238477642204E-2"/>
          <c:y val="7.6461845938982392E-2"/>
          <c:w val="0.93830436875863887"/>
          <c:h val="0.83099790507837901"/>
        </c:manualLayout>
      </c:layout>
      <c:lineChart>
        <c:grouping val="standard"/>
        <c:varyColors val="0"/>
        <c:ser>
          <c:idx val="11"/>
          <c:order val="0"/>
          <c:tx>
            <c:strRef>
              <c:f>'Tabla 14'!$B$15</c:f>
              <c:strCache>
                <c:ptCount val="1"/>
                <c:pt idx="0">
                  <c:v>Almería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43939D"/>
                </a:solidFill>
              </a:ln>
            </c:spPr>
          </c:marker>
          <c:dPt>
            <c:idx val="0"/>
            <c:bubble3D val="0"/>
            <c:spPr>
              <a:ln w="19050">
                <a:solidFill>
                  <a:srgbClr val="43939D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B1-47E9-9621-396464A8D8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EB1-47E9-9621-396464A8D8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EB1-47E9-9621-396464A8D8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DEB1-47E9-9621-396464A8D8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DEB1-47E9-9621-396464A8D8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EB1-47E9-9621-396464A8D8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DEB1-47E9-9621-396464A8D8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DEB1-47E9-9621-396464A8D8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DEB1-47E9-9621-396464A8D8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DEB1-47E9-9621-396464A8D8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DEB1-47E9-9621-396464A8D88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DEB1-47E9-9621-396464A8D889}"/>
              </c:ext>
            </c:extLst>
          </c:dPt>
          <c:dLbls>
            <c:dLbl>
              <c:idx val="0"/>
              <c:layout>
                <c:manualLayout>
                  <c:x val="-3.4787769363224502E-2"/>
                  <c:y val="-2.38408822750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B1-47E9-9621-396464A8D889}"/>
                </c:ext>
              </c:extLst>
            </c:dLbl>
            <c:dLbl>
              <c:idx val="1"/>
              <c:layout>
                <c:manualLayout>
                  <c:x val="-3.4787769363224537E-2"/>
                  <c:y val="-2.6287365455464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B1-47E9-9621-396464A8D889}"/>
                </c:ext>
              </c:extLst>
            </c:dLbl>
            <c:dLbl>
              <c:idx val="2"/>
              <c:layout>
                <c:manualLayout>
                  <c:x val="-3.4787769363224502E-2"/>
                  <c:y val="-2.1394399094608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B1-47E9-9621-396464A8D889}"/>
                </c:ext>
              </c:extLst>
            </c:dLbl>
            <c:dLbl>
              <c:idx val="3"/>
              <c:layout>
                <c:manualLayout>
                  <c:x val="-3.4787769363224426E-2"/>
                  <c:y val="-2.38408822750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B1-47E9-9621-396464A8D889}"/>
                </c:ext>
              </c:extLst>
            </c:dLbl>
            <c:dLbl>
              <c:idx val="4"/>
              <c:layout>
                <c:manualLayout>
                  <c:x val="-3.4787769363224502E-2"/>
                  <c:y val="-2.384088227503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B1-47E9-9621-396464A8D889}"/>
                </c:ext>
              </c:extLst>
            </c:dLbl>
            <c:dLbl>
              <c:idx val="5"/>
              <c:layout>
                <c:manualLayout>
                  <c:x val="-5.0401206998791498E-2"/>
                  <c:y val="-2.8649288736867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B1-47E9-9621-396464A8D889}"/>
                </c:ext>
              </c:extLst>
            </c:dLbl>
            <c:dLbl>
              <c:idx val="6"/>
              <c:layout>
                <c:manualLayout>
                  <c:x val="-3.7000743114927716E-2"/>
                  <c:y val="-3.75972773811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B1-47E9-9621-396464A8D88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43939D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14'!$C$15:$L$15</c:f>
              <c:numCache>
                <c:formatCode>#,##0</c:formatCode>
                <c:ptCount val="10"/>
                <c:pt idx="0">
                  <c:v>290</c:v>
                </c:pt>
                <c:pt idx="1">
                  <c:v>275</c:v>
                </c:pt>
                <c:pt idx="2">
                  <c:v>230</c:v>
                </c:pt>
                <c:pt idx="3">
                  <c:v>257</c:v>
                </c:pt>
                <c:pt idx="4">
                  <c:v>296</c:v>
                </c:pt>
                <c:pt idx="5">
                  <c:v>210</c:v>
                </c:pt>
                <c:pt idx="6">
                  <c:v>276</c:v>
                </c:pt>
                <c:pt idx="7">
                  <c:v>249</c:v>
                </c:pt>
                <c:pt idx="8">
                  <c:v>263</c:v>
                </c:pt>
                <c:pt idx="9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B1-47E9-9621-396464A8D889}"/>
            </c:ext>
          </c:extLst>
        </c:ser>
        <c:ser>
          <c:idx val="5"/>
          <c:order val="1"/>
          <c:tx>
            <c:strRef>
              <c:f>'Tabla 14'!$B$16</c:f>
              <c:strCache>
                <c:ptCount val="1"/>
                <c:pt idx="0">
                  <c:v>Cádiz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triangle"/>
            <c:size val="7"/>
            <c:spPr>
              <a:solidFill>
                <a:sysClr val="window" lastClr="FFFFFF"/>
              </a:solidFill>
              <a:ln w="22225">
                <a:solidFill>
                  <a:srgbClr val="F5C000"/>
                </a:solidFill>
              </a:ln>
            </c:spPr>
          </c:marker>
          <c:dLbls>
            <c:dLbl>
              <c:idx val="1"/>
              <c:layout>
                <c:manualLayout>
                  <c:x val="-3.3762313314267559E-2"/>
                  <c:y val="-2.915451895043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D8-4C2F-B28E-4368B8B122AA}"/>
                </c:ext>
              </c:extLst>
            </c:dLbl>
            <c:dLbl>
              <c:idx val="2"/>
              <c:layout>
                <c:manualLayout>
                  <c:x val="-3.2173498570066732E-2"/>
                  <c:y val="2.6724975704567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D8-4C2F-B28E-4368B8B122AA}"/>
                </c:ext>
              </c:extLst>
            </c:dLbl>
            <c:dLbl>
              <c:idx val="3"/>
              <c:layout>
                <c:manualLayout>
                  <c:x val="-3.3762313314267559E-2"/>
                  <c:y val="-3.887269193391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DB-4779-8BA4-1772D71EE8DE}"/>
                </c:ext>
              </c:extLst>
            </c:dLbl>
            <c:spPr>
              <a:solidFill>
                <a:srgbClr val="F5C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14'!$C$16:$L$16</c:f>
              <c:numCache>
                <c:formatCode>#,##0</c:formatCode>
                <c:ptCount val="10"/>
                <c:pt idx="0">
                  <c:v>474</c:v>
                </c:pt>
                <c:pt idx="1">
                  <c:v>450</c:v>
                </c:pt>
                <c:pt idx="2">
                  <c:v>529</c:v>
                </c:pt>
                <c:pt idx="3">
                  <c:v>514</c:v>
                </c:pt>
                <c:pt idx="4">
                  <c:v>534</c:v>
                </c:pt>
                <c:pt idx="5">
                  <c:v>564</c:v>
                </c:pt>
                <c:pt idx="6">
                  <c:v>634</c:v>
                </c:pt>
                <c:pt idx="7">
                  <c:v>554</c:v>
                </c:pt>
                <c:pt idx="8">
                  <c:v>548</c:v>
                </c:pt>
                <c:pt idx="9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EB1-47E9-9621-396464A8D889}"/>
            </c:ext>
          </c:extLst>
        </c:ser>
        <c:ser>
          <c:idx val="1"/>
          <c:order val="2"/>
          <c:tx>
            <c:strRef>
              <c:f>'Tabla 14'!$B$17</c:f>
              <c:strCache>
                <c:ptCount val="1"/>
                <c:pt idx="0">
                  <c:v>Córdoba</c:v>
                </c:pt>
              </c:strCache>
            </c:strRef>
          </c:tx>
          <c:spPr>
            <a:ln w="19050">
              <a:solidFill>
                <a:srgbClr val="C3D69B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C3D69B"/>
                </a:solidFill>
              </a:ln>
            </c:spPr>
          </c:marker>
          <c:dLbls>
            <c:dLbl>
              <c:idx val="1"/>
              <c:layout>
                <c:manualLayout>
                  <c:x val="-2.6414107674100316E-2"/>
                  <c:y val="-2.345714438756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DB-4779-8BA4-1772D71EE8DE}"/>
                </c:ext>
              </c:extLst>
            </c:dLbl>
            <c:dLbl>
              <c:idx val="2"/>
              <c:layout>
                <c:manualLayout>
                  <c:x val="-3.4787769363224502E-2"/>
                  <c:y val="-2.38408822750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EB1-47E9-9621-396464A8D889}"/>
                </c:ext>
              </c:extLst>
            </c:dLbl>
            <c:dLbl>
              <c:idx val="3"/>
              <c:layout>
                <c:manualLayout>
                  <c:x val="-1.5292404464694535E-2"/>
                  <c:y val="2.7563263775701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EB1-47E9-9621-396464A8D889}"/>
                </c:ext>
              </c:extLst>
            </c:dLbl>
            <c:dLbl>
              <c:idx val="4"/>
              <c:layout>
                <c:manualLayout>
                  <c:x val="-6.1970030199990488E-3"/>
                  <c:y val="-1.3936395705638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EB1-47E9-9621-396464A8D889}"/>
                </c:ext>
              </c:extLst>
            </c:dLbl>
            <c:dLbl>
              <c:idx val="5"/>
              <c:layout>
                <c:manualLayout>
                  <c:x val="-3.1299024584677634E-2"/>
                  <c:y val="-2.38408822750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B1-47E9-9621-396464A8D889}"/>
                </c:ext>
              </c:extLst>
            </c:dLbl>
            <c:dLbl>
              <c:idx val="6"/>
              <c:layout>
                <c:manualLayout>
                  <c:x val="-2.3033435167601191E-2"/>
                  <c:y val="-3.0308647643534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EB1-47E9-9621-396464A8D889}"/>
                </c:ext>
              </c:extLst>
            </c:dLbl>
            <c:dLbl>
              <c:idx val="7"/>
              <c:layout>
                <c:manualLayout>
                  <c:x val="-1.7483467569413689E-2"/>
                  <c:y val="-2.6117972498335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B1-47E9-9621-396464A8D889}"/>
                </c:ext>
              </c:extLst>
            </c:dLbl>
            <c:dLbl>
              <c:idx val="8"/>
              <c:layout>
                <c:manualLayout>
                  <c:x val="-1.5242237951905201E-2"/>
                  <c:y val="-2.9986876640419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B1-47E9-9621-396464A8D88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C3D69B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14'!$C$17:$L$17</c:f>
              <c:numCache>
                <c:formatCode>#,##0</c:formatCode>
                <c:ptCount val="10"/>
                <c:pt idx="0">
                  <c:v>362</c:v>
                </c:pt>
                <c:pt idx="1">
                  <c:v>353</c:v>
                </c:pt>
                <c:pt idx="2">
                  <c:v>346</c:v>
                </c:pt>
                <c:pt idx="3">
                  <c:v>446</c:v>
                </c:pt>
                <c:pt idx="4">
                  <c:v>419</c:v>
                </c:pt>
                <c:pt idx="5">
                  <c:v>384</c:v>
                </c:pt>
                <c:pt idx="6">
                  <c:v>466</c:v>
                </c:pt>
                <c:pt idx="7">
                  <c:v>370</c:v>
                </c:pt>
                <c:pt idx="8">
                  <c:v>391</c:v>
                </c:pt>
                <c:pt idx="9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EB1-47E9-9621-396464A8D889}"/>
            </c:ext>
          </c:extLst>
        </c:ser>
        <c:ser>
          <c:idx val="2"/>
          <c:order val="3"/>
          <c:tx>
            <c:strRef>
              <c:f>'Tabla 14'!$B$18</c:f>
              <c:strCache>
                <c:ptCount val="1"/>
                <c:pt idx="0">
                  <c:v>Granada</c:v>
                </c:pt>
              </c:strCache>
            </c:strRef>
          </c:tx>
          <c:spPr>
            <a:ln w="19050">
              <a:solidFill>
                <a:srgbClr val="4F6228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4F6228"/>
                </a:solidFill>
              </a:ln>
            </c:spPr>
          </c:marker>
          <c:dLbls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14'!$C$18:$L$18</c:f>
              <c:numCache>
                <c:formatCode>#,##0</c:formatCode>
                <c:ptCount val="10"/>
                <c:pt idx="0">
                  <c:v>647</c:v>
                </c:pt>
                <c:pt idx="1">
                  <c:v>613</c:v>
                </c:pt>
                <c:pt idx="2">
                  <c:v>554</c:v>
                </c:pt>
                <c:pt idx="3">
                  <c:v>699</c:v>
                </c:pt>
                <c:pt idx="4">
                  <c:v>721</c:v>
                </c:pt>
                <c:pt idx="5">
                  <c:v>679</c:v>
                </c:pt>
                <c:pt idx="6">
                  <c:v>852</c:v>
                </c:pt>
                <c:pt idx="7">
                  <c:v>674</c:v>
                </c:pt>
                <c:pt idx="8">
                  <c:v>832</c:v>
                </c:pt>
                <c:pt idx="9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DEB1-47E9-9621-396464A8D889}"/>
            </c:ext>
          </c:extLst>
        </c:ser>
        <c:ser>
          <c:idx val="3"/>
          <c:order val="4"/>
          <c:tx>
            <c:strRef>
              <c:f>'Tabla 14'!$B$19</c:f>
              <c:strCache>
                <c:ptCount val="1"/>
                <c:pt idx="0">
                  <c:v>Huelva</c:v>
                </c:pt>
              </c:strCache>
            </c:strRef>
          </c:tx>
          <c:spPr>
            <a:ln w="19050">
              <a:solidFill>
                <a:srgbClr val="B870A4"/>
              </a:solidFill>
            </a:ln>
          </c:spPr>
          <c:marker>
            <c:symbol val="diamond"/>
            <c:size val="7"/>
            <c:spPr>
              <a:noFill/>
              <a:ln w="22225">
                <a:solidFill>
                  <a:srgbClr val="B870A4"/>
                </a:solidFill>
              </a:ln>
            </c:spPr>
          </c:marker>
          <c:dLbls>
            <c:dLbl>
              <c:idx val="0"/>
              <c:layout>
                <c:manualLayout>
                  <c:x val="-3.4787769363224502E-2"/>
                  <c:y val="2.628755809193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EB1-47E9-9621-396464A8D889}"/>
                </c:ext>
              </c:extLst>
            </c:dLbl>
            <c:dLbl>
              <c:idx val="1"/>
              <c:layout>
                <c:manualLayout>
                  <c:x val="-3.5322104041094003E-2"/>
                  <c:y val="3.112971847906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EB1-47E9-9621-396464A8D889}"/>
                </c:ext>
              </c:extLst>
            </c:dLbl>
            <c:dLbl>
              <c:idx val="2"/>
              <c:layout>
                <c:manualLayout>
                  <c:x val="-3.6910911613755287E-2"/>
                  <c:y val="2.628755809193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EB1-47E9-9621-396464A8D889}"/>
                </c:ext>
              </c:extLst>
            </c:dLbl>
            <c:dLbl>
              <c:idx val="8"/>
              <c:layout>
                <c:manualLayout>
                  <c:x val="-2.6414107674100316E-2"/>
                  <c:y val="4.7752768148879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DB-4779-8BA4-1772D71EE8DE}"/>
                </c:ext>
              </c:extLst>
            </c:dLbl>
            <c:dLbl>
              <c:idx val="9"/>
              <c:layout>
                <c:manualLayout>
                  <c:x val="-2.6414107674100434E-2"/>
                  <c:y val="6.7189114115837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D8-4C2F-B28E-4368B8B122A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B870A4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14'!$C$19:$L$19</c:f>
              <c:numCache>
                <c:formatCode>#,##0</c:formatCode>
                <c:ptCount val="10"/>
                <c:pt idx="0">
                  <c:v>175</c:v>
                </c:pt>
                <c:pt idx="1">
                  <c:v>174</c:v>
                </c:pt>
                <c:pt idx="2">
                  <c:v>162</c:v>
                </c:pt>
                <c:pt idx="3">
                  <c:v>181</c:v>
                </c:pt>
                <c:pt idx="4">
                  <c:v>207</c:v>
                </c:pt>
                <c:pt idx="5">
                  <c:v>229</c:v>
                </c:pt>
                <c:pt idx="6">
                  <c:v>230</c:v>
                </c:pt>
                <c:pt idx="7">
                  <c:v>209</c:v>
                </c:pt>
                <c:pt idx="8">
                  <c:v>267</c:v>
                </c:pt>
                <c:pt idx="9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EB1-47E9-9621-396464A8D889}"/>
            </c:ext>
          </c:extLst>
        </c:ser>
        <c:ser>
          <c:idx val="4"/>
          <c:order val="5"/>
          <c:tx>
            <c:strRef>
              <c:f>'Tabla 14'!$B$20</c:f>
              <c:strCache>
                <c:ptCount val="1"/>
                <c:pt idx="0">
                  <c:v>Jaén</c:v>
                </c:pt>
              </c:strCache>
            </c:strRef>
          </c:tx>
          <c:spPr>
            <a:ln w="19050">
              <a:solidFill>
                <a:srgbClr val="FFAA41"/>
              </a:solidFill>
            </a:ln>
          </c:spPr>
          <c:marker>
            <c:symbol val="square"/>
            <c:size val="7"/>
            <c:spPr>
              <a:solidFill>
                <a:sysClr val="window" lastClr="FFFFFF"/>
              </a:solidFill>
              <a:ln w="22225">
                <a:solidFill>
                  <a:srgbClr val="FFAA41"/>
                </a:solidFill>
              </a:ln>
            </c:spPr>
          </c:marker>
          <c:dLbls>
            <c:dLbl>
              <c:idx val="0"/>
              <c:layout>
                <c:manualLayout>
                  <c:x val="-1.7510144744554718E-17"/>
                  <c:y val="-1.2232415902140763E-2"/>
                </c:manualLayout>
              </c:layout>
              <c:spPr>
                <a:solidFill>
                  <a:srgbClr val="FFAA41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EB1-47E9-9621-396464A8D889}"/>
                </c:ext>
              </c:extLst>
            </c:dLbl>
            <c:spPr>
              <a:solidFill>
                <a:srgbClr val="FFAA4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14'!$C$20:$L$20</c:f>
              <c:numCache>
                <c:formatCode>#,##0</c:formatCode>
                <c:ptCount val="10"/>
                <c:pt idx="0">
                  <c:v>229</c:v>
                </c:pt>
                <c:pt idx="1">
                  <c:v>194</c:v>
                </c:pt>
                <c:pt idx="2">
                  <c:v>206</c:v>
                </c:pt>
                <c:pt idx="3">
                  <c:v>244</c:v>
                </c:pt>
                <c:pt idx="4">
                  <c:v>224</c:v>
                </c:pt>
                <c:pt idx="5">
                  <c:v>223</c:v>
                </c:pt>
                <c:pt idx="6">
                  <c:v>255</c:v>
                </c:pt>
                <c:pt idx="7">
                  <c:v>251</c:v>
                </c:pt>
                <c:pt idx="8">
                  <c:v>216</c:v>
                </c:pt>
                <c:pt idx="9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DEB1-47E9-9621-396464A8D889}"/>
            </c:ext>
          </c:extLst>
        </c:ser>
        <c:ser>
          <c:idx val="7"/>
          <c:order val="6"/>
          <c:tx>
            <c:strRef>
              <c:f>'Tabla 14'!$B$21</c:f>
              <c:strCache>
                <c:ptCount val="1"/>
                <c:pt idx="0">
                  <c:v>Málaga</c:v>
                </c:pt>
              </c:strCache>
            </c:strRef>
          </c:tx>
          <c:spPr>
            <a:ln w="19050">
              <a:solidFill>
                <a:srgbClr val="73C5EF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73C5EF"/>
                </a:solidFill>
              </a:ln>
            </c:spPr>
          </c:marker>
          <c:dLbls>
            <c:dLbl>
              <c:idx val="8"/>
              <c:layout>
                <c:manualLayout>
                  <c:x val="-2.7565935811884452E-2"/>
                  <c:y val="-2.588668763343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D8-4C2F-B28E-4368B8B122AA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99CC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14'!$C$21:$L$21</c:f>
              <c:numCache>
                <c:formatCode>#,##0</c:formatCode>
                <c:ptCount val="10"/>
                <c:pt idx="0">
                  <c:v>841</c:v>
                </c:pt>
                <c:pt idx="1">
                  <c:v>812</c:v>
                </c:pt>
                <c:pt idx="2">
                  <c:v>820</c:v>
                </c:pt>
                <c:pt idx="3">
                  <c:v>871</c:v>
                </c:pt>
                <c:pt idx="4">
                  <c:v>924</c:v>
                </c:pt>
                <c:pt idx="5">
                  <c:v>951</c:v>
                </c:pt>
                <c:pt idx="6">
                  <c:v>1125</c:v>
                </c:pt>
                <c:pt idx="7">
                  <c:v>1090</c:v>
                </c:pt>
                <c:pt idx="8">
                  <c:v>1075</c:v>
                </c:pt>
                <c:pt idx="9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DEB1-47E9-9621-396464A8D889}"/>
            </c:ext>
          </c:extLst>
        </c:ser>
        <c:ser>
          <c:idx val="8"/>
          <c:order val="7"/>
          <c:tx>
            <c:strRef>
              <c:f>'Tabla 14'!$B$22</c:f>
              <c:strCache>
                <c:ptCount val="1"/>
                <c:pt idx="0">
                  <c:v>Sevilla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FC5937"/>
                </a:solidFill>
              </a:ln>
            </c:spPr>
          </c:marker>
          <c:dLbls>
            <c:dLbl>
              <c:idx val="6"/>
              <c:layout>
                <c:manualLayout>
                  <c:x val="-3.0743565300285988E-2"/>
                  <c:y val="-3.242215896482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DB-4779-8BA4-1772D71EE8DE}"/>
                </c:ext>
              </c:extLst>
            </c:dLbl>
            <c:dLbl>
              <c:idx val="7"/>
              <c:layout>
                <c:manualLayout>
                  <c:x val="-2.4388306323482684E-2"/>
                  <c:y val="-3.4851702210693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90-46BD-A69D-A01D9C732D66}"/>
                </c:ext>
              </c:extLst>
            </c:dLbl>
            <c:dLbl>
              <c:idx val="8"/>
              <c:layout>
                <c:manualLayout>
                  <c:x val="-1.1677788369876188E-2"/>
                  <c:y val="-3.9710788702432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D8-4C2F-B28E-4368B8B122AA}"/>
                </c:ext>
              </c:extLst>
            </c:dLbl>
            <c:dLbl>
              <c:idx val="9"/>
              <c:layout>
                <c:manualLayout>
                  <c:x val="-1.129995058686124E-2"/>
                  <c:y val="3.82997905078378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EB1-47E9-9621-396464A8D889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66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14'!$C$13:$L$13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14'!$C$22:$L$22</c:f>
              <c:numCache>
                <c:formatCode>#,##0</c:formatCode>
                <c:ptCount val="10"/>
                <c:pt idx="0">
                  <c:v>1360</c:v>
                </c:pt>
                <c:pt idx="1">
                  <c:v>1373</c:v>
                </c:pt>
                <c:pt idx="2">
                  <c:v>1272</c:v>
                </c:pt>
                <c:pt idx="3">
                  <c:v>1250</c:v>
                </c:pt>
                <c:pt idx="4">
                  <c:v>1307</c:v>
                </c:pt>
                <c:pt idx="5">
                  <c:v>1400</c:v>
                </c:pt>
                <c:pt idx="6">
                  <c:v>1756</c:v>
                </c:pt>
                <c:pt idx="7">
                  <c:v>1214</c:v>
                </c:pt>
                <c:pt idx="8">
                  <c:v>1291</c:v>
                </c:pt>
                <c:pt idx="9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DEB1-47E9-9621-396464A8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383"/>
        <c:axId val="1"/>
      </c:lineChart>
      <c:catAx>
        <c:axId val="430023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30023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3870352716873219E-2"/>
          <c:y val="0.94898112225767695"/>
          <c:w val="0.90562440419447099"/>
          <c:h val="4.2274052478134094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382607834398054E-2"/>
          <c:y val="0.21858086704679155"/>
          <c:w val="0.89536296300292284"/>
          <c:h val="0.660039822608380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'Tabla 15'!$B$15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15'!$D$12:$M$12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15'!$D$15:$M$15</c:f>
              <c:numCache>
                <c:formatCode>#,##0</c:formatCode>
                <c:ptCount val="10"/>
                <c:pt idx="0">
                  <c:v>3814</c:v>
                </c:pt>
                <c:pt idx="1">
                  <c:v>3651</c:v>
                </c:pt>
                <c:pt idx="2">
                  <c:v>3409</c:v>
                </c:pt>
                <c:pt idx="3">
                  <c:v>3576</c:v>
                </c:pt>
                <c:pt idx="4">
                  <c:v>3533</c:v>
                </c:pt>
                <c:pt idx="5">
                  <c:v>2221</c:v>
                </c:pt>
                <c:pt idx="6">
                  <c:v>2598</c:v>
                </c:pt>
                <c:pt idx="7">
                  <c:v>2148</c:v>
                </c:pt>
                <c:pt idx="8">
                  <c:v>2176</c:v>
                </c:pt>
                <c:pt idx="9">
                  <c:v>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9-42F2-8AA7-E191C39985A6}"/>
            </c:ext>
          </c:extLst>
        </c:ser>
        <c:ser>
          <c:idx val="11"/>
          <c:order val="1"/>
          <c:tx>
            <c:strRef>
              <c:f>'Tabla 15'!$B$14</c:f>
              <c:strCache>
                <c:ptCount val="1"/>
                <c:pt idx="0">
                  <c:v>Telemática/semitelemática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4B9-42F2-8AA7-E191C39985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4B9-42F2-8AA7-E191C39985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4B9-42F2-8AA7-E191C39985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B9-42F2-8AA7-E191C39985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4B9-42F2-8AA7-E191C39985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4B9-42F2-8AA7-E191C39985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4B9-42F2-8AA7-E191C39985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4B9-42F2-8AA7-E191C39985A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4B9-42F2-8AA7-E191C39985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4B9-42F2-8AA7-E191C39985A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4B9-42F2-8AA7-E191C39985A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4B9-42F2-8AA7-E191C39985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15'!$D$12:$M$12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15'!$D$14:$M$14</c:f>
              <c:numCache>
                <c:formatCode>#,##0</c:formatCode>
                <c:ptCount val="10"/>
                <c:pt idx="0">
                  <c:v>564</c:v>
                </c:pt>
                <c:pt idx="1">
                  <c:v>593</c:v>
                </c:pt>
                <c:pt idx="2">
                  <c:v>710</c:v>
                </c:pt>
                <c:pt idx="3">
                  <c:v>886</c:v>
                </c:pt>
                <c:pt idx="4">
                  <c:v>1099</c:v>
                </c:pt>
                <c:pt idx="5">
                  <c:v>2419</c:v>
                </c:pt>
                <c:pt idx="6">
                  <c:v>2996</c:v>
                </c:pt>
                <c:pt idx="7">
                  <c:v>2463</c:v>
                </c:pt>
                <c:pt idx="8">
                  <c:v>2707</c:v>
                </c:pt>
                <c:pt idx="9">
                  <c:v>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B9-42F2-8AA7-E191C399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43011983"/>
        <c:axId val="1"/>
      </c:barChart>
      <c:catAx>
        <c:axId val="430119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3011983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57668855803502"/>
          <c:y val="0.23448275862068968"/>
          <c:w val="0.51668729727561358"/>
          <c:h val="7.5862068965517226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99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711125207422624E-2"/>
          <c:y val="0.19442328329648445"/>
          <c:w val="0.89481909435876728"/>
          <c:h val="0.73645393010084281"/>
        </c:manualLayout>
      </c:layout>
      <c:lineChart>
        <c:grouping val="standard"/>
        <c:varyColors val="0"/>
        <c:ser>
          <c:idx val="1"/>
          <c:order val="0"/>
          <c:tx>
            <c:strRef>
              <c:f>'Tabla 15'!$B$17</c:f>
              <c:strCache>
                <c:ptCount val="1"/>
                <c:pt idx="0">
                  <c:v>% telemática/semitelemática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dLbls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15'!$D$12:$M$12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15'!$D$17:$M$17</c:f>
              <c:numCache>
                <c:formatCode>0.0%</c:formatCode>
                <c:ptCount val="10"/>
                <c:pt idx="0">
                  <c:v>0.12882594792142532</c:v>
                </c:pt>
                <c:pt idx="1">
                  <c:v>0.13972667295004712</c:v>
                </c:pt>
                <c:pt idx="2">
                  <c:v>0.172371934935664</c:v>
                </c:pt>
                <c:pt idx="3">
                  <c:v>0.19856566562079786</c:v>
                </c:pt>
                <c:pt idx="4">
                  <c:v>0.23726252158894645</c:v>
                </c:pt>
                <c:pt idx="5">
                  <c:v>0.52133620689655169</c:v>
                </c:pt>
                <c:pt idx="6">
                  <c:v>0.53557382910260998</c:v>
                </c:pt>
                <c:pt idx="7">
                  <c:v>0.53415744957709821</c:v>
                </c:pt>
                <c:pt idx="8">
                  <c:v>0.55437231210321525</c:v>
                </c:pt>
                <c:pt idx="9">
                  <c:v>0.58677346477716164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3-4321-8719-94B30529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863"/>
        <c:axId val="1"/>
      </c:lineChart>
      <c:catAx>
        <c:axId val="4300286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3002863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Source Sans Pro"/>
                <a:ea typeface="Source Sans Pro"/>
              </a:rPr>
              <a:t>Gráfico 27. </a:t>
            </a:r>
            <a:r>
              <a:rPr lang="es-ES"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</a:rPr>
              <a:t>Autores según género. Evolución </a:t>
            </a:r>
            <a:r>
              <a:rPr lang="es-ES" sz="1000" b="1" i="0" u="none" strike="noStrike" baseline="0">
                <a:solidFill>
                  <a:srgbClr val="333333"/>
                </a:solidFill>
                <a:latin typeface="Source Sans Pro"/>
                <a:ea typeface="Source Sans Pro"/>
              </a:rPr>
              <a:t>2015-2024.</a:t>
            </a:r>
          </a:p>
        </c:rich>
      </c:tx>
      <c:layout>
        <c:manualLayout>
          <c:xMode val="edge"/>
          <c:yMode val="edge"/>
          <c:x val="2.1922183507549362E-2"/>
          <c:y val="1.00704934541792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33671596862596E-2"/>
          <c:y val="0.19041558626923899"/>
          <c:w val="0.87578016147338245"/>
          <c:h val="0.68648967972659003"/>
        </c:manualLayout>
      </c:layout>
      <c:barChart>
        <c:barDir val="col"/>
        <c:grouping val="clustered"/>
        <c:varyColors val="0"/>
        <c:ser>
          <c:idx val="11"/>
          <c:order val="0"/>
          <c:tx>
            <c:strRef>
              <c:f>'Tabla 16'!$B$23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7A0D-4DEA-8038-9C75026E6FA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0D-4DEA-8038-9C75026E6FA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0D-4DEA-8038-9C75026E6FA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0D-4DEA-8038-9C75026E6FA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0D-4DEA-8038-9C75026E6FA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0D-4DEA-8038-9C75026E6FA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0D-4DEA-8038-9C75026E6FA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0D-4DEA-8038-9C75026E6F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A0D-4DEA-8038-9C75026E6FA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0D-4DEA-8038-9C75026E6FA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A0D-4DEA-8038-9C75026E6FA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A0D-4DEA-8038-9C75026E6FAD}"/>
              </c:ext>
            </c:extLst>
          </c:dPt>
          <c:dLbls>
            <c:dLbl>
              <c:idx val="0"/>
              <c:layout>
                <c:manualLayout>
                  <c:x val="1.1428571428571429E-2"/>
                  <c:y val="-4.577558438838649E-17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666699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D-4DEA-8038-9C75026E6FAD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666699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16'!$D$23:$M$23</c:f>
              <c:numCache>
                <c:formatCode>#,##0</c:formatCode>
                <c:ptCount val="10"/>
                <c:pt idx="0">
                  <c:v>3358</c:v>
                </c:pt>
                <c:pt idx="1">
                  <c:v>3323</c:v>
                </c:pt>
                <c:pt idx="2">
                  <c:v>3115</c:v>
                </c:pt>
                <c:pt idx="3">
                  <c:v>3413</c:v>
                </c:pt>
                <c:pt idx="4">
                  <c:v>3500</c:v>
                </c:pt>
                <c:pt idx="5">
                  <c:v>3343</c:v>
                </c:pt>
                <c:pt idx="6">
                  <c:v>4022</c:v>
                </c:pt>
                <c:pt idx="7">
                  <c:v>3319</c:v>
                </c:pt>
                <c:pt idx="8">
                  <c:v>3470</c:v>
                </c:pt>
                <c:pt idx="9">
                  <c:v>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0D-4DEA-8038-9C75026E6FAD}"/>
            </c:ext>
          </c:extLst>
        </c:ser>
        <c:ser>
          <c:idx val="3"/>
          <c:order val="1"/>
          <c:tx>
            <c:strRef>
              <c:f>'Tabla 16'!$B$24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0"/>
              <c:layout>
                <c:manualLayout>
                  <c:x val="1.1418342175038471E-2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0D-4DEA-8038-9C75026E6FAD}"/>
                </c:ext>
              </c:extLst>
            </c:dLbl>
            <c:dLbl>
              <c:idx val="1"/>
              <c:layout>
                <c:manualLayout>
                  <c:x val="1.1418641876925022E-2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0D-4DEA-8038-9C75026E6FAD}"/>
                </c:ext>
              </c:extLst>
            </c:dLbl>
            <c:dLbl>
              <c:idx val="2"/>
              <c:layout>
                <c:manualLayout>
                  <c:x val="1.1418641876925022E-2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0D-4DEA-8038-9C75026E6FAD}"/>
                </c:ext>
              </c:extLst>
            </c:dLbl>
            <c:dLbl>
              <c:idx val="3"/>
              <c:layout>
                <c:manualLayout>
                  <c:x val="1.1418641876925022E-2"/>
                  <c:y val="-9.2091039334417192E-17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0D-4DEA-8038-9C75026E6FAD}"/>
                </c:ext>
              </c:extLst>
            </c:dLbl>
            <c:dLbl>
              <c:idx val="4"/>
              <c:layout>
                <c:manualLayout>
                  <c:x val="1.1418641876924953E-2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0D-4DEA-8038-9C75026E6FAD}"/>
                </c:ext>
              </c:extLst>
            </c:dLbl>
            <c:dLbl>
              <c:idx val="5"/>
              <c:layout>
                <c:manualLayout>
                  <c:x val="1.522485583590003E-2"/>
                  <c:y val="5.0232056278888375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0D-4DEA-8038-9C75026E6FAD}"/>
                </c:ext>
              </c:extLst>
            </c:dLbl>
            <c:dLbl>
              <c:idx val="6"/>
              <c:layout>
                <c:manualLayout>
                  <c:x val="1.1418641876925022E-2"/>
                  <c:y val="5.0232056278888375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0D-4DEA-8038-9C75026E6FAD}"/>
                </c:ext>
              </c:extLst>
            </c:dLbl>
            <c:dLbl>
              <c:idx val="7"/>
              <c:layout>
                <c:manualLayout>
                  <c:x val="1.5224855835900169E-2"/>
                  <c:y val="1.004641125577767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0D-4DEA-8038-9C75026E6FAD}"/>
                </c:ext>
              </c:extLst>
            </c:dLbl>
            <c:dLbl>
              <c:idx val="8"/>
              <c:layout>
                <c:manualLayout>
                  <c:x val="1.5649452269170465E-2"/>
                  <c:y val="4.9937578027465668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0D-4DEA-8038-9C75026E6FAD}"/>
                </c:ext>
              </c:extLst>
            </c:dLbl>
            <c:dLbl>
              <c:idx val="9"/>
              <c:layout>
                <c:manualLayout>
                  <c:x val="1.7421374157498604E-2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0D-4DEA-8038-9C75026E6FAD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66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16'!$D$24:$M$24</c:f>
              <c:numCache>
                <c:formatCode>#,##0</c:formatCode>
                <c:ptCount val="10"/>
                <c:pt idx="0">
                  <c:v>1810</c:v>
                </c:pt>
                <c:pt idx="1">
                  <c:v>1658</c:v>
                </c:pt>
                <c:pt idx="2">
                  <c:v>1634</c:v>
                </c:pt>
                <c:pt idx="3">
                  <c:v>2429</c:v>
                </c:pt>
                <c:pt idx="4">
                  <c:v>2006</c:v>
                </c:pt>
                <c:pt idx="5">
                  <c:v>1846</c:v>
                </c:pt>
                <c:pt idx="6">
                  <c:v>2309</c:v>
                </c:pt>
                <c:pt idx="7">
                  <c:v>1908</c:v>
                </c:pt>
                <c:pt idx="8">
                  <c:v>2045</c:v>
                </c:pt>
                <c:pt idx="9">
                  <c:v>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A0D-4DEA-8038-9C75026E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43016303"/>
        <c:axId val="1"/>
      </c:barChart>
      <c:catAx>
        <c:axId val="430163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3016303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60104666794699446"/>
          <c:y val="0.15810714370673454"/>
          <c:w val="0.3780496950076363"/>
          <c:h val="6.3444108761329304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127461095243118E-2"/>
          <c:y val="0.21559181990468715"/>
          <c:w val="0.90800038508625314"/>
          <c:h val="0.67136015097810664"/>
        </c:manualLayout>
      </c:layout>
      <c:barChart>
        <c:barDir val="col"/>
        <c:grouping val="clustered"/>
        <c:varyColors val="0"/>
        <c:ser>
          <c:idx val="11"/>
          <c:order val="0"/>
          <c:tx>
            <c:strRef>
              <c:f>'Tabla 16'!$B$34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6644-42CA-B0D3-AADA931C770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44-42CA-B0D3-AADA931C770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44-42CA-B0D3-AADA931C770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44-42CA-B0D3-AADA931C770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44-42CA-B0D3-AADA931C770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44-42CA-B0D3-AADA931C770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44-42CA-B0D3-AADA931C770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644-42CA-B0D3-AADA931C770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644-42CA-B0D3-AADA931C770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644-42CA-B0D3-AADA931C770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44-42CA-B0D3-AADA931C770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44-42CA-B0D3-AADA931C770D}"/>
              </c:ext>
            </c:extLst>
          </c:dPt>
          <c:dLbls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666699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16'!$D$34:$M$34</c:f>
              <c:numCache>
                <c:formatCode>#,##0.0</c:formatCode>
                <c:ptCount val="10"/>
                <c:pt idx="0">
                  <c:v>45.365294866355498</c:v>
                </c:pt>
                <c:pt idx="1">
                  <c:v>45.2426850258176</c:v>
                </c:pt>
                <c:pt idx="2">
                  <c:v>45.171441774491697</c:v>
                </c:pt>
                <c:pt idx="3">
                  <c:v>46.343442622950803</c:v>
                </c:pt>
                <c:pt idx="4">
                  <c:v>47.004800000000003</c:v>
                </c:pt>
                <c:pt idx="5">
                  <c:v>46.647565543071202</c:v>
                </c:pt>
                <c:pt idx="6">
                  <c:v>47.933227344992098</c:v>
                </c:pt>
                <c:pt idx="7">
                  <c:v>47.939028842643303</c:v>
                </c:pt>
                <c:pt idx="8">
                  <c:v>49.003065395095398</c:v>
                </c:pt>
                <c:pt idx="9">
                  <c:v>48.854698094930598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44-42CA-B0D3-AADA931C770D}"/>
            </c:ext>
          </c:extLst>
        </c:ser>
        <c:ser>
          <c:idx val="3"/>
          <c:order val="1"/>
          <c:tx>
            <c:strRef>
              <c:f>'Tabla 16'!$B$35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0"/>
              <c:layout>
                <c:manualLayout>
                  <c:x val="9.8892578186762798E-3"/>
                  <c:y val="1.0046496996864111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44-42CA-B0D3-AADA931C770D}"/>
                </c:ext>
              </c:extLst>
            </c:dLbl>
            <c:dLbl>
              <c:idx val="1"/>
              <c:layout>
                <c:manualLayout>
                  <c:x val="6.4257028112449507E-3"/>
                  <c:y val="1.004649699686415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44-42CA-B0D3-AADA931C770D}"/>
                </c:ext>
              </c:extLst>
            </c:dLbl>
            <c:dLbl>
              <c:idx val="2"/>
              <c:layout>
                <c:manualLayout>
                  <c:x val="3.4635944856303102E-3"/>
                  <c:y val="1.506961688366651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44-42CA-B0D3-AADA931C770D}"/>
                </c:ext>
              </c:extLst>
            </c:dLbl>
            <c:dLbl>
              <c:idx val="3"/>
              <c:layout>
                <c:manualLayout>
                  <c:x val="6.9271889712606205E-3"/>
                  <c:y val="1.506961688366651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44-42CA-B0D3-AADA931C770D}"/>
                </c:ext>
              </c:extLst>
            </c:dLbl>
            <c:dLbl>
              <c:idx val="4"/>
              <c:layout>
                <c:manualLayout>
                  <c:x val="6.9271889712606205E-3"/>
                  <c:y val="1.506961688366646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44-42CA-B0D3-AADA931C770D}"/>
                </c:ext>
              </c:extLst>
            </c:dLbl>
            <c:dLbl>
              <c:idx val="5"/>
              <c:layout>
                <c:manualLayout>
                  <c:x val="3.4635944856303102E-3"/>
                  <c:y val="1.004641125577767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44-42CA-B0D3-AADA931C770D}"/>
                </c:ext>
              </c:extLst>
            </c:dLbl>
            <c:dLbl>
              <c:idx val="6"/>
              <c:layout>
                <c:manualLayout>
                  <c:x val="3.4635944856303102E-3"/>
                  <c:y val="1.0046015727775434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44-42CA-B0D3-AADA931C770D}"/>
                </c:ext>
              </c:extLst>
            </c:dLbl>
            <c:dLbl>
              <c:idx val="7"/>
              <c:layout>
                <c:manualLayout>
                  <c:x val="1.3102109224298769E-2"/>
                  <c:y val="1.0046103787588394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44-42CA-B0D3-AADA931C770D}"/>
                </c:ext>
              </c:extLst>
            </c:dLbl>
            <c:dLbl>
              <c:idx val="8"/>
              <c:layout>
                <c:manualLayout>
                  <c:x val="6.4257028112448622E-3"/>
                  <c:y val="-4.577558438838649E-17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44-42CA-B0D3-AADA931C770D}"/>
                </c:ext>
              </c:extLst>
            </c:dLbl>
            <c:dLbl>
              <c:idx val="9"/>
              <c:layout>
                <c:manualLayout>
                  <c:x val="1.4671361502347526E-2"/>
                  <c:y val="-3.9647612024327773E-7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66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644-42CA-B0D3-AADA931C770D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66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16'!$D$35:$M$35</c:f>
              <c:numCache>
                <c:formatCode>#,##0.0</c:formatCode>
                <c:ptCount val="10"/>
                <c:pt idx="0">
                  <c:v>41.778313253012101</c:v>
                </c:pt>
                <c:pt idx="1">
                  <c:v>42.731729055258498</c:v>
                </c:pt>
                <c:pt idx="2">
                  <c:v>42.981029810298097</c:v>
                </c:pt>
                <c:pt idx="3">
                  <c:v>40.523885350318501</c:v>
                </c:pt>
                <c:pt idx="4">
                  <c:v>42.288447909284201</c:v>
                </c:pt>
                <c:pt idx="5">
                  <c:v>41.387075283144597</c:v>
                </c:pt>
                <c:pt idx="6">
                  <c:v>42.737880496054103</c:v>
                </c:pt>
                <c:pt idx="7">
                  <c:v>43.398457583547597</c:v>
                </c:pt>
                <c:pt idx="8">
                  <c:v>43.558246828142998</c:v>
                </c:pt>
                <c:pt idx="9">
                  <c:v>43.326715825297804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644-42CA-B0D3-AADA931C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42994703"/>
        <c:axId val="1"/>
      </c:barChart>
      <c:catAx>
        <c:axId val="429947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29947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59316661121587"/>
          <c:y val="0.18831862406927233"/>
          <c:w val="0.37500115522531519"/>
          <c:h val="6.3444108761329304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4658653337125"/>
          <c:y val="0.23161028324228206"/>
          <c:w val="0.8590222400543881"/>
          <c:h val="0.68594629254405093"/>
        </c:manualLayout>
      </c:layout>
      <c:barChart>
        <c:barDir val="col"/>
        <c:grouping val="clustered"/>
        <c:varyColors val="0"/>
        <c:ser>
          <c:idx val="11"/>
          <c:order val="0"/>
          <c:invertIfNegative val="0"/>
          <c:dPt>
            <c:idx val="0"/>
            <c:invertIfNegative val="0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0-ABA2-4194-BDD7-DE68BB78145B}"/>
              </c:ext>
            </c:extLst>
          </c:dPt>
          <c:dPt>
            <c:idx val="1"/>
            <c:invertIfNegative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ABA2-4194-BDD7-DE68BB78145B}"/>
              </c:ext>
            </c:extLst>
          </c:dPt>
          <c:dPt>
            <c:idx val="2"/>
            <c:invertIfNegative val="0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ABA2-4194-BDD7-DE68BB78145B}"/>
              </c:ext>
            </c:extLst>
          </c:dPt>
          <c:dPt>
            <c:idx val="3"/>
            <c:invertIfNegative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ABA2-4194-BDD7-DE68BB78145B}"/>
              </c:ext>
            </c:extLst>
          </c:dPt>
          <c:dPt>
            <c:idx val="4"/>
            <c:invertIfNegative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4-ABA2-4194-BDD7-DE68BB78145B}"/>
              </c:ext>
            </c:extLst>
          </c:dPt>
          <c:dPt>
            <c:idx val="5"/>
            <c:invertIfNegative val="0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ABA2-4194-BDD7-DE68BB78145B}"/>
              </c:ext>
            </c:extLst>
          </c:dPt>
          <c:dPt>
            <c:idx val="6"/>
            <c:invertIfNegative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6-ABA2-4194-BDD7-DE68BB78145B}"/>
              </c:ext>
            </c:extLst>
          </c:dPt>
          <c:dPt>
            <c:idx val="7"/>
            <c:invertIfNegative val="0"/>
            <c:bubble3D val="0"/>
            <c:spPr>
              <a:solidFill>
                <a:srgbClr val="FC5937"/>
              </a:solidFill>
            </c:spPr>
            <c:extLst>
              <c:ext xmlns:c16="http://schemas.microsoft.com/office/drawing/2014/chart" uri="{C3380CC4-5D6E-409C-BE32-E72D297353CC}">
                <c16:uniqueId val="{00000007-ABA2-4194-BDD7-DE68BB78145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BA2-4194-BDD7-DE68BB78145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BA2-4194-BDD7-DE68BB78145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BA2-4194-BDD7-DE68BB78145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BA2-4194-BDD7-DE68BB78145B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2'!$C$18:$J$18</c:f>
              <c:numCache>
                <c:formatCode>#,##0</c:formatCode>
                <c:ptCount val="8"/>
                <c:pt idx="0">
                  <c:v>309</c:v>
                </c:pt>
                <c:pt idx="1">
                  <c:v>566</c:v>
                </c:pt>
                <c:pt idx="2">
                  <c:v>385</c:v>
                </c:pt>
                <c:pt idx="3">
                  <c:v>657</c:v>
                </c:pt>
                <c:pt idx="4">
                  <c:v>250</c:v>
                </c:pt>
                <c:pt idx="5">
                  <c:v>215</c:v>
                </c:pt>
                <c:pt idx="6">
                  <c:v>1048</c:v>
                </c:pt>
                <c:pt idx="7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A2-4194-BDD7-DE68BB781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9099839"/>
        <c:axId val="1"/>
      </c:barChart>
      <c:catAx>
        <c:axId val="1490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09983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301238477642204E-2"/>
          <c:y val="0.16555764823345212"/>
          <c:w val="0.93830436875863887"/>
          <c:h val="0.6797247641342129"/>
        </c:manualLayout>
      </c:layout>
      <c:lineChart>
        <c:grouping val="standard"/>
        <c:varyColors val="0"/>
        <c:ser>
          <c:idx val="0"/>
          <c:order val="0"/>
          <c:tx>
            <c:strRef>
              <c:f>'Tabla 16'!$B$27</c:f>
              <c:strCache>
                <c:ptCount val="1"/>
                <c:pt idx="0">
                  <c:v>Menores de 18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F5C000"/>
                </a:solidFill>
              </a:ln>
            </c:spPr>
          </c:marker>
          <c:dLbls>
            <c:dLbl>
              <c:idx val="2"/>
              <c:layout>
                <c:manualLayout>
                  <c:x val="-4.5167118337850042E-3"/>
                  <c:y val="-3.051786079931498E-2"/>
                </c:manualLayout>
              </c:layout>
              <c:spPr>
                <a:solidFill>
                  <a:srgbClr val="F5C000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E-4666-A112-C202846C43CF}"/>
                </c:ext>
              </c:extLst>
            </c:dLbl>
            <c:dLbl>
              <c:idx val="3"/>
              <c:layout>
                <c:manualLayout>
                  <c:x val="-5.3275860842592405E-4"/>
                  <c:y val="-1.4757419506958793E-2"/>
                </c:manualLayout>
              </c:layout>
              <c:spPr>
                <a:solidFill>
                  <a:srgbClr val="F5C000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E-4666-A112-C202846C43CF}"/>
                </c:ext>
              </c:extLst>
            </c:dLbl>
            <c:dLbl>
              <c:idx val="4"/>
              <c:layout>
                <c:manualLayout>
                  <c:x val="-2.8092525019738387E-3"/>
                  <c:y val="-1.0917828533844617E-2"/>
                </c:manualLayout>
              </c:layout>
              <c:spPr>
                <a:solidFill>
                  <a:srgbClr val="F5C000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E-4666-A112-C202846C43CF}"/>
                </c:ext>
              </c:extLst>
            </c:dLbl>
            <c:dLbl>
              <c:idx val="9"/>
              <c:layout>
                <c:manualLayout>
                  <c:x val="-3.0111412225234469E-3"/>
                  <c:y val="-1.1820330969267139E-2"/>
                </c:manualLayout>
              </c:layout>
              <c:spPr>
                <a:solidFill>
                  <a:srgbClr val="F5C000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E-4666-A112-C202846C43CF}"/>
                </c:ext>
              </c:extLst>
            </c:dLbl>
            <c:spPr>
              <a:solidFill>
                <a:srgbClr val="F5C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16'!$D$27:$M$27</c:f>
              <c:numCache>
                <c:formatCode>0%</c:formatCode>
                <c:ptCount val="10"/>
                <c:pt idx="0">
                  <c:v>1.33259300388673E-2</c:v>
                </c:pt>
                <c:pt idx="1">
                  <c:v>9.8665118978525802E-3</c:v>
                </c:pt>
                <c:pt idx="2">
                  <c:v>1.9871598899419099E-2</c:v>
                </c:pt>
                <c:pt idx="3">
                  <c:v>1.27197039777983E-2</c:v>
                </c:pt>
                <c:pt idx="4">
                  <c:v>1.55970340066479E-2</c:v>
                </c:pt>
                <c:pt idx="5">
                  <c:v>2.32558139534884E-2</c:v>
                </c:pt>
                <c:pt idx="6">
                  <c:v>1.54502947753608E-2</c:v>
                </c:pt>
                <c:pt idx="7">
                  <c:v>2.4679860302677499E-2</c:v>
                </c:pt>
                <c:pt idx="8">
                  <c:v>1.86295503211991E-2</c:v>
                </c:pt>
                <c:pt idx="9">
                  <c:v>2.03619909502262E-2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E-4666-A112-C202846C43CF}"/>
            </c:ext>
          </c:extLst>
        </c:ser>
        <c:ser>
          <c:idx val="6"/>
          <c:order val="1"/>
          <c:tx>
            <c:strRef>
              <c:f>'Tabla 16'!$B$28</c:f>
              <c:strCache>
                <c:ptCount val="1"/>
                <c:pt idx="0">
                  <c:v>18 a 29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FC5937"/>
                </a:solidFill>
              </a:ln>
            </c:spPr>
          </c:marker>
          <c:dLbls>
            <c:dLbl>
              <c:idx val="0"/>
              <c:layout>
                <c:manualLayout>
                  <c:x val="-2.7403519004568874E-2"/>
                  <c:y val="4.6300639724998913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E-4666-A112-C202846C43CF}"/>
                </c:ext>
              </c:extLst>
            </c:dLbl>
            <c:dLbl>
              <c:idx val="1"/>
              <c:layout>
                <c:manualLayout>
                  <c:x val="-2.7262208755070957E-2"/>
                  <c:y val="5.258092738407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11-4EB9-AA95-D00FCDEEB4DA}"/>
                </c:ext>
              </c:extLst>
            </c:dLbl>
            <c:dLbl>
              <c:idx val="2"/>
              <c:layout>
                <c:manualLayout>
                  <c:x val="-2.8767779366332596E-2"/>
                  <c:y val="4.4700706737898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11-4EB9-AA95-D00FCDEEB4DA}"/>
                </c:ext>
              </c:extLst>
            </c:dLbl>
            <c:dLbl>
              <c:idx val="3"/>
              <c:layout>
                <c:manualLayout>
                  <c:x val="-2.7262208755070984E-2"/>
                  <c:y val="4.8640817060987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BC-44B3-8589-C07780521410}"/>
                </c:ext>
              </c:extLst>
            </c:dLbl>
            <c:dLbl>
              <c:idx val="4"/>
              <c:layout>
                <c:manualLayout>
                  <c:x val="-3.0273349977594375E-2"/>
                  <c:y val="5.258092738407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1-4EB9-AA95-D00FCDEEB4DA}"/>
                </c:ext>
              </c:extLst>
            </c:dLbl>
            <c:dLbl>
              <c:idx val="5"/>
              <c:layout>
                <c:manualLayout>
                  <c:x val="-4.3364002576601182E-2"/>
                  <c:y val="4.5474906545772763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E-4666-A112-C202846C43CF}"/>
                </c:ext>
              </c:extLst>
            </c:dLbl>
            <c:dLbl>
              <c:idx val="6"/>
              <c:layout>
                <c:manualLayout>
                  <c:x val="-3.953102016094124E-2"/>
                  <c:y val="4.5474906545772686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5E-4666-A112-C202846C43CF}"/>
                </c:ext>
              </c:extLst>
            </c:dLbl>
            <c:dLbl>
              <c:idx val="7"/>
              <c:layout>
                <c:manualLayout>
                  <c:x val="-3.1289484741853543E-2"/>
                  <c:y val="4.4871889451265128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5E-4666-A112-C202846C43CF}"/>
                </c:ext>
              </c:extLst>
            </c:dLbl>
            <c:dLbl>
              <c:idx val="8"/>
              <c:layout>
                <c:manualLayout>
                  <c:x val="-2.7262208755070929E-2"/>
                  <c:y val="4.8640817060987947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5E-4666-A112-C202846C43CF}"/>
                </c:ext>
              </c:extLst>
            </c:dLbl>
            <c:dLbl>
              <c:idx val="9"/>
              <c:layout>
                <c:manualLayout>
                  <c:x val="-3.0273349977594375E-2"/>
                  <c:y val="-5.3802051339327341E-2"/>
                </c:manualLayout>
              </c:layout>
              <c:spPr>
                <a:solidFill>
                  <a:srgbClr val="FC5937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5E-4666-A112-C202846C43CF}"/>
                </c:ext>
              </c:extLst>
            </c:dLbl>
            <c:spPr>
              <a:solidFill>
                <a:srgbClr val="FC5937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16'!$D$28:$M$28</c:f>
              <c:numCache>
                <c:formatCode>0%</c:formatCode>
                <c:ptCount val="10"/>
                <c:pt idx="0">
                  <c:v>0.152970571904498</c:v>
                </c:pt>
                <c:pt idx="1">
                  <c:v>0.14654672083575199</c:v>
                </c:pt>
                <c:pt idx="2">
                  <c:v>0.13879547538978901</c:v>
                </c:pt>
                <c:pt idx="3">
                  <c:v>0.141304347826087</c:v>
                </c:pt>
                <c:pt idx="4">
                  <c:v>0.13781641523906901</c:v>
                </c:pt>
                <c:pt idx="5">
                  <c:v>0.13761687844641601</c:v>
                </c:pt>
                <c:pt idx="6">
                  <c:v>0.125228705021346</c:v>
                </c:pt>
                <c:pt idx="7">
                  <c:v>0.124097788125728</c:v>
                </c:pt>
                <c:pt idx="8">
                  <c:v>0.131263383297645</c:v>
                </c:pt>
                <c:pt idx="9">
                  <c:v>0.12813656931303999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5E-4666-A112-C202846C43CF}"/>
            </c:ext>
          </c:extLst>
        </c:ser>
        <c:ser>
          <c:idx val="11"/>
          <c:order val="2"/>
          <c:tx>
            <c:strRef>
              <c:f>'Tabla 16'!$B$29</c:f>
              <c:strCache>
                <c:ptCount val="1"/>
                <c:pt idx="0">
                  <c:v>30 a 44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43939D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D-EB5E-4666-A112-C202846C43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EB5E-4666-A112-C202846C43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EB5E-4666-A112-C202846C43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3-EB5E-4666-A112-C202846C43C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5-EB5E-4666-A112-C202846C43C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7-EB5E-4666-A112-C202846C43C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9-EB5E-4666-A112-C202846C43C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B-EB5E-4666-A112-C202846C43C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EB5E-4666-A112-C202846C43C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F-EB5E-4666-A112-C202846C43C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1-EB5E-4666-A112-C202846C43C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3-EB5E-4666-A112-C202846C43CF}"/>
              </c:ext>
            </c:extLst>
          </c:dPt>
          <c:dLbls>
            <c:dLbl>
              <c:idx val="9"/>
              <c:layout>
                <c:manualLayout>
                  <c:x val="-2.8171834211780329E-2"/>
                  <c:y val="-4.8595211059610455E-2"/>
                </c:manualLayout>
              </c:layout>
              <c:spPr>
                <a:solidFill>
                  <a:srgbClr val="43939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B5E-4666-A112-C202846C43CF}"/>
                </c:ext>
              </c:extLst>
            </c:dLbl>
            <c:spPr>
              <a:solidFill>
                <a:srgbClr val="43939D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16'!$D$29:$M$29</c:f>
              <c:numCache>
                <c:formatCode>0%</c:formatCode>
                <c:ptCount val="10"/>
                <c:pt idx="0">
                  <c:v>0.39061632426429799</c:v>
                </c:pt>
                <c:pt idx="1">
                  <c:v>0.37318630295995397</c:v>
                </c:pt>
                <c:pt idx="2">
                  <c:v>0.37297462549679</c:v>
                </c:pt>
                <c:pt idx="3">
                  <c:v>0.403330249768733</c:v>
                </c:pt>
                <c:pt idx="4">
                  <c:v>0.35975453848120698</c:v>
                </c:pt>
                <c:pt idx="5">
                  <c:v>0.34308319347878202</c:v>
                </c:pt>
                <c:pt idx="6">
                  <c:v>0.35068103273022999</c:v>
                </c:pt>
                <c:pt idx="7">
                  <c:v>0.29592549476134999</c:v>
                </c:pt>
                <c:pt idx="8">
                  <c:v>0.28051391862955</c:v>
                </c:pt>
                <c:pt idx="9">
                  <c:v>0.288153023447141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B5E-4666-A112-C202846C43CF}"/>
            </c:ext>
          </c:extLst>
        </c:ser>
        <c:ser>
          <c:idx val="5"/>
          <c:order val="3"/>
          <c:tx>
            <c:strRef>
              <c:f>'Tabla 16'!$B$30</c:f>
              <c:strCache>
                <c:ptCount val="1"/>
                <c:pt idx="0">
                  <c:v>45 a 59</c:v>
                </c:pt>
              </c:strCache>
            </c:strRef>
          </c:tx>
          <c:spPr>
            <a:ln w="19050">
              <a:solidFill>
                <a:srgbClr val="9AAE6B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22225">
                <a:solidFill>
                  <a:srgbClr val="9AAE6B"/>
                </a:solidFill>
              </a:ln>
            </c:spPr>
          </c:marker>
          <c:dLbls>
            <c:dLbl>
              <c:idx val="4"/>
              <c:layout>
                <c:manualLayout>
                  <c:x val="-2.7262208755070984E-2"/>
                  <c:y val="-4.1981720370060129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B5E-4666-A112-C202846C43CF}"/>
                </c:ext>
              </c:extLst>
            </c:dLbl>
            <c:dLbl>
              <c:idx val="6"/>
              <c:layout>
                <c:manualLayout>
                  <c:x val="-3.0497644434012143E-2"/>
                  <c:y val="4.7308935673820843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B5E-4666-A112-C202846C43CF}"/>
                </c:ext>
              </c:extLst>
            </c:dLbl>
            <c:dLbl>
              <c:idx val="7"/>
              <c:layout>
                <c:manualLayout>
                  <c:x val="-4.6834626701472613E-2"/>
                  <c:y val="-3.8041610046971076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B5E-4666-A112-C202846C43CF}"/>
                </c:ext>
              </c:extLst>
            </c:dLbl>
            <c:dLbl>
              <c:idx val="8"/>
              <c:layout>
                <c:manualLayout>
                  <c:x val="-2.7262208755071037E-2"/>
                  <c:y val="-4.5921830693149174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B5E-4666-A112-C202846C43CF}"/>
                </c:ext>
              </c:extLst>
            </c:dLbl>
            <c:dLbl>
              <c:idx val="9"/>
              <c:layout>
                <c:manualLayout>
                  <c:x val="-2.7262208755071037E-2"/>
                  <c:y val="-4.9861941016238254E-2"/>
                </c:manualLayout>
              </c:layout>
              <c:spPr>
                <a:solidFill>
                  <a:srgbClr val="9AAE6B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B5E-4666-A112-C202846C43CF}"/>
                </c:ext>
              </c:extLst>
            </c:dLbl>
            <c:spPr>
              <a:solidFill>
                <a:srgbClr val="9AAE6B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16'!$D$30:$M$30</c:f>
              <c:numCache>
                <c:formatCode>0%</c:formatCode>
                <c:ptCount val="10"/>
                <c:pt idx="0">
                  <c:v>0.27845641310383101</c:v>
                </c:pt>
                <c:pt idx="1">
                  <c:v>0.310214741729542</c:v>
                </c:pt>
                <c:pt idx="2">
                  <c:v>0.29929685111586701</c:v>
                </c:pt>
                <c:pt idx="3">
                  <c:v>0.30203515263644798</c:v>
                </c:pt>
                <c:pt idx="4">
                  <c:v>0.302991562260292</c:v>
                </c:pt>
                <c:pt idx="5">
                  <c:v>0.33613042435866702</c:v>
                </c:pt>
                <c:pt idx="6">
                  <c:v>0.32059361658873797</c:v>
                </c:pt>
                <c:pt idx="7">
                  <c:v>0.35459837019790502</c:v>
                </c:pt>
                <c:pt idx="8">
                  <c:v>0.35074946466809398</c:v>
                </c:pt>
                <c:pt idx="9">
                  <c:v>0.33895516248457402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B5E-4666-A112-C202846C43CF}"/>
            </c:ext>
          </c:extLst>
        </c:ser>
        <c:ser>
          <c:idx val="1"/>
          <c:order val="4"/>
          <c:tx>
            <c:strRef>
              <c:f>'Tabla 16'!$B$31</c:f>
              <c:strCache>
                <c:ptCount val="1"/>
                <c:pt idx="0">
                  <c:v>60 o más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diamond"/>
            <c:size val="7"/>
            <c:spPr>
              <a:solidFill>
                <a:srgbClr val="FFFFFF"/>
              </a:solidFill>
              <a:ln w="222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dLbls>
            <c:dLbl>
              <c:idx val="0"/>
              <c:layout>
                <c:manualLayout>
                  <c:x val="-2.5756638143809258E-2"/>
                  <c:y val="-5.2580617139169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11-4EB9-AA95-D00FCDEEB4DA}"/>
                </c:ext>
              </c:extLst>
            </c:dLbl>
            <c:dLbl>
              <c:idx val="1"/>
              <c:layout>
                <c:manualLayout>
                  <c:x val="-2.5756638143809258E-2"/>
                  <c:y val="-5.2580617139169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11-4EB9-AA95-D00FCDEEB4DA}"/>
                </c:ext>
              </c:extLst>
            </c:dLbl>
            <c:dLbl>
              <c:idx val="2"/>
              <c:layout>
                <c:manualLayout>
                  <c:x val="-2.7262208755070929E-2"/>
                  <c:y val="-4.8640506816080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1-4EB9-AA95-D00FCDEEB4DA}"/>
                </c:ext>
              </c:extLst>
            </c:dLbl>
            <c:dLbl>
              <c:idx val="3"/>
              <c:layout>
                <c:manualLayout>
                  <c:x val="-2.7530129194555344E-2"/>
                  <c:y val="-5.1048627786774811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B5E-4666-A112-C202846C43CF}"/>
                </c:ext>
              </c:extLst>
            </c:dLbl>
            <c:dLbl>
              <c:idx val="4"/>
              <c:layout>
                <c:manualLayout>
                  <c:x val="-2.7915175914663838E-2"/>
                  <c:y val="-5.4458529563237219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B5E-4666-A112-C202846C43CF}"/>
                </c:ext>
              </c:extLst>
            </c:dLbl>
            <c:dLbl>
              <c:idx val="5"/>
              <c:layout>
                <c:manualLayout>
                  <c:x val="-3.6038187534250525E-2"/>
                  <c:y val="-4.1434184363318222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B5E-4666-A112-C202846C43CF}"/>
                </c:ext>
              </c:extLst>
            </c:dLbl>
            <c:dLbl>
              <c:idx val="6"/>
              <c:layout>
                <c:manualLayout>
                  <c:x val="-3.4647015276936359E-2"/>
                  <c:y val="-4.547458840372226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B5E-4666-A112-C202846C43CF}"/>
                </c:ext>
              </c:extLst>
            </c:dLbl>
            <c:dLbl>
              <c:idx val="7"/>
              <c:layout>
                <c:manualLayout>
                  <c:x val="-3.1289484741853404E-2"/>
                  <c:y val="-4.4871575527917047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B5E-4666-A112-C202846C43CF}"/>
                </c:ext>
              </c:extLst>
            </c:dLbl>
            <c:dLbl>
              <c:idx val="8"/>
              <c:layout>
                <c:manualLayout>
                  <c:x val="-2.5756638143809258E-2"/>
                  <c:y val="-4.8640506816080543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B5E-4666-A112-C202846C43CF}"/>
                </c:ext>
              </c:extLst>
            </c:dLbl>
            <c:dLbl>
              <c:idx val="9"/>
              <c:layout>
                <c:manualLayout>
                  <c:x val="-2.7262208755071037E-2"/>
                  <c:y val="-4.4700396492991568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</a:sysClr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B5E-4666-A112-C202846C43CF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16'!$D$12:$M$12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'Tabla 16'!$D$31:$M$31</c:f>
              <c:numCache>
                <c:formatCode>0%</c:formatCode>
                <c:ptCount val="10"/>
                <c:pt idx="0">
                  <c:v>0.16463076068850599</c:v>
                </c:pt>
                <c:pt idx="1">
                  <c:v>0.160185722576901</c:v>
                </c:pt>
                <c:pt idx="2">
                  <c:v>0.169061449098135</c:v>
                </c:pt>
                <c:pt idx="3">
                  <c:v>0.14061054579093399</c:v>
                </c:pt>
                <c:pt idx="4">
                  <c:v>0.18384045001278401</c:v>
                </c:pt>
                <c:pt idx="5">
                  <c:v>0.159913689762647</c:v>
                </c:pt>
                <c:pt idx="6">
                  <c:v>0.188046350884326</c:v>
                </c:pt>
                <c:pt idx="7">
                  <c:v>0.20069848661233999</c:v>
                </c:pt>
                <c:pt idx="8">
                  <c:v>0.21884368308351199</c:v>
                </c:pt>
                <c:pt idx="9">
                  <c:v>0.22439325380501901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EB5E-4666-A112-C202846C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6703"/>
        <c:axId val="1"/>
      </c:lineChart>
      <c:catAx>
        <c:axId val="430067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NewsGotT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30067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914301024025113E-2"/>
          <c:y val="0.92908018589874841"/>
          <c:w val="0.86088634245922502"/>
          <c:h val="4.4917257683215084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8912129848798E-2"/>
          <c:y val="0.21858106031748897"/>
          <c:w val="0.91166494372252538"/>
          <c:h val="0.690289386903560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'Tabla 2'!$B$14</c:f>
              <c:strCache>
                <c:ptCount val="1"/>
                <c:pt idx="0">
                  <c:v>Obras literarias y científicas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2'!$C$14:$J$14</c:f>
              <c:numCache>
                <c:formatCode>General</c:formatCode>
                <c:ptCount val="8"/>
                <c:pt idx="0">
                  <c:v>229</c:v>
                </c:pt>
                <c:pt idx="1">
                  <c:v>426</c:v>
                </c:pt>
                <c:pt idx="2">
                  <c:v>283</c:v>
                </c:pt>
                <c:pt idx="3">
                  <c:v>464</c:v>
                </c:pt>
                <c:pt idx="4">
                  <c:v>192</c:v>
                </c:pt>
                <c:pt idx="5">
                  <c:v>154</c:v>
                </c:pt>
                <c:pt idx="6" formatCode="#,##0">
                  <c:v>764</c:v>
                </c:pt>
                <c:pt idx="7" formatCode="#,##0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8-4691-9211-D15336EDA576}"/>
            </c:ext>
          </c:extLst>
        </c:ser>
        <c:ser>
          <c:idx val="11"/>
          <c:order val="1"/>
          <c:tx>
            <c:strRef>
              <c:f>'Tabla 2'!$B$15</c:f>
              <c:strCache>
                <c:ptCount val="1"/>
                <c:pt idx="0">
                  <c:v>Obras musicales, cinematográficas y audiovisuales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2D8-4691-9211-D15336EDA57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2D8-4691-9211-D15336EDA57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2D8-4691-9211-D15336EDA57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D8-4691-9211-D15336EDA57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D8-4691-9211-D15336EDA57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D8-4691-9211-D15336EDA5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D8-4691-9211-D15336EDA5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8-4691-9211-D15336EDA5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D8-4691-9211-D15336EDA57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8-4691-9211-D15336EDA57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2D8-4691-9211-D15336EDA57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8-4691-9211-D15336EDA576}"/>
              </c:ext>
            </c:extLst>
          </c:dPt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2'!$C$15:$J$15</c:f>
              <c:numCache>
                <c:formatCode>General</c:formatCode>
                <c:ptCount val="8"/>
                <c:pt idx="0">
                  <c:v>34</c:v>
                </c:pt>
                <c:pt idx="1">
                  <c:v>67</c:v>
                </c:pt>
                <c:pt idx="2">
                  <c:v>59</c:v>
                </c:pt>
                <c:pt idx="3">
                  <c:v>107</c:v>
                </c:pt>
                <c:pt idx="4">
                  <c:v>35</c:v>
                </c:pt>
                <c:pt idx="5">
                  <c:v>45</c:v>
                </c:pt>
                <c:pt idx="6" formatCode="#,##0">
                  <c:v>162</c:v>
                </c:pt>
                <c:pt idx="7" formatCode="#,##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8-4691-9211-D15336EDA576}"/>
            </c:ext>
          </c:extLst>
        </c:ser>
        <c:ser>
          <c:idx val="0"/>
          <c:order val="2"/>
          <c:tx>
            <c:strRef>
              <c:f>'Tabla 2'!$B$16</c:f>
              <c:strCache>
                <c:ptCount val="1"/>
                <c:pt idx="0">
                  <c:v>Obras artísticas y técnicas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2'!$C$16:$J$16</c:f>
              <c:numCache>
                <c:formatCode>General</c:formatCode>
                <c:ptCount val="8"/>
                <c:pt idx="0">
                  <c:v>23</c:v>
                </c:pt>
                <c:pt idx="1">
                  <c:v>49</c:v>
                </c:pt>
                <c:pt idx="2">
                  <c:v>24</c:v>
                </c:pt>
                <c:pt idx="3">
                  <c:v>41</c:v>
                </c:pt>
                <c:pt idx="4">
                  <c:v>13</c:v>
                </c:pt>
                <c:pt idx="5">
                  <c:v>11</c:v>
                </c:pt>
                <c:pt idx="6" formatCode="#,##0">
                  <c:v>53</c:v>
                </c:pt>
                <c:pt idx="7" formatCode="#,##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D8-4691-9211-D15336EDA576}"/>
            </c:ext>
          </c:extLst>
        </c:ser>
        <c:ser>
          <c:idx val="1"/>
          <c:order val="3"/>
          <c:tx>
            <c:strRef>
              <c:f>'Tabla 2'!$B$17</c:f>
              <c:strCache>
                <c:ptCount val="1"/>
                <c:pt idx="0">
                  <c:v>Otras obras y actuaciones, producciones o prestaciones</c:v>
                </c:pt>
              </c:strCache>
            </c:strRef>
          </c:tx>
          <c:spPr>
            <a:solidFill>
              <a:srgbClr val="9AAE6B"/>
            </a:solidFill>
          </c:spPr>
          <c:invertIfNegative val="0"/>
          <c:cat>
            <c:strRef>
              <c:f>'Tabla 2'!$C$13:$J$13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2'!$C$17:$J$17</c:f>
              <c:numCache>
                <c:formatCode>General</c:formatCode>
                <c:ptCount val="8"/>
                <c:pt idx="0">
                  <c:v>23</c:v>
                </c:pt>
                <c:pt idx="1">
                  <c:v>24</c:v>
                </c:pt>
                <c:pt idx="2">
                  <c:v>19</c:v>
                </c:pt>
                <c:pt idx="3">
                  <c:v>45</c:v>
                </c:pt>
                <c:pt idx="4">
                  <c:v>10</c:v>
                </c:pt>
                <c:pt idx="5" formatCode="#,##0;\-#,##0;\-">
                  <c:v>5</c:v>
                </c:pt>
                <c:pt idx="6" formatCode="#,##0">
                  <c:v>69</c:v>
                </c:pt>
                <c:pt idx="7" formatCode="#,##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D8-4691-9211-D15336ED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149090239"/>
        <c:axId val="1"/>
      </c:barChart>
      <c:catAx>
        <c:axId val="1490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09023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668743892393557E-2"/>
          <c:y val="0.23725084530730775"/>
          <c:w val="0.47563429571303584"/>
          <c:h val="0.186253062602208"/>
        </c:manualLayout>
      </c:layout>
      <c:overlay val="1"/>
      <c:spPr>
        <a:noFill/>
      </c:spPr>
      <c:txPr>
        <a:bodyPr/>
        <a:lstStyle/>
        <a:p>
          <a:pPr>
            <a:defRPr sz="71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60651652049322E-2"/>
          <c:y val="0.18524759405074365"/>
          <c:w val="0.9314048615850572"/>
          <c:h val="0.58200556991444774"/>
        </c:manualLayout>
      </c:layout>
      <c:lineChart>
        <c:grouping val="standard"/>
        <c:varyColors val="0"/>
        <c:ser>
          <c:idx val="0"/>
          <c:order val="0"/>
          <c:tx>
            <c:strRef>
              <c:f>'Tabla 3'!$B$14</c:f>
              <c:strCache>
                <c:ptCount val="1"/>
                <c:pt idx="0">
                  <c:v>Obras literarias y científicas</c:v>
                </c:pt>
              </c:strCache>
            </c:strRef>
          </c:tx>
          <c:spPr>
            <a:ln w="19050">
              <a:solidFill>
                <a:srgbClr val="F5C000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5C000"/>
                </a:solidFill>
              </a:ln>
            </c:spPr>
          </c:marker>
          <c:cat>
            <c:strRef>
              <c:f>'Tabla 3'!$C$13:$N$13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'Tabla 3'!$C$14:$N$14</c:f>
              <c:numCache>
                <c:formatCode>General</c:formatCode>
                <c:ptCount val="12"/>
                <c:pt idx="0">
                  <c:v>258</c:v>
                </c:pt>
                <c:pt idx="1">
                  <c:v>324</c:v>
                </c:pt>
                <c:pt idx="2">
                  <c:v>288</c:v>
                </c:pt>
                <c:pt idx="3">
                  <c:v>354</c:v>
                </c:pt>
                <c:pt idx="4">
                  <c:v>304</c:v>
                </c:pt>
                <c:pt idx="5">
                  <c:v>275</c:v>
                </c:pt>
                <c:pt idx="6">
                  <c:v>260</c:v>
                </c:pt>
                <c:pt idx="7">
                  <c:v>218</c:v>
                </c:pt>
                <c:pt idx="8">
                  <c:v>347</c:v>
                </c:pt>
                <c:pt idx="9">
                  <c:v>354</c:v>
                </c:pt>
                <c:pt idx="10" formatCode="#,##0">
                  <c:v>319</c:v>
                </c:pt>
                <c:pt idx="11" formatCode="#,##0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F-4274-BD4C-3D885575C277}"/>
            </c:ext>
          </c:extLst>
        </c:ser>
        <c:ser>
          <c:idx val="6"/>
          <c:order val="1"/>
          <c:tx>
            <c:strRef>
              <c:f>'Tabla 3'!$B$15</c:f>
              <c:strCache>
                <c:ptCount val="1"/>
                <c:pt idx="0">
                  <c:v>Obras musicales, cinematográficas y audiovisuales</c:v>
                </c:pt>
              </c:strCache>
            </c:strRef>
          </c:tx>
          <c:spPr>
            <a:ln w="19050">
              <a:solidFill>
                <a:srgbClr val="FC5937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FC5937"/>
                </a:solidFill>
              </a:ln>
            </c:spPr>
          </c:marker>
          <c:cat>
            <c:strRef>
              <c:f>'Tabla 3'!$C$13:$N$13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'Tabla 3'!$C$15:$N$15</c:f>
              <c:numCache>
                <c:formatCode>General</c:formatCode>
                <c:ptCount val="12"/>
                <c:pt idx="0">
                  <c:v>61</c:v>
                </c:pt>
                <c:pt idx="1">
                  <c:v>79</c:v>
                </c:pt>
                <c:pt idx="2">
                  <c:v>66</c:v>
                </c:pt>
                <c:pt idx="3">
                  <c:v>67</c:v>
                </c:pt>
                <c:pt idx="4">
                  <c:v>50</c:v>
                </c:pt>
                <c:pt idx="5">
                  <c:v>51</c:v>
                </c:pt>
                <c:pt idx="6">
                  <c:v>79</c:v>
                </c:pt>
                <c:pt idx="7">
                  <c:v>45</c:v>
                </c:pt>
                <c:pt idx="8">
                  <c:v>50</c:v>
                </c:pt>
                <c:pt idx="9">
                  <c:v>63</c:v>
                </c:pt>
                <c:pt idx="10" formatCode="#,##0">
                  <c:v>50</c:v>
                </c:pt>
                <c:pt idx="11" formatCode="#,##0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F-4274-BD4C-3D885575C277}"/>
            </c:ext>
          </c:extLst>
        </c:ser>
        <c:ser>
          <c:idx val="11"/>
          <c:order val="2"/>
          <c:tx>
            <c:strRef>
              <c:f>'Tabla 3'!$B$16</c:f>
              <c:strCache>
                <c:ptCount val="1"/>
                <c:pt idx="0">
                  <c:v>Obras artísticas y técnicas</c:v>
                </c:pt>
              </c:strCache>
            </c:strRef>
          </c:tx>
          <c:spPr>
            <a:ln w="19050">
              <a:solidFill>
                <a:srgbClr val="43939D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43939D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9A7F-4274-BD4C-3D885575C2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9A7F-4274-BD4C-3D885575C2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9A7F-4274-BD4C-3D885575C2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9A7F-4274-BD4C-3D885575C2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9A7F-4274-BD4C-3D885575C27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9A7F-4274-BD4C-3D885575C2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9A7F-4274-BD4C-3D885575C2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1-9A7F-4274-BD4C-3D885575C2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3-9A7F-4274-BD4C-3D885575C27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9A7F-4274-BD4C-3D885575C27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7-9A7F-4274-BD4C-3D885575C27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9A7F-4274-BD4C-3D885575C277}"/>
              </c:ext>
            </c:extLst>
          </c:dPt>
          <c:cat>
            <c:strRef>
              <c:f>'Tabla 3'!$C$13:$N$13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'Tabla 3'!$C$16:$N$16</c:f>
              <c:numCache>
                <c:formatCode>General</c:formatCode>
                <c:ptCount val="12"/>
                <c:pt idx="0">
                  <c:v>27</c:v>
                </c:pt>
                <c:pt idx="1">
                  <c:v>20</c:v>
                </c:pt>
                <c:pt idx="2">
                  <c:v>22</c:v>
                </c:pt>
                <c:pt idx="3">
                  <c:v>31</c:v>
                </c:pt>
                <c:pt idx="4">
                  <c:v>30</c:v>
                </c:pt>
                <c:pt idx="5">
                  <c:v>14</c:v>
                </c:pt>
                <c:pt idx="6">
                  <c:v>40</c:v>
                </c:pt>
                <c:pt idx="7">
                  <c:v>24</c:v>
                </c:pt>
                <c:pt idx="8">
                  <c:v>22</c:v>
                </c:pt>
                <c:pt idx="9">
                  <c:v>31</c:v>
                </c:pt>
                <c:pt idx="10" formatCode="#,##0">
                  <c:v>20</c:v>
                </c:pt>
                <c:pt idx="11" formatCode="#,##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A7F-4274-BD4C-3D885575C277}"/>
            </c:ext>
          </c:extLst>
        </c:ser>
        <c:ser>
          <c:idx val="5"/>
          <c:order val="3"/>
          <c:tx>
            <c:strRef>
              <c:f>'Tabla 3'!$B$17</c:f>
              <c:strCache>
                <c:ptCount val="1"/>
                <c:pt idx="0">
                  <c:v>Otras obras y actuaciones, producciones o prestaciones</c:v>
                </c:pt>
              </c:strCache>
            </c:strRef>
          </c:tx>
          <c:spPr>
            <a:ln w="19050">
              <a:solidFill>
                <a:srgbClr val="9AAE6B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rgbClr val="9AAE6B"/>
                </a:solidFill>
              </a:ln>
            </c:spPr>
          </c:marker>
          <c:cat>
            <c:strRef>
              <c:f>'Tabla 3'!$C$13:$N$13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'Tabla 3'!$C$17:$N$17</c:f>
              <c:numCache>
                <c:formatCode>General</c:formatCode>
                <c:ptCount val="12"/>
                <c:pt idx="0">
                  <c:v>11</c:v>
                </c:pt>
                <c:pt idx="1">
                  <c:v>21</c:v>
                </c:pt>
                <c:pt idx="2">
                  <c:v>13</c:v>
                </c:pt>
                <c:pt idx="3">
                  <c:v>32</c:v>
                </c:pt>
                <c:pt idx="4">
                  <c:v>23</c:v>
                </c:pt>
                <c:pt idx="5">
                  <c:v>11</c:v>
                </c:pt>
                <c:pt idx="6">
                  <c:v>24</c:v>
                </c:pt>
                <c:pt idx="7">
                  <c:v>19</c:v>
                </c:pt>
                <c:pt idx="8">
                  <c:v>43</c:v>
                </c:pt>
                <c:pt idx="9">
                  <c:v>41</c:v>
                </c:pt>
                <c:pt idx="10" formatCode="#,##0">
                  <c:v>29</c:v>
                </c:pt>
                <c:pt idx="11" formatCode="#,##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A7F-4274-BD4C-3D885575C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93599"/>
        <c:axId val="1"/>
      </c:lineChart>
      <c:catAx>
        <c:axId val="14909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0935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895277207392209E-2"/>
          <c:y val="0.84980418702602878"/>
          <c:w val="0.87268993839835729"/>
          <c:h val="0.11462476528378618"/>
        </c:manualLayout>
      </c:layout>
      <c:overlay val="1"/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9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076207970965964E-2"/>
          <c:y val="0.2185809783485802"/>
          <c:w val="0.88028147688654557"/>
          <c:h val="0.69028938690356001"/>
        </c:manualLayout>
      </c:layout>
      <c:barChart>
        <c:barDir val="col"/>
        <c:grouping val="clustered"/>
        <c:varyColors val="0"/>
        <c:ser>
          <c:idx val="11"/>
          <c:order val="0"/>
          <c:tx>
            <c:strRef>
              <c:f>'Tabla 3'!$B$18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D4-478E-A1C2-1A0B977D2BC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D4-478E-A1C2-1A0B977D2BC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D4-478E-A1C2-1A0B977D2BC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D4-478E-A1C2-1A0B977D2BC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9D4-478E-A1C2-1A0B977D2BC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D4-478E-A1C2-1A0B977D2BC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D4-478E-A1C2-1A0B977D2BC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D4-478E-A1C2-1A0B977D2BC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D4-478E-A1C2-1A0B977D2BC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D4-478E-A1C2-1A0B977D2BC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9D4-478E-A1C2-1A0B977D2B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D4-478E-A1C2-1A0B977D2BCF}"/>
              </c:ext>
            </c:extLst>
          </c:dPt>
          <c:dLbls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3'!$C$13:$N$13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'Tabla 3'!$C$18:$N$18</c:f>
              <c:numCache>
                <c:formatCode>#,##0</c:formatCode>
                <c:ptCount val="12"/>
                <c:pt idx="0">
                  <c:v>357</c:v>
                </c:pt>
                <c:pt idx="1">
                  <c:v>444</c:v>
                </c:pt>
                <c:pt idx="2">
                  <c:v>389</c:v>
                </c:pt>
                <c:pt idx="3">
                  <c:v>484</c:v>
                </c:pt>
                <c:pt idx="4">
                  <c:v>407</c:v>
                </c:pt>
                <c:pt idx="5">
                  <c:v>351</c:v>
                </c:pt>
                <c:pt idx="6">
                  <c:v>403</c:v>
                </c:pt>
                <c:pt idx="7">
                  <c:v>306</c:v>
                </c:pt>
                <c:pt idx="8">
                  <c:v>462</c:v>
                </c:pt>
                <c:pt idx="9">
                  <c:v>489</c:v>
                </c:pt>
                <c:pt idx="10">
                  <c:v>418</c:v>
                </c:pt>
                <c:pt idx="11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D4-478E-A1C2-1A0B977D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49094079"/>
        <c:axId val="1"/>
      </c:barChart>
      <c:catAx>
        <c:axId val="14909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094079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258829738673969"/>
          <c:y val="0.17945936516243627"/>
          <c:w val="0.80783749857354792"/>
          <c:h val="0.73343933950003826"/>
        </c:manualLayout>
      </c:layout>
      <c:barChart>
        <c:barDir val="bar"/>
        <c:grouping val="stacked"/>
        <c:varyColors val="0"/>
        <c:ser>
          <c:idx val="11"/>
          <c:order val="0"/>
          <c:tx>
            <c:strRef>
              <c:f>'Tabla 4'!$C$13</c:f>
              <c:strCache>
                <c:ptCount val="1"/>
                <c:pt idx="0">
                  <c:v>Telemática / semitelemática</c:v>
                </c:pt>
              </c:strCache>
            </c:strRef>
          </c:tx>
          <c:spPr>
            <a:solidFill>
              <a:srgbClr val="43939D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F0-4873-A294-1C840CAE066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F0-4873-A294-1C840CAE06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0-4873-A294-1C840CAE06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F0-4873-A294-1C840CAE06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F0-4873-A294-1C840CAE066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4F0-4873-A294-1C840CAE066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4F0-4873-A294-1C840CAE066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F0-4873-A294-1C840CAE06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4F0-4873-A294-1C840CAE066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4F0-4873-A294-1C840CAE066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4F0-4873-A294-1C840CAE066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4F0-4873-A294-1C840CAE0661}"/>
              </c:ext>
            </c:extLst>
          </c:dPt>
          <c:dLbls>
            <c:dLbl>
              <c:idx val="0"/>
              <c:layout>
                <c:manualLayout>
                  <c:x val="4.1666666666666637E-2"/>
                  <c:y val="-5.6394763343403861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0-4873-A294-1C840CAE0661}"/>
                </c:ext>
              </c:extLst>
            </c:dLbl>
            <c:dLbl>
              <c:idx val="1"/>
              <c:layout>
                <c:manualLayout>
                  <c:x val="8.6036460116398501E-3"/>
                  <c:y val="-5.2365297238147347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F0-4873-A294-1C840CAE0661}"/>
                </c:ext>
              </c:extLst>
            </c:dLbl>
            <c:dLbl>
              <c:idx val="2"/>
              <c:layout>
                <c:manualLayout>
                  <c:x val="1.0869565217391304E-2"/>
                  <c:y val="-4.0853850972555852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F0-4873-A294-1C840CAE0661}"/>
                </c:ext>
              </c:extLst>
            </c:dLbl>
            <c:dLbl>
              <c:idx val="3"/>
              <c:layout>
                <c:manualLayout>
                  <c:x val="0"/>
                  <c:y val="-5.8394906074807115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F0-4873-A294-1C840CAE0661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4'!$H$14:$H$17</c:f>
              <c:strCache>
                <c:ptCount val="4"/>
                <c:pt idx="0">
                  <c:v>Obras literarias y
 científicas</c:v>
                </c:pt>
                <c:pt idx="1">
                  <c:v>Obras musicales, cinematogr.
y audiovisuales</c:v>
                </c:pt>
                <c:pt idx="2">
                  <c:v>Obras artísticas y
 técnicas</c:v>
                </c:pt>
                <c:pt idx="3">
                  <c:v>Otras obras y 
actuaciones, producc.</c:v>
                </c:pt>
              </c:strCache>
            </c:strRef>
          </c:cat>
          <c:val>
            <c:numRef>
              <c:f>'Tabla 4'!$C$14:$C$17</c:f>
              <c:numCache>
                <c:formatCode>#,##0</c:formatCode>
                <c:ptCount val="4"/>
                <c:pt idx="0">
                  <c:v>2029</c:v>
                </c:pt>
                <c:pt idx="1">
                  <c:v>469</c:v>
                </c:pt>
                <c:pt idx="2">
                  <c:v>179</c:v>
                </c:pt>
                <c:pt idx="3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F0-4873-A294-1C840CAE0661}"/>
            </c:ext>
          </c:extLst>
        </c:ser>
        <c:ser>
          <c:idx val="0"/>
          <c:order val="1"/>
          <c:tx>
            <c:strRef>
              <c:f>'Tabla 4'!$D$13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rgbClr val="FC5937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dLbl>
              <c:idx val="0"/>
              <c:layout>
                <c:manualLayout>
                  <c:x val="0.12104195920205234"/>
                  <c:y val="-5.639268558411330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F0-4873-A294-1C840CAE0661}"/>
                </c:ext>
              </c:extLst>
            </c:dLbl>
            <c:dLbl>
              <c:idx val="1"/>
              <c:layout>
                <c:manualLayout>
                  <c:x val="-8.4263777622791493E-5"/>
                  <c:y val="-5.236498005725115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F0-4873-A294-1C840CAE0661}"/>
                </c:ext>
              </c:extLst>
            </c:dLbl>
            <c:dLbl>
              <c:idx val="2"/>
              <c:layout>
                <c:manualLayout>
                  <c:x val="2.3550581992468334E-2"/>
                  <c:y val="-4.027436147520834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F0-4873-A294-1C840CAE0661}"/>
                </c:ext>
              </c:extLst>
            </c:dLbl>
            <c:dLbl>
              <c:idx val="3"/>
              <c:layout>
                <c:manualLayout>
                  <c:x val="1.721827570466735E-2"/>
                  <c:y val="-5.638968844906471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50000"/>
                      <a:lumOff val="50000"/>
                    </a:sysClr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F0-4873-A294-1C840CAE066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4'!$H$14:$H$17</c:f>
              <c:strCache>
                <c:ptCount val="4"/>
                <c:pt idx="0">
                  <c:v>Obras literarias y
 científicas</c:v>
                </c:pt>
                <c:pt idx="1">
                  <c:v>Obras musicales, cinematogr.
y audiovisuales</c:v>
                </c:pt>
                <c:pt idx="2">
                  <c:v>Obras artísticas y
 técnicas</c:v>
                </c:pt>
                <c:pt idx="3">
                  <c:v>Otras obras y 
actuaciones, producc.</c:v>
                </c:pt>
              </c:strCache>
            </c:strRef>
          </c:cat>
          <c:val>
            <c:numRef>
              <c:f>'Tabla 4'!$D$14:$D$17</c:f>
              <c:numCache>
                <c:formatCode>#,##0</c:formatCode>
                <c:ptCount val="4"/>
                <c:pt idx="0">
                  <c:v>1543</c:v>
                </c:pt>
                <c:pt idx="1">
                  <c:v>243</c:v>
                </c:pt>
                <c:pt idx="2">
                  <c:v>116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F0-4873-A294-1C840CAE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49096479"/>
        <c:axId val="1"/>
      </c:barChart>
      <c:catAx>
        <c:axId val="14909647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3600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65000"/>
                </a:sys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096479"/>
        <c:crosses val="max"/>
        <c:crossBetween val="between"/>
        <c:majorUnit val="400"/>
      </c:valAx>
    </c:plotArea>
    <c:legend>
      <c:legendPos val="r"/>
      <c:layout>
        <c:manualLayout>
          <c:xMode val="edge"/>
          <c:yMode val="edge"/>
          <c:x val="0.65801383213174303"/>
          <c:y val="0.5377373966225919"/>
          <c:w val="0.25056452595324319"/>
          <c:h val="0.10377389441885798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9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258829738673969"/>
          <c:y val="0.17945936516243627"/>
          <c:w val="0.80783749857354792"/>
          <c:h val="0.73343933950003826"/>
        </c:manualLayout>
      </c:layout>
      <c:barChart>
        <c:barDir val="bar"/>
        <c:grouping val="stacked"/>
        <c:varyColors val="0"/>
        <c:ser>
          <c:idx val="11"/>
          <c:order val="0"/>
          <c:tx>
            <c:strRef>
              <c:f>'Tabla 4'!$G$13</c:f>
              <c:strCache>
                <c:ptCount val="1"/>
                <c:pt idx="0">
                  <c:v>% presencial</c:v>
                </c:pt>
              </c:strCache>
            </c:strRef>
          </c:tx>
          <c:spPr>
            <a:solidFill>
              <a:srgbClr val="43939D"/>
            </a:solidFill>
            <a:ln>
              <a:solidFill>
                <a:sysClr val="window" lastClr="FFFFF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73-458A-B281-C55290A1AE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73-458A-B281-C55290A1AE8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73-458A-B281-C55290A1AE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73-458A-B281-C55290A1AE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73-458A-B281-C55290A1AE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73-458A-B281-C55290A1AE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73-458A-B281-C55290A1AE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73-458A-B281-C55290A1AE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73-458A-B281-C55290A1AE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73-458A-B281-C55290A1AE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A73-458A-B281-C55290A1AE8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A73-458A-B281-C55290A1AE8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4'!$H$14:$H$17</c:f>
              <c:strCache>
                <c:ptCount val="4"/>
                <c:pt idx="0">
                  <c:v>Obras literarias y
 científicas</c:v>
                </c:pt>
                <c:pt idx="1">
                  <c:v>Obras musicales, cinematogr.
y audiovisuales</c:v>
                </c:pt>
                <c:pt idx="2">
                  <c:v>Obras artísticas y
 técnicas</c:v>
                </c:pt>
                <c:pt idx="3">
                  <c:v>Otras obras y 
actuaciones, producc.</c:v>
                </c:pt>
              </c:strCache>
            </c:strRef>
          </c:cat>
          <c:val>
            <c:numRef>
              <c:f>'Tabla 4'!$F$14:$F$17</c:f>
              <c:numCache>
                <c:formatCode>0.0%</c:formatCode>
                <c:ptCount val="4"/>
                <c:pt idx="0">
                  <c:v>0.56802911534154532</c:v>
                </c:pt>
                <c:pt idx="1">
                  <c:v>0.6587078651685393</c:v>
                </c:pt>
                <c:pt idx="2">
                  <c:v>0.60677966101694913</c:v>
                </c:pt>
                <c:pt idx="3">
                  <c:v>0.62068965517241381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73-458A-B281-C55290A1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52634479"/>
        <c:axId val="1"/>
      </c:barChart>
      <c:catAx>
        <c:axId val="15263447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2634479"/>
        <c:crosses val="max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4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7073038284007"/>
          <c:y val="0.30306964940640696"/>
          <c:w val="0.63315104928377275"/>
          <c:h val="0.4225860840242651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0-A9CA-4AE2-9715-E8B18C09D759}"/>
              </c:ext>
            </c:extLst>
          </c:dPt>
          <c:dPt>
            <c:idx val="1"/>
            <c:bubble3D val="0"/>
            <c:explosion val="5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1-A9CA-4AE2-9715-E8B18C09D759}"/>
              </c:ext>
            </c:extLst>
          </c:dPt>
          <c:dPt>
            <c:idx val="2"/>
            <c:bubble3D val="0"/>
            <c:explosion val="5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2-A9CA-4AE2-9715-E8B18C09D759}"/>
              </c:ext>
            </c:extLst>
          </c:dPt>
          <c:dPt>
            <c:idx val="3"/>
            <c:bubble3D val="0"/>
            <c:explosion val="4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3-A9CA-4AE2-9715-E8B18C09D759}"/>
              </c:ext>
            </c:extLst>
          </c:dPt>
          <c:dLbls>
            <c:dLbl>
              <c:idx val="0"/>
              <c:layout>
                <c:manualLayout>
                  <c:x val="-8.6881055755880982E-2"/>
                  <c:y val="2.9893796388034279E-2"/>
                </c:manualLayout>
              </c:layout>
              <c:numFmt formatCode="0.0%" sourceLinked="0"/>
              <c:spPr>
                <a:solidFill>
                  <a:srgbClr val="B870A4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CA-4AE2-9715-E8B18C09D759}"/>
                </c:ext>
              </c:extLst>
            </c:dLbl>
            <c:dLbl>
              <c:idx val="1"/>
              <c:layout>
                <c:manualLayout>
                  <c:x val="0.12749543891213985"/>
                  <c:y val="-6.635726825537544E-2"/>
                </c:manualLayout>
              </c:layout>
              <c:numFmt formatCode="0.0%" sourceLinked="0"/>
              <c:spPr>
                <a:solidFill>
                  <a:srgbClr val="FFAA4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CA-4AE2-9715-E8B18C09D759}"/>
                </c:ext>
              </c:extLst>
            </c:dLbl>
            <c:dLbl>
              <c:idx val="2"/>
              <c:layout>
                <c:manualLayout>
                  <c:x val="2.2717674309402979E-2"/>
                  <c:y val="3.469294814969321E-2"/>
                </c:manualLayout>
              </c:layout>
              <c:numFmt formatCode="0.0%" sourceLinked="0"/>
              <c:spPr>
                <a:solidFill>
                  <a:srgbClr val="73C5E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CA-4AE2-9715-E8B18C09D759}"/>
                </c:ext>
              </c:extLst>
            </c:dLbl>
            <c:dLbl>
              <c:idx val="3"/>
              <c:layout>
                <c:manualLayout>
                  <c:x val="-0.14616060307452869"/>
                  <c:y val="2.56529523213571E-2"/>
                </c:manualLayout>
              </c:layout>
              <c:numFmt formatCode="0.0%" sourceLinked="0"/>
              <c:spPr>
                <a:solidFill>
                  <a:srgbClr val="4F6228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CA-4AE2-9715-E8B18C09D759}"/>
                </c:ext>
              </c:extLst>
            </c:dLbl>
            <c:dLbl>
              <c:idx val="4"/>
              <c:layout>
                <c:manualLayout>
                  <c:x val="-3.1154738644296506E-2"/>
                  <c:y val="0.10720416990129747"/>
                </c:manualLayout>
              </c:layout>
              <c:numFmt formatCode="0.0%" sourceLinked="0"/>
              <c:spPr>
                <a:solidFill>
                  <a:srgbClr val="B870A4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CA-4AE2-9715-E8B18C09D759}"/>
                </c:ext>
              </c:extLst>
            </c:dLbl>
            <c:dLbl>
              <c:idx val="5"/>
              <c:layout>
                <c:manualLayout>
                  <c:x val="-0.12850159703291175"/>
                  <c:y val="9.1723041662045771E-2"/>
                </c:manualLayout>
              </c:layout>
              <c:numFmt formatCode="0.0%" sourceLinked="0"/>
              <c:spPr>
                <a:solidFill>
                  <a:srgbClr val="73C5E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CA-4AE2-9715-E8B18C09D75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5'!$C$13:$F$13</c:f>
              <c:strCache>
                <c:ptCount val="4"/>
                <c:pt idx="0">
                  <c:v>Primera inscripción</c:v>
                </c:pt>
                <c:pt idx="1">
                  <c:v>Relación laboral</c:v>
                </c:pt>
                <c:pt idx="2">
                  <c:v>Transmisión 
inter vivos</c:v>
                </c:pt>
                <c:pt idx="3">
                  <c:v>Transmisión
mortis causa</c:v>
                </c:pt>
              </c:strCache>
            </c:strRef>
          </c:cat>
          <c:val>
            <c:numRef>
              <c:f>'Tabla 5'!$C$18:$F$18</c:f>
              <c:numCache>
                <c:formatCode>#,##0;\-#,##0;\-</c:formatCode>
                <c:ptCount val="4"/>
                <c:pt idx="0">
                  <c:v>4811</c:v>
                </c:pt>
                <c:pt idx="1">
                  <c:v>22</c:v>
                </c:pt>
                <c:pt idx="2">
                  <c:v>28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CA-4AE2-9715-E8B18C09D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ap="rnd">
      <a:noFill/>
    </a:ln>
    <a:effectLst>
      <a:outerShdw sx="1000" sy="1000" algn="ctr" rotWithShape="0">
        <a:sysClr val="window" lastClr="FFFFFF">
          <a:lumMod val="75000"/>
          <a:alpha val="0"/>
        </a:sys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chart" Target="../charts/chart17.xml"/><Relationship Id="rId4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2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2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19</xdr:row>
      <xdr:rowOff>123824</xdr:rowOff>
    </xdr:from>
    <xdr:to>
      <xdr:col>10</xdr:col>
      <xdr:colOff>57156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E64CD3F-982F-137D-CFCB-D172788DACC1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sobre propiedad intelectual en Andalucía</a:t>
          </a: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10 de julio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7620</xdr:rowOff>
    </xdr:from>
    <xdr:to>
      <xdr:col>10</xdr:col>
      <xdr:colOff>982980</xdr:colOff>
      <xdr:row>6</xdr:row>
      <xdr:rowOff>38100</xdr:rowOff>
    </xdr:to>
    <xdr:grpSp>
      <xdr:nvGrpSpPr>
        <xdr:cNvPr id="3782922" name="1 Grupo">
          <a:extLst>
            <a:ext uri="{FF2B5EF4-FFF2-40B4-BE49-F238E27FC236}">
              <a16:creationId xmlns:a16="http://schemas.microsoft.com/office/drawing/2014/main" id="{4965153B-D39A-6620-714C-097A6873CBBC}"/>
            </a:ext>
          </a:extLst>
        </xdr:cNvPr>
        <xdr:cNvGrpSpPr>
          <a:grpSpLocks/>
        </xdr:cNvGrpSpPr>
      </xdr:nvGrpSpPr>
      <xdr:grpSpPr bwMode="auto">
        <a:xfrm>
          <a:off x="693420" y="373380"/>
          <a:ext cx="6050280" cy="762000"/>
          <a:chOff x="0" y="0"/>
          <a:chExt cx="5989320" cy="791845"/>
        </a:xfrm>
      </xdr:grpSpPr>
      <xdr:pic>
        <xdr:nvPicPr>
          <xdr:cNvPr id="3782924" name="Placeholder">
            <a:extLst>
              <a:ext uri="{FF2B5EF4-FFF2-40B4-BE49-F238E27FC236}">
                <a16:creationId xmlns:a16="http://schemas.microsoft.com/office/drawing/2014/main" id="{7DBDCD62-DD6E-F0A4-C17F-860BEA1977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1AD8C898-4753-DBFD-6F5E-4F44F173B293}"/>
              </a:ext>
            </a:extLst>
          </xdr:cNvPr>
          <xdr:cNvSpPr txBox="1">
            <a:spLocks/>
          </xdr:cNvSpPr>
        </xdr:nvSpPr>
        <xdr:spPr>
          <a:xfrm>
            <a:off x="3643377" y="0"/>
            <a:ext cx="2345943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342900</xdr:colOff>
      <xdr:row>50</xdr:row>
      <xdr:rowOff>129540</xdr:rowOff>
    </xdr:from>
    <xdr:to>
      <xdr:col>10</xdr:col>
      <xdr:colOff>1135380</xdr:colOff>
      <xdr:row>55</xdr:row>
      <xdr:rowOff>152400</xdr:rowOff>
    </xdr:to>
    <xdr:pic>
      <xdr:nvPicPr>
        <xdr:cNvPr id="3782923" name="1 Imagen">
          <a:extLst>
            <a:ext uri="{FF2B5EF4-FFF2-40B4-BE49-F238E27FC236}">
              <a16:creationId xmlns:a16="http://schemas.microsoft.com/office/drawing/2014/main" id="{AEF8F4FA-4FEE-BB72-B92A-2EA980CA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9471660"/>
          <a:ext cx="7924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0.00482</cdr:x>
      <cdr:y>0.02729</cdr:y>
    </cdr:from>
    <cdr:to>
      <cdr:x>0.91559</cdr:x>
      <cdr:y>0.09332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126" y="103054"/>
          <a:ext cx="6603551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5.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de inscripción según tipo de obra y mes.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0.02114</cdr:x>
      <cdr:y>0.03589</cdr:y>
    </cdr:from>
    <cdr:to>
      <cdr:x>0.94911</cdr:x>
      <cdr:y>0.11907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7867" y="109383"/>
          <a:ext cx="6929707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6.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de inscripción. Evolución mensual.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20</xdr:row>
      <xdr:rowOff>152400</xdr:rowOff>
    </xdr:from>
    <xdr:to>
      <xdr:col>6</xdr:col>
      <xdr:colOff>876300</xdr:colOff>
      <xdr:row>39</xdr:row>
      <xdr:rowOff>7620</xdr:rowOff>
    </xdr:to>
    <xdr:graphicFrame macro="">
      <xdr:nvGraphicFramePr>
        <xdr:cNvPr id="1057192" name="Gráfico 1">
          <a:extLst>
            <a:ext uri="{FF2B5EF4-FFF2-40B4-BE49-F238E27FC236}">
              <a16:creationId xmlns:a16="http://schemas.microsoft.com/office/drawing/2014/main" id="{A1D89F69-1A63-5CC7-9E40-48AD919BA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464820</xdr:colOff>
      <xdr:row>40</xdr:row>
      <xdr:rowOff>0</xdr:rowOff>
    </xdr:from>
    <xdr:to>
      <xdr:col>6</xdr:col>
      <xdr:colOff>845820</xdr:colOff>
      <xdr:row>59</xdr:row>
      <xdr:rowOff>38100</xdr:rowOff>
    </xdr:to>
    <xdr:graphicFrame macro="">
      <xdr:nvGraphicFramePr>
        <xdr:cNvPr id="1057193" name="Gráfico 1">
          <a:extLst>
            <a:ext uri="{FF2B5EF4-FFF2-40B4-BE49-F238E27FC236}">
              <a16:creationId xmlns:a16="http://schemas.microsoft.com/office/drawing/2014/main" id="{6738E81B-80DE-D96A-F1C6-7E82A2A0C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807720</xdr:colOff>
      <xdr:row>3</xdr:row>
      <xdr:rowOff>121920</xdr:rowOff>
    </xdr:to>
    <xdr:pic>
      <xdr:nvPicPr>
        <xdr:cNvPr id="1057194" name="3 Imagen">
          <a:extLst>
            <a:ext uri="{FF2B5EF4-FFF2-40B4-BE49-F238E27FC236}">
              <a16:creationId xmlns:a16="http://schemas.microsoft.com/office/drawing/2014/main" id="{4DB2C431-1D05-4C9F-66CF-4325062F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77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0.00252</cdr:x>
      <cdr:y>0.01574</cdr:y>
    </cdr:from>
    <cdr:to>
      <cdr:x>0.94639</cdr:x>
      <cdr:y>0.09421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05" y="50854"/>
          <a:ext cx="637235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7.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según tipo de obra y modalidad de presentación.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0.00202</cdr:x>
      <cdr:y>0.01574</cdr:y>
    </cdr:from>
    <cdr:to>
      <cdr:x>0.94515</cdr:x>
      <cdr:y>0.0944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593" y="50734"/>
          <a:ext cx="6338633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8.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Porcentaje de solicitudes telemáticas/semitelemáticas según tipo de obra.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21</xdr:row>
      <xdr:rowOff>45720</xdr:rowOff>
    </xdr:from>
    <xdr:to>
      <xdr:col>7</xdr:col>
      <xdr:colOff>45720</xdr:colOff>
      <xdr:row>37</xdr:row>
      <xdr:rowOff>0</xdr:rowOff>
    </xdr:to>
    <xdr:graphicFrame macro="">
      <xdr:nvGraphicFramePr>
        <xdr:cNvPr id="1058216" name="Gráfico 1">
          <a:extLst>
            <a:ext uri="{FF2B5EF4-FFF2-40B4-BE49-F238E27FC236}">
              <a16:creationId xmlns:a16="http://schemas.microsoft.com/office/drawing/2014/main" id="{F724567E-E483-B844-8A0C-1AE8BBC7A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205740</xdr:colOff>
      <xdr:row>38</xdr:row>
      <xdr:rowOff>0</xdr:rowOff>
    </xdr:from>
    <xdr:to>
      <xdr:col>7</xdr:col>
      <xdr:colOff>60960</xdr:colOff>
      <xdr:row>58</xdr:row>
      <xdr:rowOff>0</xdr:rowOff>
    </xdr:to>
    <xdr:graphicFrame macro="">
      <xdr:nvGraphicFramePr>
        <xdr:cNvPr id="1058217" name="Gráfico 1">
          <a:extLst>
            <a:ext uri="{FF2B5EF4-FFF2-40B4-BE49-F238E27FC236}">
              <a16:creationId xmlns:a16="http://schemas.microsoft.com/office/drawing/2014/main" id="{B9A9FFB7-3042-3EF6-DC8C-6972C39F6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121920</xdr:rowOff>
    </xdr:to>
    <xdr:pic>
      <xdr:nvPicPr>
        <xdr:cNvPr id="1058218" name="3 Imagen">
          <a:extLst>
            <a:ext uri="{FF2B5EF4-FFF2-40B4-BE49-F238E27FC236}">
              <a16:creationId xmlns:a16="http://schemas.microsoft.com/office/drawing/2014/main" id="{8B79752D-54C7-7C7D-E51C-E9899D30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0.00792</cdr:x>
      <cdr:y>0.01878</cdr:y>
    </cdr:from>
    <cdr:to>
      <cdr:x>0.86751</cdr:x>
      <cdr:y>0.11185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4919" y="51160"/>
          <a:ext cx="596056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9.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de inscripción según tipo de inscripción.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0.00178</cdr:x>
      <cdr:y>0.01574</cdr:y>
    </cdr:from>
    <cdr:to>
      <cdr:x>0.93997</cdr:x>
      <cdr:y>0.09355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38" y="50974"/>
          <a:ext cx="6549267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10.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Solicitudes de inscripción según tipo de obra y tipo de inscripción.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19</xdr:row>
      <xdr:rowOff>114300</xdr:rowOff>
    </xdr:from>
    <xdr:to>
      <xdr:col>12</xdr:col>
      <xdr:colOff>0</xdr:colOff>
      <xdr:row>37</xdr:row>
      <xdr:rowOff>99060</xdr:rowOff>
    </xdr:to>
    <xdr:graphicFrame macro="">
      <xdr:nvGraphicFramePr>
        <xdr:cNvPr id="1059522" name="Gráfico 2882">
          <a:extLst>
            <a:ext uri="{FF2B5EF4-FFF2-40B4-BE49-F238E27FC236}">
              <a16:creationId xmlns:a16="http://schemas.microsoft.com/office/drawing/2014/main" id="{E1059C9E-7E3F-BECE-F2CA-7578E4D1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91440</xdr:rowOff>
    </xdr:from>
    <xdr:to>
      <xdr:col>5</xdr:col>
      <xdr:colOff>205740</xdr:colOff>
      <xdr:row>36</xdr:row>
      <xdr:rowOff>38100</xdr:rowOff>
    </xdr:to>
    <xdr:graphicFrame macro="">
      <xdr:nvGraphicFramePr>
        <xdr:cNvPr id="1059523" name="Gráfico 1">
          <a:extLst>
            <a:ext uri="{FF2B5EF4-FFF2-40B4-BE49-F238E27FC236}">
              <a16:creationId xmlns:a16="http://schemas.microsoft.com/office/drawing/2014/main" id="{53624C70-1C8C-9669-A93D-53D435CD2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121920</xdr:colOff>
      <xdr:row>19</xdr:row>
      <xdr:rowOff>114300</xdr:rowOff>
    </xdr:from>
    <xdr:to>
      <xdr:col>12</xdr:col>
      <xdr:colOff>0</xdr:colOff>
      <xdr:row>37</xdr:row>
      <xdr:rowOff>99060</xdr:rowOff>
    </xdr:to>
    <xdr:graphicFrame macro="">
      <xdr:nvGraphicFramePr>
        <xdr:cNvPr id="1059524" name="Gráfico 1">
          <a:extLst>
            <a:ext uri="{FF2B5EF4-FFF2-40B4-BE49-F238E27FC236}">
              <a16:creationId xmlns:a16="http://schemas.microsoft.com/office/drawing/2014/main" id="{452547D6-A081-2CA7-F695-3F41A34DC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525780</xdr:colOff>
      <xdr:row>39</xdr:row>
      <xdr:rowOff>0</xdr:rowOff>
    </xdr:from>
    <xdr:to>
      <xdr:col>11</xdr:col>
      <xdr:colOff>571500</xdr:colOff>
      <xdr:row>60</xdr:row>
      <xdr:rowOff>144780</xdr:rowOff>
    </xdr:to>
    <xdr:graphicFrame macro="">
      <xdr:nvGraphicFramePr>
        <xdr:cNvPr id="1059525" name="Gráfico 1">
          <a:extLst>
            <a:ext uri="{FF2B5EF4-FFF2-40B4-BE49-F238E27FC236}">
              <a16:creationId xmlns:a16="http://schemas.microsoft.com/office/drawing/2014/main" id="{49C5397B-B3E1-648D-F5E0-CABFA4C3C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144780</xdr:rowOff>
    </xdr:to>
    <xdr:pic>
      <xdr:nvPicPr>
        <xdr:cNvPr id="1059526" name="5 Imagen">
          <a:extLst>
            <a:ext uri="{FF2B5EF4-FFF2-40B4-BE49-F238E27FC236}">
              <a16:creationId xmlns:a16="http://schemas.microsoft.com/office/drawing/2014/main" id="{FAA119EF-2677-9B39-8155-98F7A3BB7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0.01327</cdr:x>
      <cdr:y>0.01902</cdr:y>
    </cdr:from>
    <cdr:to>
      <cdr:x>0.86751</cdr:x>
      <cdr:y>0.1632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11" y="54712"/>
          <a:ext cx="3270928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11.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titulares de derechos de propiedad intelectual según tipo de titular.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388620</xdr:colOff>
      <xdr:row>0</xdr:row>
      <xdr:rowOff>0</xdr:rowOff>
    </xdr:from>
    <xdr:to>
      <xdr:col>2</xdr:col>
      <xdr:colOff>662940</xdr:colOff>
      <xdr:row>3</xdr:row>
      <xdr:rowOff>251460</xdr:rowOff>
    </xdr:to>
    <xdr:pic>
      <xdr:nvPicPr>
        <xdr:cNvPr id="1052814" name="6 Imagen">
          <a:extLst>
            <a:ext uri="{FF2B5EF4-FFF2-40B4-BE49-F238E27FC236}">
              <a16:creationId xmlns:a16="http://schemas.microsoft.com/office/drawing/2014/main" id="{E2936995-D642-3DCD-4494-59CEFCC0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0.01263</cdr:x>
      <cdr:y>0.01573</cdr:y>
    </cdr:from>
    <cdr:to>
      <cdr:x>0.98737</cdr:x>
      <cdr:y>0.14956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045" y="48395"/>
          <a:ext cx="3862310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12.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titulares de derechos de propiedad intelectual según provincia de registro.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0.01208</cdr:x>
      <cdr:y>0.03516</cdr:y>
    </cdr:from>
    <cdr:to>
      <cdr:x>0.96153</cdr:x>
      <cdr:y>0.10433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5179" y="128869"/>
          <a:ext cx="7480793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13.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titulares de derechos según tipo de titular y provincia de registro.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38</xdr:row>
      <xdr:rowOff>0</xdr:rowOff>
    </xdr:from>
    <xdr:to>
      <xdr:col>4</xdr:col>
      <xdr:colOff>708660</xdr:colOff>
      <xdr:row>43</xdr:row>
      <xdr:rowOff>236220</xdr:rowOff>
    </xdr:to>
    <xdr:graphicFrame macro="">
      <xdr:nvGraphicFramePr>
        <xdr:cNvPr id="1060264" name="Gráfico 1">
          <a:extLst>
            <a:ext uri="{FF2B5EF4-FFF2-40B4-BE49-F238E27FC236}">
              <a16:creationId xmlns:a16="http://schemas.microsoft.com/office/drawing/2014/main" id="{287444D5-256F-35A1-3335-611B26632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99060</xdr:colOff>
      <xdr:row>43</xdr:row>
      <xdr:rowOff>335280</xdr:rowOff>
    </xdr:from>
    <xdr:to>
      <xdr:col>6</xdr:col>
      <xdr:colOff>68580</xdr:colOff>
      <xdr:row>56</xdr:row>
      <xdr:rowOff>129540</xdr:rowOff>
    </xdr:to>
    <xdr:graphicFrame macro="">
      <xdr:nvGraphicFramePr>
        <xdr:cNvPr id="1060265" name="Gráfico 1">
          <a:extLst>
            <a:ext uri="{FF2B5EF4-FFF2-40B4-BE49-F238E27FC236}">
              <a16:creationId xmlns:a16="http://schemas.microsoft.com/office/drawing/2014/main" id="{6F6398A5-0B38-2E2B-6506-AE4ACE252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121920</xdr:rowOff>
    </xdr:to>
    <xdr:pic>
      <xdr:nvPicPr>
        <xdr:cNvPr id="1060266" name="3 Imagen">
          <a:extLst>
            <a:ext uri="{FF2B5EF4-FFF2-40B4-BE49-F238E27FC236}">
              <a16:creationId xmlns:a16="http://schemas.microsoft.com/office/drawing/2014/main" id="{45C2F167-B369-E957-8CD5-6C6968A8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0.00792</cdr:x>
      <cdr:y>0.01808</cdr:y>
    </cdr:from>
    <cdr:to>
      <cdr:x>0.57087</cdr:x>
      <cdr:y>0.15847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988" y="32648"/>
          <a:ext cx="3766322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14.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titulares de derechos según tipo de obra.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0.01931</cdr:x>
      <cdr:y>0.0155</cdr:y>
    </cdr:from>
    <cdr:to>
      <cdr:x>0.96442</cdr:x>
      <cdr:y>0.12459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6432" y="36024"/>
          <a:ext cx="667596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15.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Titulares de derechos según tipo de obra y tipo de titular.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38</xdr:row>
      <xdr:rowOff>320040</xdr:rowOff>
    </xdr:from>
    <xdr:to>
      <xdr:col>6</xdr:col>
      <xdr:colOff>502920</xdr:colOff>
      <xdr:row>56</xdr:row>
      <xdr:rowOff>22860</xdr:rowOff>
    </xdr:to>
    <xdr:graphicFrame macro="">
      <xdr:nvGraphicFramePr>
        <xdr:cNvPr id="1061429" name="Gráfico 1">
          <a:extLst>
            <a:ext uri="{FF2B5EF4-FFF2-40B4-BE49-F238E27FC236}">
              <a16:creationId xmlns:a16="http://schemas.microsoft.com/office/drawing/2014/main" id="{BDF7A800-59F8-C768-74BC-BC0C0321B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40</xdr:row>
      <xdr:rowOff>213360</xdr:rowOff>
    </xdr:from>
    <xdr:to>
      <xdr:col>6</xdr:col>
      <xdr:colOff>121920</xdr:colOff>
      <xdr:row>42</xdr:row>
      <xdr:rowOff>190500</xdr:rowOff>
    </xdr:to>
    <xdr:pic>
      <xdr:nvPicPr>
        <xdr:cNvPr id="1061430" name="1 Imagen">
          <a:extLst>
            <a:ext uri="{FF2B5EF4-FFF2-40B4-BE49-F238E27FC236}">
              <a16:creationId xmlns:a16="http://schemas.microsoft.com/office/drawing/2014/main" id="{59780F70-1DEF-FFF2-FC3D-B02359E0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863840"/>
          <a:ext cx="3429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3718560</xdr:colOff>
      <xdr:row>40</xdr:row>
      <xdr:rowOff>205740</xdr:rowOff>
    </xdr:from>
    <xdr:to>
      <xdr:col>2</xdr:col>
      <xdr:colOff>22860</xdr:colOff>
      <xdr:row>42</xdr:row>
      <xdr:rowOff>205740</xdr:rowOff>
    </xdr:to>
    <xdr:pic>
      <xdr:nvPicPr>
        <xdr:cNvPr id="1061431" name="2 Imagen">
          <a:extLst>
            <a:ext uri="{FF2B5EF4-FFF2-40B4-BE49-F238E27FC236}">
              <a16:creationId xmlns:a16="http://schemas.microsoft.com/office/drawing/2014/main" id="{92031A77-41AA-B2B1-48EB-C2956DAC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180" y="7856220"/>
          <a:ext cx="213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4</xdr:row>
      <xdr:rowOff>0</xdr:rowOff>
    </xdr:to>
    <xdr:pic>
      <xdr:nvPicPr>
        <xdr:cNvPr id="1061432" name="4 Imagen">
          <a:extLst>
            <a:ext uri="{FF2B5EF4-FFF2-40B4-BE49-F238E27FC236}">
              <a16:creationId xmlns:a16="http://schemas.microsoft.com/office/drawing/2014/main" id="{DF16E942-D384-FB27-BF82-01000629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0.0162</cdr:x>
      <cdr:y>0.00024</cdr:y>
    </cdr:from>
    <cdr:to>
      <cdr:x>0.86393</cdr:x>
      <cdr:y>0.0731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3970" y="0"/>
          <a:ext cx="6569854" cy="3048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16.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Autores (personas físicas) según tipo de obra y género.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0.95573</cdr:x>
      <cdr:y>0.1832</cdr:y>
    </cdr:from>
    <cdr:to>
      <cdr:x>0.99926</cdr:x>
      <cdr:y>0.2387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6598851" y="790475"/>
          <a:ext cx="316299" cy="235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 u="none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63%</a:t>
          </a:r>
          <a:endParaRPr lang="es-ES" sz="1100" b="0" u="none">
            <a:solidFill>
              <a:srgbClr val="43939D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0.52685</cdr:x>
      <cdr:y>0.1744</cdr:y>
    </cdr:from>
    <cdr:to>
      <cdr:x>0.57874</cdr:x>
      <cdr:y>0.23015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3982480" y="756172"/>
          <a:ext cx="392239" cy="2417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 u="none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37%</a:t>
          </a:r>
          <a:endParaRPr lang="es-ES" sz="1100" b="0" u="none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25</xdr:row>
      <xdr:rowOff>76200</xdr:rowOff>
    </xdr:from>
    <xdr:to>
      <xdr:col>6</xdr:col>
      <xdr:colOff>655320</xdr:colOff>
      <xdr:row>35</xdr:row>
      <xdr:rowOff>68580</xdr:rowOff>
    </xdr:to>
    <xdr:graphicFrame macro="">
      <xdr:nvGraphicFramePr>
        <xdr:cNvPr id="1062312" name="Gráfico 1">
          <a:extLst>
            <a:ext uri="{FF2B5EF4-FFF2-40B4-BE49-F238E27FC236}">
              <a16:creationId xmlns:a16="http://schemas.microsoft.com/office/drawing/2014/main" id="{564E574B-11C2-EAA8-3799-710B83CB2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83820</xdr:colOff>
      <xdr:row>35</xdr:row>
      <xdr:rowOff>38100</xdr:rowOff>
    </xdr:from>
    <xdr:to>
      <xdr:col>6</xdr:col>
      <xdr:colOff>693420</xdr:colOff>
      <xdr:row>54</xdr:row>
      <xdr:rowOff>45720</xdr:rowOff>
    </xdr:to>
    <xdr:graphicFrame macro="">
      <xdr:nvGraphicFramePr>
        <xdr:cNvPr id="1062313" name="Gráfico 1">
          <a:extLst>
            <a:ext uri="{FF2B5EF4-FFF2-40B4-BE49-F238E27FC236}">
              <a16:creationId xmlns:a16="http://schemas.microsoft.com/office/drawing/2014/main" id="{52AD7AD0-F463-CB01-48BC-0BDA68F8F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807720</xdr:colOff>
      <xdr:row>3</xdr:row>
      <xdr:rowOff>121920</xdr:rowOff>
    </xdr:to>
    <xdr:pic>
      <xdr:nvPicPr>
        <xdr:cNvPr id="1062314" name="3 Imagen">
          <a:extLst>
            <a:ext uri="{FF2B5EF4-FFF2-40B4-BE49-F238E27FC236}">
              <a16:creationId xmlns:a16="http://schemas.microsoft.com/office/drawing/2014/main" id="{4D50F3B7-5CBC-56E3-82AC-3E769B34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77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0.01208</cdr:x>
      <cdr:y>0.03516</cdr:y>
    </cdr:from>
    <cdr:to>
      <cdr:x>0.96375</cdr:x>
      <cdr:y>0.11345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1694" y="113866"/>
          <a:ext cx="6435906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17.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Nº autores (personas físicas) según provincia de registro y género.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0.02055</cdr:x>
      <cdr:y>0.01574</cdr:y>
    </cdr:from>
    <cdr:to>
      <cdr:x>0.96245</cdr:x>
      <cdr:y>0.09664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562" y="49325"/>
          <a:ext cx="639674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18.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Autores (personas físicas) según provincia de registro y género.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37</xdr:row>
      <xdr:rowOff>137160</xdr:rowOff>
    </xdr:from>
    <xdr:to>
      <xdr:col>5</xdr:col>
      <xdr:colOff>91440</xdr:colOff>
      <xdr:row>47</xdr:row>
      <xdr:rowOff>68580</xdr:rowOff>
    </xdr:to>
    <xdr:graphicFrame macro="">
      <xdr:nvGraphicFramePr>
        <xdr:cNvPr id="1053979" name="Gráfico 1">
          <a:extLst>
            <a:ext uri="{FF2B5EF4-FFF2-40B4-BE49-F238E27FC236}">
              <a16:creationId xmlns:a16="http://schemas.microsoft.com/office/drawing/2014/main" id="{A1EC7C3C-FC1D-CFC4-654D-608420E4A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2</xdr:row>
      <xdr:rowOff>419100</xdr:rowOff>
    </xdr:to>
    <xdr:pic>
      <xdr:nvPicPr>
        <xdr:cNvPr id="1053980" name="5 Imagen">
          <a:extLst>
            <a:ext uri="{FF2B5EF4-FFF2-40B4-BE49-F238E27FC236}">
              <a16:creationId xmlns:a16="http://schemas.microsoft.com/office/drawing/2014/main" id="{1EDACD17-7911-A65A-260E-7B83657A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0"/>
          <a:ext cx="8001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22860</xdr:rowOff>
    </xdr:from>
    <xdr:to>
      <xdr:col>9</xdr:col>
      <xdr:colOff>472440</xdr:colOff>
      <xdr:row>56</xdr:row>
      <xdr:rowOff>45720</xdr:rowOff>
    </xdr:to>
    <xdr:graphicFrame macro="">
      <xdr:nvGraphicFramePr>
        <xdr:cNvPr id="1063195" name="Gráfico 1">
          <a:extLst>
            <a:ext uri="{FF2B5EF4-FFF2-40B4-BE49-F238E27FC236}">
              <a16:creationId xmlns:a16="http://schemas.microsoft.com/office/drawing/2014/main" id="{286EB3D0-5C8C-FE65-2E88-45E1B4225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144780</xdr:rowOff>
    </xdr:to>
    <xdr:pic>
      <xdr:nvPicPr>
        <xdr:cNvPr id="1063196" name="2 Imagen">
          <a:extLst>
            <a:ext uri="{FF2B5EF4-FFF2-40B4-BE49-F238E27FC236}">
              <a16:creationId xmlns:a16="http://schemas.microsoft.com/office/drawing/2014/main" id="{1C77E14E-2744-1E10-D025-44B9240D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0.00202</cdr:x>
      <cdr:y>0.01574</cdr:y>
    </cdr:from>
    <cdr:to>
      <cdr:x>0.94713</cdr:x>
      <cdr:y>0.06765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320" y="76881"/>
          <a:ext cx="6690373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19.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Autores (personas físicas) según tipo de obra y grupo de edad.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19</xdr:row>
      <xdr:rowOff>121920</xdr:rowOff>
    </xdr:from>
    <xdr:to>
      <xdr:col>5</xdr:col>
      <xdr:colOff>7620</xdr:colOff>
      <xdr:row>36</xdr:row>
      <xdr:rowOff>38100</xdr:rowOff>
    </xdr:to>
    <xdr:graphicFrame macro="">
      <xdr:nvGraphicFramePr>
        <xdr:cNvPr id="1064501" name="Gráfico 1">
          <a:extLst>
            <a:ext uri="{FF2B5EF4-FFF2-40B4-BE49-F238E27FC236}">
              <a16:creationId xmlns:a16="http://schemas.microsoft.com/office/drawing/2014/main" id="{D120DD7C-E9E9-EE25-056A-B965783E8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502920</xdr:colOff>
      <xdr:row>52</xdr:row>
      <xdr:rowOff>30480</xdr:rowOff>
    </xdr:from>
    <xdr:to>
      <xdr:col>9</xdr:col>
      <xdr:colOff>655320</xdr:colOff>
      <xdr:row>70</xdr:row>
      <xdr:rowOff>91440</xdr:rowOff>
    </xdr:to>
    <xdr:graphicFrame macro="">
      <xdr:nvGraphicFramePr>
        <xdr:cNvPr id="1064502" name="Gráfico 1">
          <a:extLst>
            <a:ext uri="{FF2B5EF4-FFF2-40B4-BE49-F238E27FC236}">
              <a16:creationId xmlns:a16="http://schemas.microsoft.com/office/drawing/2014/main" id="{BBB8AAA9-48B3-E3E0-3E5D-5073AC7A7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670560</xdr:colOff>
      <xdr:row>19</xdr:row>
      <xdr:rowOff>60960</xdr:rowOff>
    </xdr:from>
    <xdr:to>
      <xdr:col>11</xdr:col>
      <xdr:colOff>68580</xdr:colOff>
      <xdr:row>35</xdr:row>
      <xdr:rowOff>144780</xdr:rowOff>
    </xdr:to>
    <xdr:graphicFrame macro="">
      <xdr:nvGraphicFramePr>
        <xdr:cNvPr id="1064503" name="Gráfico 1">
          <a:extLst>
            <a:ext uri="{FF2B5EF4-FFF2-40B4-BE49-F238E27FC236}">
              <a16:creationId xmlns:a16="http://schemas.microsoft.com/office/drawing/2014/main" id="{08A27F59-8942-6F2F-3806-4381C34B5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121920</xdr:rowOff>
    </xdr:to>
    <xdr:pic>
      <xdr:nvPicPr>
        <xdr:cNvPr id="1064504" name="2 Imagen">
          <a:extLst>
            <a:ext uri="{FF2B5EF4-FFF2-40B4-BE49-F238E27FC236}">
              <a16:creationId xmlns:a16="http://schemas.microsoft.com/office/drawing/2014/main" id="{14B0478E-EEB9-23D7-E1E6-C3A3D1DF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0.04198</cdr:x>
      <cdr:y>0.00308</cdr:y>
    </cdr:from>
    <cdr:to>
      <cdr:x>0.99585</cdr:x>
      <cdr:y>0.15301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1874" y="8513"/>
          <a:ext cx="3677832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20.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Autores (personas físicas) según grupo de edad.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0.03468</cdr:y>
    </cdr:from>
    <cdr:to>
      <cdr:x>0.9904</cdr:x>
      <cdr:y>0.11902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891" y="103775"/>
          <a:ext cx="7268428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22.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Edad promedio de autores (personas físicas) según género y tipo de obra.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0.01208</cdr:x>
      <cdr:y>0.0354</cdr:y>
    </cdr:from>
    <cdr:to>
      <cdr:x>0.96571</cdr:x>
      <cdr:y>0.18939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8441" y="94107"/>
          <a:ext cx="3816221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21.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Autores (personas físicas) según género y grupo de edad. Datos relativos.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</xdr:colOff>
      <xdr:row>38</xdr:row>
      <xdr:rowOff>144780</xdr:rowOff>
    </xdr:from>
    <xdr:to>
      <xdr:col>12</xdr:col>
      <xdr:colOff>289560</xdr:colOff>
      <xdr:row>55</xdr:row>
      <xdr:rowOff>76200</xdr:rowOff>
    </xdr:to>
    <xdr:graphicFrame macro="">
      <xdr:nvGraphicFramePr>
        <xdr:cNvPr id="1065243" name="Gráfico 1">
          <a:extLst>
            <a:ext uri="{FF2B5EF4-FFF2-40B4-BE49-F238E27FC236}">
              <a16:creationId xmlns:a16="http://schemas.microsoft.com/office/drawing/2014/main" id="{2CC144A5-C290-0052-6FD3-B1B234E10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220980</xdr:rowOff>
    </xdr:to>
    <xdr:pic>
      <xdr:nvPicPr>
        <xdr:cNvPr id="1065244" name="2 Imagen">
          <a:extLst>
            <a:ext uri="{FF2B5EF4-FFF2-40B4-BE49-F238E27FC236}">
              <a16:creationId xmlns:a16="http://schemas.microsoft.com/office/drawing/2014/main" id="{1894AB70-9F98-315D-84A6-D2DB94D1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0.97926</cdr:x>
      <cdr:y>0.06534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7609" y="36486"/>
          <a:ext cx="803348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23.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Solicitudes de inscripción según tipo de obra. Evolución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2015-2024.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83820</xdr:rowOff>
    </xdr:from>
    <xdr:to>
      <xdr:col>11</xdr:col>
      <xdr:colOff>624840</xdr:colOff>
      <xdr:row>47</xdr:row>
      <xdr:rowOff>129540</xdr:rowOff>
    </xdr:to>
    <xdr:graphicFrame macro="">
      <xdr:nvGraphicFramePr>
        <xdr:cNvPr id="1066267" name="Gráfico 1">
          <a:extLst>
            <a:ext uri="{FF2B5EF4-FFF2-40B4-BE49-F238E27FC236}">
              <a16:creationId xmlns:a16="http://schemas.microsoft.com/office/drawing/2014/main" id="{F4122B2A-B366-5416-9866-346EB0371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807720</xdr:colOff>
      <xdr:row>4</xdr:row>
      <xdr:rowOff>60960</xdr:rowOff>
    </xdr:to>
    <xdr:pic>
      <xdr:nvPicPr>
        <xdr:cNvPr id="1066268" name="2 Imagen">
          <a:extLst>
            <a:ext uri="{FF2B5EF4-FFF2-40B4-BE49-F238E27FC236}">
              <a16:creationId xmlns:a16="http://schemas.microsoft.com/office/drawing/2014/main" id="{54B1B047-322E-7E32-66AC-7E532FCD0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77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0.00972</cdr:x>
      <cdr:y>0</cdr:y>
    </cdr:from>
    <cdr:to>
      <cdr:x>0.72355</cdr:x>
      <cdr:y>0.04884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7697" y="0"/>
          <a:ext cx="5705884" cy="2553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24.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Solicitudes de inscripción según provincia. Evolución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2015-2024.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0.01254</cdr:x>
      <cdr:y>0.01216</cdr:y>
    </cdr:from>
    <cdr:to>
      <cdr:x>0.86941</cdr:x>
      <cdr:y>0.10054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0422" y="34979"/>
          <a:ext cx="5624877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1.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Nº solicitudes de inscripción. Distribución según tipo de obra.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822960</xdr:colOff>
      <xdr:row>20</xdr:row>
      <xdr:rowOff>121920</xdr:rowOff>
    </xdr:from>
    <xdr:to>
      <xdr:col>11</xdr:col>
      <xdr:colOff>617220</xdr:colOff>
      <xdr:row>32</xdr:row>
      <xdr:rowOff>7620</xdr:rowOff>
    </xdr:to>
    <xdr:graphicFrame macro="">
      <xdr:nvGraphicFramePr>
        <xdr:cNvPr id="1067432" name="Gráfico 1">
          <a:extLst>
            <a:ext uri="{FF2B5EF4-FFF2-40B4-BE49-F238E27FC236}">
              <a16:creationId xmlns:a16="http://schemas.microsoft.com/office/drawing/2014/main" id="{F47A88A2-BE77-E9F8-DFCD-8DBD9E688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868680</xdr:colOff>
      <xdr:row>33</xdr:row>
      <xdr:rowOff>45720</xdr:rowOff>
    </xdr:from>
    <xdr:to>
      <xdr:col>11</xdr:col>
      <xdr:colOff>586740</xdr:colOff>
      <xdr:row>55</xdr:row>
      <xdr:rowOff>106680</xdr:rowOff>
    </xdr:to>
    <xdr:graphicFrame macro="">
      <xdr:nvGraphicFramePr>
        <xdr:cNvPr id="1067433" name="Gráfico 1">
          <a:extLst>
            <a:ext uri="{FF2B5EF4-FFF2-40B4-BE49-F238E27FC236}">
              <a16:creationId xmlns:a16="http://schemas.microsoft.com/office/drawing/2014/main" id="{A821D10E-C353-A1A8-F237-8772929E1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807720</xdr:colOff>
      <xdr:row>3</xdr:row>
      <xdr:rowOff>220980</xdr:rowOff>
    </xdr:to>
    <xdr:pic>
      <xdr:nvPicPr>
        <xdr:cNvPr id="1067434" name="3 Imagen">
          <a:extLst>
            <a:ext uri="{FF2B5EF4-FFF2-40B4-BE49-F238E27FC236}">
              <a16:creationId xmlns:a16="http://schemas.microsoft.com/office/drawing/2014/main" id="{56075232-D845-4EF9-EF53-E4696DD3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77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0.01208</cdr:x>
      <cdr:y>0.03516</cdr:y>
    </cdr:from>
    <cdr:to>
      <cdr:x>0.96375</cdr:x>
      <cdr:y>0.11165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2604" y="116545"/>
          <a:ext cx="5719799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25.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Solicitudes de inscripción según modalidad de presentación. Evolución 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2015-2024.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0.00773</cdr:y>
    </cdr:from>
    <cdr:to>
      <cdr:x>0.98001</cdr:x>
      <cdr:y>0.07536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859" y="28993"/>
          <a:ext cx="5946257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26.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Porcentaje de solicitudes telemáticas/semitelemáticas. Evolución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2015-2024.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37</xdr:row>
      <xdr:rowOff>175260</xdr:rowOff>
    </xdr:from>
    <xdr:to>
      <xdr:col>4</xdr:col>
      <xdr:colOff>106680</xdr:colOff>
      <xdr:row>46</xdr:row>
      <xdr:rowOff>129540</xdr:rowOff>
    </xdr:to>
    <xdr:graphicFrame macro="">
      <xdr:nvGraphicFramePr>
        <xdr:cNvPr id="1068597" name="Gráfico 1">
          <a:extLst>
            <a:ext uri="{FF2B5EF4-FFF2-40B4-BE49-F238E27FC236}">
              <a16:creationId xmlns:a16="http://schemas.microsoft.com/office/drawing/2014/main" id="{20443FBA-BD49-EC2D-4E37-863B1B61D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37</xdr:row>
      <xdr:rowOff>152400</xdr:rowOff>
    </xdr:from>
    <xdr:to>
      <xdr:col>12</xdr:col>
      <xdr:colOff>419100</xdr:colOff>
      <xdr:row>46</xdr:row>
      <xdr:rowOff>106680</xdr:rowOff>
    </xdr:to>
    <xdr:graphicFrame macro="">
      <xdr:nvGraphicFramePr>
        <xdr:cNvPr id="1068598" name="Gráfico 1">
          <a:extLst>
            <a:ext uri="{FF2B5EF4-FFF2-40B4-BE49-F238E27FC236}">
              <a16:creationId xmlns:a16="http://schemas.microsoft.com/office/drawing/2014/main" id="{D6F63AE4-87BD-6AE7-1BE0-749F8A0C9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312420</xdr:colOff>
      <xdr:row>46</xdr:row>
      <xdr:rowOff>152400</xdr:rowOff>
    </xdr:from>
    <xdr:to>
      <xdr:col>13</xdr:col>
      <xdr:colOff>60960</xdr:colOff>
      <xdr:row>63</xdr:row>
      <xdr:rowOff>0</xdr:rowOff>
    </xdr:to>
    <xdr:graphicFrame macro="">
      <xdr:nvGraphicFramePr>
        <xdr:cNvPr id="1068599" name="Gráfico 1">
          <a:extLst>
            <a:ext uri="{FF2B5EF4-FFF2-40B4-BE49-F238E27FC236}">
              <a16:creationId xmlns:a16="http://schemas.microsoft.com/office/drawing/2014/main" id="{96BAE073-433F-CE91-89B6-D31BA750F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807720</xdr:colOff>
      <xdr:row>3</xdr:row>
      <xdr:rowOff>220980</xdr:rowOff>
    </xdr:to>
    <xdr:pic>
      <xdr:nvPicPr>
        <xdr:cNvPr id="1068600" name="4 Imagen">
          <a:extLst>
            <a:ext uri="{FF2B5EF4-FFF2-40B4-BE49-F238E27FC236}">
              <a16:creationId xmlns:a16="http://schemas.microsoft.com/office/drawing/2014/main" id="{4F1EBF93-6F70-C64E-BCA9-EB9B450F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77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0" cy="78298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27.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Autores según género. Evolución 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2011-2020.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0.01208</cdr:x>
      <cdr:y>0.00947</cdr:y>
    </cdr:from>
    <cdr:to>
      <cdr:x>0.99064</cdr:x>
      <cdr:y>0.17447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512" y="24694"/>
          <a:ext cx="4091824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Gráfico 28.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Edad promedio de autores según género. </a:t>
          </a:r>
          <a:b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</a:b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Evolución 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2015-2024.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0.00457</cdr:x>
      <cdr:y>0.00822</cdr:y>
    </cdr:from>
    <cdr:to>
      <cdr:x>0.98074</cdr:x>
      <cdr:y>0.1021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338" y="26072"/>
          <a:ext cx="6053010" cy="29777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29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Autores según grupo de edad. Evolución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2015-2024.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20</xdr:row>
      <xdr:rowOff>182880</xdr:rowOff>
    </xdr:from>
    <xdr:to>
      <xdr:col>13</xdr:col>
      <xdr:colOff>99060</xdr:colOff>
      <xdr:row>39</xdr:row>
      <xdr:rowOff>0</xdr:rowOff>
    </xdr:to>
    <xdr:graphicFrame macro="">
      <xdr:nvGraphicFramePr>
        <xdr:cNvPr id="1055285" name="Gráfico 1">
          <a:extLst>
            <a:ext uri="{FF2B5EF4-FFF2-40B4-BE49-F238E27FC236}">
              <a16:creationId xmlns:a16="http://schemas.microsoft.com/office/drawing/2014/main" id="{1499C211-46DB-04F6-BB58-D86BA9F93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426720</xdr:colOff>
      <xdr:row>20</xdr:row>
      <xdr:rowOff>106680</xdr:rowOff>
    </xdr:from>
    <xdr:to>
      <xdr:col>6</xdr:col>
      <xdr:colOff>99060</xdr:colOff>
      <xdr:row>38</xdr:row>
      <xdr:rowOff>76200</xdr:rowOff>
    </xdr:to>
    <xdr:graphicFrame macro="">
      <xdr:nvGraphicFramePr>
        <xdr:cNvPr id="1055286" name="Gráfico 1">
          <a:extLst>
            <a:ext uri="{FF2B5EF4-FFF2-40B4-BE49-F238E27FC236}">
              <a16:creationId xmlns:a16="http://schemas.microsoft.com/office/drawing/2014/main" id="{E9E49D93-9781-516E-AC54-34272472F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434340</xdr:colOff>
      <xdr:row>39</xdr:row>
      <xdr:rowOff>45720</xdr:rowOff>
    </xdr:from>
    <xdr:to>
      <xdr:col>11</xdr:col>
      <xdr:colOff>518160</xdr:colOff>
      <xdr:row>59</xdr:row>
      <xdr:rowOff>129540</xdr:rowOff>
    </xdr:to>
    <xdr:graphicFrame macro="">
      <xdr:nvGraphicFramePr>
        <xdr:cNvPr id="1055287" name="Gráfico 1">
          <a:extLst>
            <a:ext uri="{FF2B5EF4-FFF2-40B4-BE49-F238E27FC236}">
              <a16:creationId xmlns:a16="http://schemas.microsoft.com/office/drawing/2014/main" id="{7DABC7A6-13A2-94F5-30C0-2128B5DEA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144780</xdr:rowOff>
    </xdr:to>
    <xdr:pic>
      <xdr:nvPicPr>
        <xdr:cNvPr id="1055288" name="4 Imagen">
          <a:extLst>
            <a:ext uri="{FF2B5EF4-FFF2-40B4-BE49-F238E27FC236}">
              <a16:creationId xmlns:a16="http://schemas.microsoft.com/office/drawing/2014/main" id="{50A187BE-3593-3F09-88F9-959BBAE4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0.02841</cdr:x>
      <cdr:y>0.01573</cdr:y>
    </cdr:from>
    <cdr:to>
      <cdr:x>0.96205</cdr:x>
      <cdr:y>0.14932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3252" y="48395"/>
          <a:ext cx="3300407" cy="4147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3.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Solicitudes de inscripción según provincia de registro.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Datos relativos.</a:t>
          </a: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0.02939</cdr:x>
      <cdr:y>0.0354</cdr:y>
    </cdr:from>
    <cdr:to>
      <cdr:x>0.98913</cdr:x>
      <cdr:y>0.11757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6289" y="107837"/>
          <a:ext cx="4160477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2.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de inscripción según provincia de registro. 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0.01181</cdr:x>
      <cdr:y>0.03468</cdr:y>
    </cdr:from>
    <cdr:to>
      <cdr:x>0.96424</cdr:x>
      <cdr:y>0.10995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1897" y="115749"/>
          <a:ext cx="7249973" cy="2535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Gráfico 4. </a:t>
          </a:r>
          <a:r>
            <a:rPr lang="es-E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Nº solicitudes de inscripción según tipo de obra y provincia de registro.</a:t>
          </a:r>
          <a:endParaRPr lang="es-ES" sz="1000" b="1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365760</xdr:colOff>
      <xdr:row>21</xdr:row>
      <xdr:rowOff>83820</xdr:rowOff>
    </xdr:from>
    <xdr:to>
      <xdr:col>14</xdr:col>
      <xdr:colOff>495300</xdr:colOff>
      <xdr:row>43</xdr:row>
      <xdr:rowOff>68580</xdr:rowOff>
    </xdr:to>
    <xdr:graphicFrame macro="">
      <xdr:nvGraphicFramePr>
        <xdr:cNvPr id="1056168" name="Gráfico 1">
          <a:extLst>
            <a:ext uri="{FF2B5EF4-FFF2-40B4-BE49-F238E27FC236}">
              <a16:creationId xmlns:a16="http://schemas.microsoft.com/office/drawing/2014/main" id="{5BA3C23B-D804-53EB-7414-111CA39C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205740</xdr:colOff>
      <xdr:row>43</xdr:row>
      <xdr:rowOff>76200</xdr:rowOff>
    </xdr:from>
    <xdr:to>
      <xdr:col>14</xdr:col>
      <xdr:colOff>381000</xdr:colOff>
      <xdr:row>61</xdr:row>
      <xdr:rowOff>106680</xdr:rowOff>
    </xdr:to>
    <xdr:graphicFrame macro="">
      <xdr:nvGraphicFramePr>
        <xdr:cNvPr id="1056169" name="Gráfico 1">
          <a:extLst>
            <a:ext uri="{FF2B5EF4-FFF2-40B4-BE49-F238E27FC236}">
              <a16:creationId xmlns:a16="http://schemas.microsoft.com/office/drawing/2014/main" id="{8DBF5960-044E-EA6D-2673-2D3E367A2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800100</xdr:colOff>
      <xdr:row>3</xdr:row>
      <xdr:rowOff>144780</xdr:rowOff>
    </xdr:to>
    <xdr:pic>
      <xdr:nvPicPr>
        <xdr:cNvPr id="1056170" name="3 Imagen">
          <a:extLst>
            <a:ext uri="{FF2B5EF4-FFF2-40B4-BE49-F238E27FC236}">
              <a16:creationId xmlns:a16="http://schemas.microsoft.com/office/drawing/2014/main" id="{58098F68-C8AD-5F5E-05DF-F8E131A9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8001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4646-853A-45B2-985D-2CA310E2BB20}">
  <sheetPr>
    <pageSetUpPr fitToPage="1"/>
  </sheetPr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4D1-1ACE-4DD9-960A-17B6183CB3BB}">
  <sheetPr>
    <pageSetUpPr fitToPage="1"/>
  </sheetPr>
  <dimension ref="B1:AD63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57" style="17" customWidth="1"/>
    <col min="3" max="4" width="10.33203125" style="17" customWidth="1"/>
    <col min="5" max="5" width="15" style="17" customWidth="1"/>
    <col min="6" max="6" width="10.44140625" style="17" customWidth="1"/>
    <col min="7" max="7" width="9" style="17" customWidth="1"/>
    <col min="8" max="8" width="1.33203125" style="17" customWidth="1"/>
    <col min="9" max="18" width="9.109375" style="17"/>
    <col min="19" max="20" width="4.44140625" style="102" customWidth="1"/>
    <col min="21" max="27" width="0.33203125" style="102" customWidth="1"/>
    <col min="28" max="16384" width="9.109375" style="17"/>
  </cols>
  <sheetData>
    <row r="1" spans="2:30" ht="6" customHeight="1"/>
    <row r="2" spans="2:30" ht="17.399999999999999">
      <c r="B2" s="89"/>
      <c r="C2" s="85"/>
      <c r="D2" s="85"/>
      <c r="E2" s="85"/>
      <c r="F2" s="85"/>
      <c r="G2" s="80"/>
    </row>
    <row r="3" spans="2:30" ht="17.399999999999999">
      <c r="B3" s="88"/>
      <c r="C3" s="85"/>
      <c r="D3" s="85"/>
      <c r="E3" s="85"/>
      <c r="F3" s="85"/>
      <c r="G3" s="85"/>
    </row>
    <row r="4" spans="2:30" ht="16.8">
      <c r="C4" s="86"/>
      <c r="D4" s="86"/>
      <c r="E4" s="86"/>
      <c r="F4" s="86"/>
    </row>
    <row r="5" spans="2:30" ht="16.8">
      <c r="C5" s="86"/>
      <c r="D5" s="86"/>
      <c r="E5" s="86"/>
      <c r="F5" s="86"/>
    </row>
    <row r="6" spans="2:30" ht="16.8">
      <c r="B6" s="63" t="s">
        <v>86</v>
      </c>
      <c r="C6" s="86"/>
      <c r="D6" s="86"/>
      <c r="E6" s="86"/>
      <c r="F6" s="86"/>
      <c r="R6" s="54"/>
      <c r="S6" s="54"/>
      <c r="T6" s="54"/>
      <c r="AB6" s="54"/>
      <c r="AC6" s="54"/>
      <c r="AD6" s="54"/>
    </row>
    <row r="7" spans="2:30" ht="16.8">
      <c r="B7" s="62" t="s">
        <v>218</v>
      </c>
      <c r="C7" s="86"/>
      <c r="D7" s="86"/>
      <c r="E7" s="86"/>
      <c r="F7" s="86"/>
      <c r="R7" s="54"/>
      <c r="S7" s="54"/>
      <c r="T7" s="54"/>
      <c r="AB7" s="54"/>
      <c r="AC7" s="54"/>
      <c r="AD7" s="54"/>
    </row>
    <row r="8" spans="2:30" ht="16.5" customHeight="1">
      <c r="B8" s="85"/>
      <c r="C8" s="85"/>
      <c r="D8" s="85"/>
      <c r="E8" s="85"/>
      <c r="F8" s="85"/>
      <c r="R8" s="54"/>
      <c r="S8" s="54"/>
      <c r="T8" s="54"/>
      <c r="AB8" s="54"/>
      <c r="AC8" s="54"/>
      <c r="AD8" s="54"/>
    </row>
    <row r="9" spans="2:30" ht="11.25" customHeight="1">
      <c r="B9" s="265" t="s">
        <v>164</v>
      </c>
      <c r="C9" s="266"/>
      <c r="D9" s="266"/>
      <c r="E9" s="266"/>
      <c r="F9" s="266"/>
      <c r="G9" s="267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AB9" s="54"/>
      <c r="AC9" s="54"/>
      <c r="AD9" s="54"/>
    </row>
    <row r="10" spans="2:30" ht="11.25" customHeight="1">
      <c r="B10" s="268"/>
      <c r="C10" s="269"/>
      <c r="D10" s="269"/>
      <c r="E10" s="269"/>
      <c r="F10" s="269"/>
      <c r="G10" s="27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AB10" s="54"/>
      <c r="AC10" s="54"/>
      <c r="AD10" s="54"/>
    </row>
    <row r="11" spans="2:30" ht="11.25" customHeight="1">
      <c r="B11" s="65"/>
      <c r="C11" s="65"/>
      <c r="D11" s="65"/>
      <c r="E11" s="65"/>
      <c r="F11" s="65"/>
      <c r="G11" s="142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AB11" s="54"/>
      <c r="AC11" s="54"/>
      <c r="AD11" s="54"/>
    </row>
    <row r="12" spans="2:30" ht="20.25" customHeight="1">
      <c r="B12" s="228"/>
      <c r="C12" s="274" t="s">
        <v>163</v>
      </c>
      <c r="D12" s="274"/>
      <c r="E12" s="280"/>
      <c r="F12" s="276" t="s">
        <v>162</v>
      </c>
      <c r="G12" s="278" t="s">
        <v>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AB12" s="54"/>
      <c r="AC12" s="54"/>
      <c r="AD12" s="54"/>
    </row>
    <row r="13" spans="2:30" s="23" customFormat="1" ht="28.5" customHeight="1">
      <c r="B13" s="225" t="s">
        <v>112</v>
      </c>
      <c r="C13" s="224" t="s">
        <v>160</v>
      </c>
      <c r="D13" s="224" t="s">
        <v>159</v>
      </c>
      <c r="E13" s="224" t="s">
        <v>161</v>
      </c>
      <c r="F13" s="277"/>
      <c r="G13" s="279"/>
      <c r="H13" s="33"/>
      <c r="R13" s="28"/>
      <c r="S13" s="28"/>
      <c r="T13" s="28"/>
      <c r="U13" s="33"/>
      <c r="V13" s="33"/>
      <c r="W13" s="33"/>
      <c r="X13" s="33" t="s">
        <v>160</v>
      </c>
      <c r="Y13" s="33" t="s">
        <v>159</v>
      </c>
      <c r="Z13" s="33"/>
      <c r="AA13" s="33"/>
      <c r="AB13" s="28"/>
      <c r="AC13" s="28"/>
      <c r="AD13" s="28"/>
    </row>
    <row r="14" spans="2:30" s="50" customFormat="1" ht="3.75" customHeight="1">
      <c r="B14" s="136"/>
      <c r="C14" s="135"/>
      <c r="D14" s="135"/>
      <c r="E14" s="135"/>
      <c r="F14" s="135"/>
      <c r="G14" s="135"/>
      <c r="H14" s="134"/>
      <c r="R14" s="51"/>
      <c r="S14" s="51"/>
      <c r="T14" s="51"/>
      <c r="U14" s="134"/>
      <c r="V14" s="134"/>
      <c r="W14" s="134"/>
      <c r="X14" s="134"/>
      <c r="Y14" s="134"/>
      <c r="Z14" s="134"/>
      <c r="AA14" s="134"/>
      <c r="AB14" s="51"/>
      <c r="AC14" s="51"/>
      <c r="AD14" s="51"/>
    </row>
    <row r="15" spans="2:30" s="23" customFormat="1" ht="15.75" customHeight="1">
      <c r="B15" s="4" t="s">
        <v>109</v>
      </c>
      <c r="C15" s="118">
        <f>+SUM(C16:C17)</f>
        <v>2327</v>
      </c>
      <c r="D15" s="118">
        <f>+SUM(D16:D17)</f>
        <v>1592</v>
      </c>
      <c r="E15" s="118">
        <f t="shared" ref="E15:E33" si="0">+C15+D15</f>
        <v>3919</v>
      </c>
      <c r="F15" s="118">
        <f>+SUM(F16:F17)</f>
        <v>0</v>
      </c>
      <c r="G15" s="119">
        <f t="shared" ref="G15:G33" si="1">+E15+F15</f>
        <v>3919</v>
      </c>
      <c r="R15" s="28"/>
      <c r="S15" s="28"/>
      <c r="T15" s="28"/>
      <c r="U15" s="33"/>
      <c r="V15" s="33"/>
      <c r="W15" s="33" t="s">
        <v>109</v>
      </c>
      <c r="X15" s="139">
        <f t="shared" ref="X15:X28" si="2">+C15/SUM($C15:$D15)</f>
        <v>0.59377392191885681</v>
      </c>
      <c r="Y15" s="139">
        <f t="shared" ref="Y15:Y28" si="3">+D15/SUM($C15:$D15)*-1</f>
        <v>-0.40622607808114314</v>
      </c>
      <c r="Z15" s="131">
        <f>+X15*-1</f>
        <v>-0.59377392191885681</v>
      </c>
      <c r="AA15" s="33"/>
      <c r="AB15" s="28"/>
      <c r="AC15" s="28"/>
      <c r="AD15" s="28"/>
    </row>
    <row r="16" spans="2:30" s="23" customFormat="1" ht="15.75" customHeight="1">
      <c r="B16" s="133" t="s">
        <v>108</v>
      </c>
      <c r="C16" s="125">
        <v>1917</v>
      </c>
      <c r="D16" s="125">
        <v>1324</v>
      </c>
      <c r="E16" s="125">
        <f t="shared" si="0"/>
        <v>3241</v>
      </c>
      <c r="F16" s="125">
        <v>0</v>
      </c>
      <c r="G16" s="125">
        <f t="shared" si="1"/>
        <v>3241</v>
      </c>
      <c r="R16" s="28"/>
      <c r="S16" s="28"/>
      <c r="T16" s="28"/>
      <c r="U16" s="33"/>
      <c r="V16" s="33"/>
      <c r="W16" s="33"/>
      <c r="X16" s="139">
        <f t="shared" si="2"/>
        <v>0.59148410984264121</v>
      </c>
      <c r="Y16" s="139">
        <f t="shared" si="3"/>
        <v>-0.40851589015735884</v>
      </c>
      <c r="Z16" s="33"/>
      <c r="AA16" s="33"/>
      <c r="AB16" s="28"/>
      <c r="AC16" s="28"/>
      <c r="AD16" s="28"/>
    </row>
    <row r="17" spans="2:30" s="23" customFormat="1" ht="15.75" customHeight="1">
      <c r="B17" s="132" t="s">
        <v>107</v>
      </c>
      <c r="C17" s="121">
        <v>410</v>
      </c>
      <c r="D17" s="121">
        <v>268</v>
      </c>
      <c r="E17" s="121">
        <f t="shared" si="0"/>
        <v>678</v>
      </c>
      <c r="F17" s="121">
        <v>0</v>
      </c>
      <c r="G17" s="121">
        <f t="shared" si="1"/>
        <v>678</v>
      </c>
      <c r="R17" s="28"/>
      <c r="S17" s="28"/>
      <c r="T17" s="28"/>
      <c r="U17" s="33"/>
      <c r="V17" s="33"/>
      <c r="W17" s="33"/>
      <c r="X17" s="139">
        <f t="shared" si="2"/>
        <v>0.60471976401179939</v>
      </c>
      <c r="Y17" s="139">
        <f t="shared" si="3"/>
        <v>-0.39528023598820061</v>
      </c>
      <c r="Z17" s="33"/>
      <c r="AA17" s="33"/>
      <c r="AB17" s="28"/>
      <c r="AC17" s="28"/>
      <c r="AD17" s="28"/>
    </row>
    <row r="18" spans="2:30" s="23" customFormat="1" ht="15.75" customHeight="1">
      <c r="B18" s="4" t="s">
        <v>106</v>
      </c>
      <c r="C18" s="118">
        <v>590</v>
      </c>
      <c r="D18" s="118">
        <v>131</v>
      </c>
      <c r="E18" s="118">
        <f t="shared" si="0"/>
        <v>721</v>
      </c>
      <c r="F18" s="118">
        <v>0</v>
      </c>
      <c r="G18" s="119">
        <f t="shared" si="1"/>
        <v>721</v>
      </c>
      <c r="R18" s="28"/>
      <c r="S18" s="28"/>
      <c r="T18" s="28"/>
      <c r="U18" s="33"/>
      <c r="V18" s="33"/>
      <c r="W18" s="33" t="s">
        <v>105</v>
      </c>
      <c r="X18" s="139">
        <f t="shared" si="2"/>
        <v>0.81830790568654643</v>
      </c>
      <c r="Y18" s="139">
        <f t="shared" si="3"/>
        <v>-0.18169209431345354</v>
      </c>
      <c r="Z18" s="131"/>
      <c r="AA18" s="33"/>
      <c r="AB18" s="28"/>
      <c r="AC18" s="28"/>
      <c r="AD18" s="28"/>
    </row>
    <row r="19" spans="2:30" s="23" customFormat="1" ht="15.75" customHeight="1">
      <c r="B19" s="4" t="s">
        <v>104</v>
      </c>
      <c r="C19" s="118">
        <v>64</v>
      </c>
      <c r="D19" s="118">
        <v>17</v>
      </c>
      <c r="E19" s="118">
        <f t="shared" si="0"/>
        <v>81</v>
      </c>
      <c r="F19" s="118">
        <v>0</v>
      </c>
      <c r="G19" s="119">
        <f t="shared" si="1"/>
        <v>81</v>
      </c>
      <c r="R19" s="28"/>
      <c r="S19" s="28"/>
      <c r="T19" s="28"/>
      <c r="U19" s="33"/>
      <c r="V19" s="33"/>
      <c r="W19" s="33" t="s">
        <v>104</v>
      </c>
      <c r="X19" s="139">
        <f t="shared" si="2"/>
        <v>0.79012345679012341</v>
      </c>
      <c r="Y19" s="139">
        <f t="shared" si="3"/>
        <v>-0.20987654320987653</v>
      </c>
      <c r="Z19" s="131"/>
      <c r="AA19" s="33"/>
      <c r="AB19" s="28"/>
      <c r="AC19" s="28"/>
      <c r="AD19" s="28"/>
    </row>
    <row r="20" spans="2:30" s="23" customFormat="1" ht="15.75" customHeight="1">
      <c r="B20" s="4" t="s">
        <v>103</v>
      </c>
      <c r="C20" s="118">
        <f>+SUM(C21:C25)</f>
        <v>202</v>
      </c>
      <c r="D20" s="118">
        <f>+SUM(D21:D25)</f>
        <v>104</v>
      </c>
      <c r="E20" s="118">
        <f t="shared" si="0"/>
        <v>306</v>
      </c>
      <c r="F20" s="118">
        <f>+SUM(F21:F25)</f>
        <v>0</v>
      </c>
      <c r="G20" s="119">
        <f t="shared" si="1"/>
        <v>306</v>
      </c>
      <c r="R20" s="28"/>
      <c r="S20" s="28"/>
      <c r="T20" s="28"/>
      <c r="U20" s="33"/>
      <c r="V20" s="33"/>
      <c r="W20" s="33" t="s">
        <v>103</v>
      </c>
      <c r="X20" s="139">
        <f t="shared" si="2"/>
        <v>0.66013071895424835</v>
      </c>
      <c r="Y20" s="139">
        <f t="shared" si="3"/>
        <v>-0.33986928104575165</v>
      </c>
      <c r="Z20" s="131"/>
      <c r="AA20" s="33"/>
      <c r="AB20" s="28"/>
      <c r="AC20" s="28"/>
      <c r="AD20" s="28"/>
    </row>
    <row r="21" spans="2:30" s="23" customFormat="1" ht="15.75" customHeight="1">
      <c r="B21" s="126" t="s">
        <v>102</v>
      </c>
      <c r="C21" s="125">
        <v>108</v>
      </c>
      <c r="D21" s="125">
        <v>71</v>
      </c>
      <c r="E21" s="125">
        <f t="shared" si="0"/>
        <v>179</v>
      </c>
      <c r="F21" s="125">
        <v>0</v>
      </c>
      <c r="G21" s="125">
        <f t="shared" si="1"/>
        <v>179</v>
      </c>
      <c r="R21" s="28"/>
      <c r="S21" s="28"/>
      <c r="T21" s="28"/>
      <c r="U21" s="33"/>
      <c r="V21" s="33"/>
      <c r="W21" s="33"/>
      <c r="X21" s="139">
        <f t="shared" si="2"/>
        <v>0.6033519553072626</v>
      </c>
      <c r="Y21" s="139">
        <f t="shared" si="3"/>
        <v>-0.39664804469273746</v>
      </c>
      <c r="Z21" s="33"/>
      <c r="AA21" s="33"/>
      <c r="AB21" s="28"/>
      <c r="AC21" s="28"/>
      <c r="AD21" s="28"/>
    </row>
    <row r="22" spans="2:30" s="23" customFormat="1" ht="15.75" customHeight="1">
      <c r="B22" s="78" t="s">
        <v>101</v>
      </c>
      <c r="C22" s="123">
        <v>27</v>
      </c>
      <c r="D22" s="123">
        <v>2</v>
      </c>
      <c r="E22" s="123">
        <f t="shared" si="0"/>
        <v>29</v>
      </c>
      <c r="F22" s="123">
        <v>0</v>
      </c>
      <c r="G22" s="123">
        <f t="shared" si="1"/>
        <v>29</v>
      </c>
      <c r="R22" s="28"/>
      <c r="S22" s="28"/>
      <c r="T22" s="28"/>
      <c r="U22" s="33"/>
      <c r="V22" s="33"/>
      <c r="W22" s="33"/>
      <c r="X22" s="139">
        <f t="shared" si="2"/>
        <v>0.93103448275862066</v>
      </c>
      <c r="Y22" s="139">
        <f t="shared" si="3"/>
        <v>-6.8965517241379309E-2</v>
      </c>
      <c r="Z22" s="33"/>
      <c r="AA22" s="33"/>
      <c r="AB22" s="28"/>
      <c r="AC22" s="28"/>
      <c r="AD22" s="28"/>
    </row>
    <row r="23" spans="2:30" s="23" customFormat="1" ht="15.75" customHeight="1">
      <c r="B23" s="78" t="s">
        <v>100</v>
      </c>
      <c r="C23" s="123">
        <v>25</v>
      </c>
      <c r="D23" s="123">
        <v>16</v>
      </c>
      <c r="E23" s="123">
        <f t="shared" si="0"/>
        <v>41</v>
      </c>
      <c r="F23" s="123">
        <v>0</v>
      </c>
      <c r="G23" s="123">
        <f t="shared" si="1"/>
        <v>41</v>
      </c>
      <c r="R23" s="28"/>
      <c r="S23" s="28"/>
      <c r="T23" s="28"/>
      <c r="U23" s="33"/>
      <c r="V23" s="33"/>
      <c r="W23" s="33"/>
      <c r="X23" s="139">
        <f t="shared" si="2"/>
        <v>0.6097560975609756</v>
      </c>
      <c r="Y23" s="139">
        <f t="shared" si="3"/>
        <v>-0.3902439024390244</v>
      </c>
      <c r="Z23" s="33"/>
      <c r="AA23" s="33"/>
      <c r="AB23" s="28"/>
      <c r="AC23" s="28"/>
      <c r="AD23" s="28"/>
    </row>
    <row r="24" spans="2:30" s="23" customFormat="1" ht="15.75" customHeight="1">
      <c r="B24" s="78" t="s">
        <v>99</v>
      </c>
      <c r="C24" s="123">
        <v>22</v>
      </c>
      <c r="D24" s="123">
        <v>5</v>
      </c>
      <c r="E24" s="123">
        <f t="shared" si="0"/>
        <v>27</v>
      </c>
      <c r="F24" s="123">
        <v>0</v>
      </c>
      <c r="G24" s="123">
        <f t="shared" si="1"/>
        <v>27</v>
      </c>
      <c r="R24" s="28"/>
      <c r="S24" s="28"/>
      <c r="T24" s="28"/>
      <c r="U24" s="33"/>
      <c r="V24" s="33"/>
      <c r="W24" s="33"/>
      <c r="X24" s="139">
        <f t="shared" si="2"/>
        <v>0.81481481481481477</v>
      </c>
      <c r="Y24" s="139">
        <f t="shared" si="3"/>
        <v>-0.18518518518518517</v>
      </c>
      <c r="Z24" s="33"/>
      <c r="AA24" s="33"/>
      <c r="AB24" s="28"/>
      <c r="AC24" s="28"/>
      <c r="AD24" s="28"/>
    </row>
    <row r="25" spans="2:30" s="23" customFormat="1" ht="15.75" customHeight="1">
      <c r="B25" s="73" t="s">
        <v>98</v>
      </c>
      <c r="C25" s="121">
        <v>20</v>
      </c>
      <c r="D25" s="121">
        <v>10</v>
      </c>
      <c r="E25" s="121">
        <f t="shared" si="0"/>
        <v>30</v>
      </c>
      <c r="F25" s="121">
        <v>0</v>
      </c>
      <c r="G25" s="121">
        <f t="shared" si="1"/>
        <v>30</v>
      </c>
      <c r="R25" s="28"/>
      <c r="S25" s="28"/>
      <c r="T25" s="28"/>
      <c r="U25" s="33"/>
      <c r="V25" s="33"/>
      <c r="W25" s="33"/>
      <c r="X25" s="139">
        <f t="shared" si="2"/>
        <v>0.66666666666666663</v>
      </c>
      <c r="Y25" s="139">
        <f t="shared" si="3"/>
        <v>-0.33333333333333331</v>
      </c>
      <c r="Z25" s="33"/>
      <c r="AA25" s="33"/>
      <c r="AB25" s="28"/>
      <c r="AC25" s="28"/>
      <c r="AD25" s="28"/>
    </row>
    <row r="26" spans="2:30" s="23" customFormat="1" ht="15.75" customHeight="1">
      <c r="B26" s="4" t="s">
        <v>97</v>
      </c>
      <c r="C26" s="118">
        <f>SUM(C27:C28)</f>
        <v>13</v>
      </c>
      <c r="D26" s="118">
        <f>SUM(D27:D28)</f>
        <v>3</v>
      </c>
      <c r="E26" s="118">
        <f t="shared" si="0"/>
        <v>16</v>
      </c>
      <c r="F26" s="118">
        <f>SUM(F27:F28)</f>
        <v>0</v>
      </c>
      <c r="G26" s="119">
        <f t="shared" si="1"/>
        <v>16</v>
      </c>
      <c r="R26" s="28"/>
      <c r="S26" s="28"/>
      <c r="T26" s="28"/>
      <c r="U26" s="33"/>
      <c r="V26" s="33"/>
      <c r="W26" s="33" t="s">
        <v>96</v>
      </c>
      <c r="X26" s="139">
        <f t="shared" si="2"/>
        <v>0.8125</v>
      </c>
      <c r="Y26" s="139">
        <f t="shared" si="3"/>
        <v>-0.1875</v>
      </c>
      <c r="Z26" s="131"/>
      <c r="AA26" s="33"/>
      <c r="AB26" s="28"/>
      <c r="AC26" s="28"/>
      <c r="AD26" s="28"/>
    </row>
    <row r="27" spans="2:30" s="23" customFormat="1" ht="15.75" customHeight="1">
      <c r="B27" s="126" t="s">
        <v>95</v>
      </c>
      <c r="C27" s="125">
        <v>9</v>
      </c>
      <c r="D27" s="125">
        <v>1</v>
      </c>
      <c r="E27" s="125">
        <f t="shared" si="0"/>
        <v>10</v>
      </c>
      <c r="F27" s="125">
        <v>0</v>
      </c>
      <c r="G27" s="125">
        <f t="shared" si="1"/>
        <v>10</v>
      </c>
      <c r="R27" s="28"/>
      <c r="S27" s="28"/>
      <c r="T27" s="28"/>
      <c r="U27" s="33"/>
      <c r="V27" s="33"/>
      <c r="W27" s="33"/>
      <c r="X27" s="139">
        <f t="shared" si="2"/>
        <v>0.9</v>
      </c>
      <c r="Y27" s="139">
        <f t="shared" si="3"/>
        <v>-0.1</v>
      </c>
      <c r="Z27" s="33"/>
      <c r="AA27" s="33"/>
      <c r="AB27" s="28"/>
      <c r="AC27" s="28"/>
      <c r="AD27" s="28"/>
    </row>
    <row r="28" spans="2:30" s="23" customFormat="1" ht="15.75" customHeight="1">
      <c r="B28" s="73" t="s">
        <v>94</v>
      </c>
      <c r="C28" s="121">
        <v>4</v>
      </c>
      <c r="D28" s="121">
        <v>2</v>
      </c>
      <c r="E28" s="121">
        <f t="shared" si="0"/>
        <v>6</v>
      </c>
      <c r="F28" s="121">
        <v>0</v>
      </c>
      <c r="G28" s="121">
        <f t="shared" si="1"/>
        <v>6</v>
      </c>
      <c r="R28" s="28"/>
      <c r="S28" s="28"/>
      <c r="T28" s="28"/>
      <c r="U28" s="33"/>
      <c r="V28" s="33"/>
      <c r="W28" s="33"/>
      <c r="X28" s="139">
        <f t="shared" si="2"/>
        <v>0.66666666666666663</v>
      </c>
      <c r="Y28" s="139">
        <f t="shared" si="3"/>
        <v>-0.33333333333333331</v>
      </c>
      <c r="Z28" s="33"/>
      <c r="AA28" s="33"/>
      <c r="AB28" s="28"/>
      <c r="AC28" s="28"/>
      <c r="AD28" s="28"/>
    </row>
    <row r="29" spans="2:30" s="23" customFormat="1" ht="15.75" customHeight="1">
      <c r="B29" s="4" t="s">
        <v>93</v>
      </c>
      <c r="C29" s="43">
        <f>+SUM(C30:C32)</f>
        <v>160</v>
      </c>
      <c r="D29" s="43">
        <f>+SUM(D30:D32)</f>
        <v>53</v>
      </c>
      <c r="E29" s="118">
        <f t="shared" si="0"/>
        <v>213</v>
      </c>
      <c r="F29" s="118">
        <f>+SUM(F30:F32)</f>
        <v>0</v>
      </c>
      <c r="G29" s="119">
        <f t="shared" si="1"/>
        <v>213</v>
      </c>
      <c r="R29" s="28"/>
      <c r="S29" s="28"/>
      <c r="T29" s="28"/>
      <c r="U29" s="33"/>
      <c r="V29" s="33"/>
      <c r="W29" s="33"/>
      <c r="X29" s="139"/>
      <c r="Y29" s="139"/>
      <c r="Z29" s="33"/>
      <c r="AA29" s="33"/>
      <c r="AB29" s="28"/>
      <c r="AC29" s="28"/>
      <c r="AD29" s="28"/>
    </row>
    <row r="30" spans="2:30" s="23" customFormat="1" ht="15.75" customHeight="1">
      <c r="B30" s="126" t="s">
        <v>92</v>
      </c>
      <c r="C30" s="39">
        <v>139</v>
      </c>
      <c r="D30" s="125">
        <v>43</v>
      </c>
      <c r="E30" s="125">
        <f t="shared" si="0"/>
        <v>182</v>
      </c>
      <c r="F30" s="141">
        <v>0</v>
      </c>
      <c r="G30" s="125">
        <f t="shared" si="1"/>
        <v>182</v>
      </c>
      <c r="R30" s="28"/>
      <c r="S30" s="28"/>
      <c r="T30" s="28"/>
      <c r="U30" s="33"/>
      <c r="V30" s="33"/>
      <c r="W30" s="33"/>
      <c r="X30" s="139">
        <f>+C30/SUM($C30:$D30)</f>
        <v>0.76373626373626369</v>
      </c>
      <c r="Y30" s="139">
        <f>+D30/SUM($C30:$D30)*-1</f>
        <v>-0.23626373626373626</v>
      </c>
      <c r="Z30" s="33"/>
      <c r="AA30" s="33"/>
      <c r="AB30" s="28"/>
      <c r="AC30" s="28"/>
      <c r="AD30" s="28"/>
    </row>
    <row r="31" spans="2:30" s="23" customFormat="1" ht="15.75" customHeight="1">
      <c r="B31" s="78" t="s">
        <v>91</v>
      </c>
      <c r="C31" s="35">
        <v>3</v>
      </c>
      <c r="D31" s="123">
        <v>2</v>
      </c>
      <c r="E31" s="123">
        <f t="shared" si="0"/>
        <v>5</v>
      </c>
      <c r="F31" s="141">
        <v>0</v>
      </c>
      <c r="G31" s="123">
        <f t="shared" si="1"/>
        <v>5</v>
      </c>
      <c r="R31" s="28"/>
      <c r="S31" s="28"/>
      <c r="T31" s="28"/>
      <c r="U31" s="33"/>
      <c r="V31" s="33"/>
      <c r="W31" s="33"/>
      <c r="X31" s="139">
        <f>+C31/SUM($C31:$D31)</f>
        <v>0.6</v>
      </c>
      <c r="Y31" s="139">
        <f>+D31/SUM($C31:$D31)*-1</f>
        <v>-0.4</v>
      </c>
      <c r="Z31" s="33"/>
      <c r="AA31" s="33"/>
      <c r="AB31" s="28"/>
      <c r="AC31" s="28"/>
      <c r="AD31" s="28"/>
    </row>
    <row r="32" spans="2:30" s="23" customFormat="1" ht="15.75" customHeight="1">
      <c r="B32" s="73" t="s">
        <v>90</v>
      </c>
      <c r="C32" s="30">
        <v>18</v>
      </c>
      <c r="D32" s="121">
        <v>8</v>
      </c>
      <c r="E32" s="121">
        <f t="shared" si="0"/>
        <v>26</v>
      </c>
      <c r="F32" s="140">
        <v>0</v>
      </c>
      <c r="G32" s="121">
        <f t="shared" si="1"/>
        <v>26</v>
      </c>
      <c r="R32" s="28"/>
      <c r="S32" s="28"/>
      <c r="T32" s="28"/>
      <c r="U32" s="33"/>
      <c r="V32" s="33"/>
      <c r="W32" s="33"/>
      <c r="X32" s="139">
        <f>+C32/SUM($C32:$D32)</f>
        <v>0.69230769230769229</v>
      </c>
      <c r="Y32" s="139">
        <f>+D32/SUM($C32:$D32)*-1</f>
        <v>-0.30769230769230771</v>
      </c>
      <c r="Z32" s="33"/>
      <c r="AA32" s="33"/>
      <c r="AB32" s="28"/>
      <c r="AC32" s="28"/>
      <c r="AD32" s="28"/>
    </row>
    <row r="33" spans="2:30" s="23" customFormat="1" ht="15.75" customHeight="1" thickBot="1">
      <c r="B33" s="233" t="s">
        <v>89</v>
      </c>
      <c r="C33" s="242">
        <v>211</v>
      </c>
      <c r="D33" s="242">
        <v>69</v>
      </c>
      <c r="E33" s="242">
        <f t="shared" si="0"/>
        <v>280</v>
      </c>
      <c r="F33" s="242">
        <v>0</v>
      </c>
      <c r="G33" s="243">
        <f t="shared" si="1"/>
        <v>280</v>
      </c>
      <c r="R33" s="28"/>
      <c r="S33" s="28"/>
      <c r="T33" s="28"/>
      <c r="U33" s="33"/>
      <c r="V33" s="33"/>
      <c r="W33" s="33"/>
      <c r="X33" s="139">
        <f>+C33/SUM($C33:$D33)</f>
        <v>0.75357142857142856</v>
      </c>
      <c r="Y33" s="139">
        <f>+D33/SUM($C33:$D33)*-1</f>
        <v>-0.24642857142857144</v>
      </c>
      <c r="Z33" s="33"/>
      <c r="AA33" s="33"/>
      <c r="AB33" s="28"/>
      <c r="AC33" s="28"/>
      <c r="AD33" s="28"/>
    </row>
    <row r="34" spans="2:30" s="23" customFormat="1" ht="15.75" customHeight="1">
      <c r="B34" s="230" t="s">
        <v>158</v>
      </c>
      <c r="C34" s="231">
        <f>+C33+C29+C26+C20+C19+C18+C15</f>
        <v>3567</v>
      </c>
      <c r="D34" s="231">
        <f>+D33+D29+D26+D20+D19+D18+D15</f>
        <v>1969</v>
      </c>
      <c r="E34" s="231">
        <f>+E33+E29+E26+E20+E19+E18+E15</f>
        <v>5536</v>
      </c>
      <c r="F34" s="231">
        <f>+F33+F29+F26+F20+F19+F18+F15</f>
        <v>0</v>
      </c>
      <c r="G34" s="231">
        <f>+G33+G29+G26+G20+G19+G18+G15</f>
        <v>5536</v>
      </c>
      <c r="R34" s="28"/>
      <c r="S34" s="28"/>
      <c r="T34" s="28"/>
      <c r="U34" s="33"/>
      <c r="V34" s="33"/>
      <c r="W34" s="33"/>
      <c r="X34" s="139">
        <f>+C34/SUM($C34:$D34)</f>
        <v>0.64432803468208089</v>
      </c>
      <c r="Y34" s="139">
        <f>+D34/SUM($C34:$D34)*-1</f>
        <v>-0.35567196531791906</v>
      </c>
      <c r="Z34" s="33"/>
      <c r="AA34" s="33"/>
      <c r="AB34" s="28"/>
      <c r="AC34" s="28"/>
      <c r="AD34" s="28"/>
    </row>
    <row r="35" spans="2:30" ht="5.0999999999999996" customHeight="1" thickBot="1">
      <c r="B35" s="66"/>
      <c r="C35" s="66"/>
      <c r="D35" s="66"/>
      <c r="E35" s="66"/>
      <c r="F35" s="66"/>
      <c r="G35" s="66"/>
      <c r="H35" s="102"/>
      <c r="I35" s="23"/>
      <c r="J35" s="23"/>
      <c r="K35" s="54"/>
      <c r="L35" s="54"/>
      <c r="M35" s="54"/>
      <c r="N35" s="54"/>
      <c r="O35" s="54"/>
      <c r="P35" s="54"/>
      <c r="Q35" s="54"/>
      <c r="R35" s="54"/>
      <c r="S35" s="54"/>
      <c r="T35" s="54"/>
      <c r="AB35" s="54"/>
      <c r="AC35" s="54"/>
      <c r="AD35" s="54"/>
    </row>
    <row r="36" spans="2:30" ht="14.25" customHeight="1">
      <c r="B36" s="19" t="s">
        <v>229</v>
      </c>
      <c r="C36" s="138"/>
      <c r="D36" s="138"/>
      <c r="E36" s="65"/>
      <c r="F36" s="65"/>
      <c r="G36" s="65"/>
      <c r="H36" s="102"/>
      <c r="I36" s="23"/>
      <c r="J36" s="23"/>
      <c r="K36" s="54"/>
      <c r="L36" s="54"/>
      <c r="M36" s="54"/>
      <c r="N36" s="54"/>
      <c r="O36" s="54"/>
      <c r="P36" s="54"/>
      <c r="Q36" s="54"/>
      <c r="R36" s="54"/>
      <c r="S36" s="54"/>
      <c r="T36" s="54"/>
      <c r="AB36" s="54"/>
      <c r="AC36" s="54"/>
      <c r="AD36" s="54"/>
    </row>
    <row r="37" spans="2:30" ht="6.75" customHeight="1">
      <c r="B37" s="65"/>
      <c r="C37" s="65"/>
      <c r="D37" s="65"/>
      <c r="E37" s="65"/>
      <c r="F37" s="65"/>
      <c r="G37" s="65"/>
      <c r="H37" s="102"/>
      <c r="I37" s="23"/>
      <c r="J37" s="23"/>
      <c r="K37" s="54"/>
      <c r="L37" s="54"/>
      <c r="M37" s="54"/>
      <c r="N37" s="54"/>
      <c r="O37" s="54"/>
      <c r="P37" s="54"/>
      <c r="Q37" s="54"/>
      <c r="R37" s="54"/>
      <c r="S37" s="54"/>
      <c r="T37" s="54"/>
      <c r="AB37" s="54"/>
      <c r="AC37" s="54"/>
      <c r="AD37" s="54"/>
    </row>
    <row r="38" spans="2:30" ht="14.25" customHeight="1">
      <c r="B38" s="20" t="s">
        <v>88</v>
      </c>
      <c r="C38" s="19"/>
      <c r="D38" s="19"/>
      <c r="E38" s="19"/>
      <c r="F38" s="19"/>
      <c r="G38" s="19"/>
      <c r="H38" s="102"/>
      <c r="I38" s="54"/>
      <c r="J38" s="54"/>
      <c r="K38" s="54"/>
      <c r="L38" s="54"/>
      <c r="M38" s="54"/>
      <c r="N38" s="54"/>
      <c r="O38" s="54"/>
      <c r="P38" s="54"/>
      <c r="Q38" s="54"/>
      <c r="R38" s="54"/>
      <c r="AB38" s="54"/>
      <c r="AC38" s="54"/>
    </row>
    <row r="39" spans="2:30" ht="30" customHeight="1">
      <c r="B39" s="273" t="s">
        <v>87</v>
      </c>
      <c r="C39" s="273"/>
      <c r="D39" s="273"/>
      <c r="E39" s="273"/>
      <c r="F39" s="273"/>
      <c r="G39" s="273"/>
      <c r="H39" s="102"/>
      <c r="I39" s="54"/>
      <c r="J39" s="54"/>
      <c r="K39" s="54"/>
      <c r="L39" s="54"/>
      <c r="M39" s="54"/>
      <c r="N39" s="54"/>
      <c r="O39" s="54"/>
      <c r="P39" s="54"/>
      <c r="Q39" s="54"/>
      <c r="R39" s="54"/>
      <c r="AB39" s="54"/>
      <c r="AC39" s="54"/>
    </row>
    <row r="40" spans="2:30" ht="13.5" customHeight="1">
      <c r="B40" s="103"/>
      <c r="C40" s="103"/>
      <c r="D40" s="103"/>
      <c r="E40" s="103"/>
      <c r="F40" s="103"/>
      <c r="G40" s="103"/>
      <c r="H40" s="102"/>
      <c r="I40" s="54"/>
      <c r="J40" s="54"/>
      <c r="K40" s="54"/>
      <c r="L40" s="54"/>
      <c r="M40" s="54"/>
      <c r="N40" s="54"/>
      <c r="O40" s="54"/>
      <c r="P40" s="54"/>
      <c r="Q40" s="54"/>
      <c r="R40" s="54"/>
      <c r="AB40" s="54"/>
      <c r="AC40" s="54"/>
    </row>
    <row r="41" spans="2:30" ht="27" customHeight="1"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  <row r="42" spans="2:30" ht="27" customHeight="1"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</row>
    <row r="43" spans="2:30" ht="27" customHeight="1"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</row>
    <row r="44" spans="2:30" ht="27" customHeight="1"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2:30" ht="27" customHeight="1">
      <c r="I45" s="102"/>
      <c r="J45" s="102"/>
      <c r="K45" s="102"/>
      <c r="L45" s="102"/>
      <c r="M45" s="102"/>
      <c r="N45" s="102"/>
      <c r="O45" s="102"/>
      <c r="P45" s="102"/>
      <c r="Q45" s="102"/>
      <c r="R45" s="102"/>
    </row>
    <row r="46" spans="2:30" ht="27" customHeight="1">
      <c r="I46" s="102"/>
      <c r="J46" s="102"/>
      <c r="K46" s="102"/>
      <c r="L46" s="102"/>
      <c r="M46" s="102"/>
      <c r="N46" s="102"/>
      <c r="O46" s="102"/>
      <c r="P46" s="102"/>
      <c r="Q46" s="102"/>
      <c r="R46" s="102"/>
    </row>
    <row r="47" spans="2:30" ht="27" customHeight="1"/>
    <row r="48" spans="2:30" ht="27" customHeight="1"/>
    <row r="63" ht="16.5" customHeight="1"/>
  </sheetData>
  <mergeCells count="5">
    <mergeCell ref="F12:F13"/>
    <mergeCell ref="G12:G13"/>
    <mergeCell ref="C12:E12"/>
    <mergeCell ref="B9:G10"/>
    <mergeCell ref="B39:G39"/>
  </mergeCells>
  <pageMargins left="0" right="0.35433070866141736" top="0.31496062992125984" bottom="0.39370078740157483" header="0" footer="0.31496062992125984"/>
  <pageSetup paperSize="9" scale="83" orientation="portrait" r:id="rId1"/>
  <headerFooter scaleWithDoc="0">
    <oddFooter>&amp;R&amp;"Source Sans Pro,Normal"&amp;9Servicio de Información y Difusión. &amp;"Source Sans Pro,Negrita"Año 2024 | &amp;P</oddFooter>
  </headerFooter>
  <ignoredErrors>
    <ignoredError sqref="C15:D15 C29:D29" formulaRange="1"/>
    <ignoredError sqref="E15:F15 F29" formula="1" formulaRange="1"/>
    <ignoredError sqref="E20:F20 E26:F26 E2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97FE-B8C6-4184-A574-7E4310B39117}">
  <sheetPr>
    <pageSetUpPr fitToPage="1"/>
  </sheetPr>
  <dimension ref="B2:X47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30.5546875" style="17" customWidth="1"/>
    <col min="3" max="3" width="11" style="17" customWidth="1"/>
    <col min="4" max="4" width="14.5546875" style="17" customWidth="1"/>
    <col min="5" max="5" width="16.109375" style="17" customWidth="1"/>
    <col min="6" max="6" width="11.33203125" style="17" customWidth="1"/>
    <col min="7" max="7" width="11.109375" style="17" customWidth="1"/>
    <col min="8" max="8" width="0.88671875" style="17" customWidth="1"/>
    <col min="9" max="16384" width="9.109375" style="17"/>
  </cols>
  <sheetData>
    <row r="2" spans="2:24" ht="17.399999999999999">
      <c r="B2" s="89"/>
      <c r="C2" s="85"/>
      <c r="D2" s="85"/>
      <c r="E2" s="85"/>
      <c r="F2" s="85"/>
      <c r="G2" s="80"/>
      <c r="H2" s="80"/>
      <c r="I2" s="80"/>
    </row>
    <row r="3" spans="2:24" ht="17.399999999999999">
      <c r="B3" s="88"/>
      <c r="C3" s="85"/>
      <c r="D3" s="85"/>
      <c r="E3" s="85"/>
      <c r="F3" s="85"/>
      <c r="G3" s="85"/>
      <c r="H3" s="80"/>
      <c r="I3" s="80"/>
    </row>
    <row r="4" spans="2:24" ht="15" customHeight="1">
      <c r="B4" s="88"/>
      <c r="C4" s="85"/>
      <c r="D4" s="85"/>
      <c r="E4" s="85"/>
      <c r="F4" s="85"/>
      <c r="G4" s="85"/>
      <c r="H4" s="80"/>
      <c r="I4" s="80"/>
    </row>
    <row r="5" spans="2:24" ht="15" customHeight="1">
      <c r="B5" s="63"/>
      <c r="C5" s="85"/>
      <c r="D5" s="85"/>
      <c r="E5" s="85"/>
      <c r="F5" s="85"/>
      <c r="G5" s="85"/>
      <c r="H5" s="80"/>
      <c r="I5" s="80"/>
    </row>
    <row r="6" spans="2:24" ht="16.8">
      <c r="B6" s="63" t="s">
        <v>86</v>
      </c>
      <c r="C6" s="86"/>
      <c r="D6" s="86"/>
      <c r="E6" s="86"/>
      <c r="F6" s="86"/>
      <c r="G6" s="80"/>
      <c r="H6" s="80"/>
      <c r="I6" s="80"/>
    </row>
    <row r="7" spans="2:24" ht="16.8">
      <c r="B7" s="62" t="s">
        <v>218</v>
      </c>
      <c r="C7" s="86"/>
      <c r="D7" s="86"/>
      <c r="E7" s="86"/>
      <c r="F7" s="86"/>
      <c r="G7" s="80"/>
      <c r="H7" s="80"/>
      <c r="I7" s="80"/>
    </row>
    <row r="8" spans="2:24" ht="18.75" customHeight="1">
      <c r="B8" s="65"/>
      <c r="C8" s="65"/>
      <c r="D8" s="65"/>
      <c r="E8" s="65"/>
      <c r="F8" s="65"/>
      <c r="G8" s="65"/>
    </row>
    <row r="9" spans="2:24" ht="11.25" customHeight="1">
      <c r="B9" s="265" t="s">
        <v>165</v>
      </c>
      <c r="C9" s="266"/>
      <c r="D9" s="266"/>
      <c r="E9" s="266"/>
      <c r="F9" s="266"/>
      <c r="G9" s="267"/>
    </row>
    <row r="10" spans="2:24" ht="11.25" customHeight="1">
      <c r="B10" s="268"/>
      <c r="C10" s="269"/>
      <c r="D10" s="269"/>
      <c r="E10" s="269"/>
      <c r="F10" s="269"/>
      <c r="G10" s="270"/>
    </row>
    <row r="11" spans="2:24" ht="13.8">
      <c r="B11" s="65"/>
      <c r="C11" s="65"/>
      <c r="D11" s="65"/>
      <c r="E11" s="65"/>
      <c r="F11" s="65"/>
      <c r="G11" s="142"/>
      <c r="H11" s="54"/>
      <c r="I11" s="54"/>
      <c r="J11" s="54"/>
      <c r="K11" s="54"/>
      <c r="L11" s="54"/>
    </row>
    <row r="12" spans="2:24" ht="20.25" customHeight="1">
      <c r="B12" s="228"/>
      <c r="C12" s="274" t="s">
        <v>163</v>
      </c>
      <c r="D12" s="274"/>
      <c r="E12" s="280"/>
      <c r="F12" s="276" t="s">
        <v>162</v>
      </c>
      <c r="G12" s="278" t="s">
        <v>6</v>
      </c>
      <c r="H12" s="54"/>
      <c r="I12" s="54"/>
      <c r="J12" s="54"/>
      <c r="K12" s="54"/>
      <c r="L12" s="54"/>
      <c r="M12" s="54"/>
    </row>
    <row r="13" spans="2:24" s="23" customFormat="1" ht="34.5" customHeight="1">
      <c r="B13" s="225" t="s">
        <v>153</v>
      </c>
      <c r="C13" s="224" t="s">
        <v>160</v>
      </c>
      <c r="D13" s="224" t="s">
        <v>159</v>
      </c>
      <c r="E13" s="224" t="s">
        <v>161</v>
      </c>
      <c r="F13" s="277"/>
      <c r="G13" s="279"/>
      <c r="H13" s="33"/>
      <c r="K13" s="33"/>
      <c r="L13" s="28"/>
      <c r="M13" s="28"/>
      <c r="W13" s="33" t="s">
        <v>160</v>
      </c>
      <c r="X13" s="33" t="s">
        <v>159</v>
      </c>
    </row>
    <row r="14" spans="2:24" s="50" customFormat="1" ht="3.75" customHeight="1">
      <c r="B14" s="147"/>
      <c r="C14" s="146"/>
      <c r="D14" s="146"/>
      <c r="E14" s="146"/>
      <c r="F14" s="146"/>
      <c r="G14" s="146"/>
      <c r="H14" s="134"/>
      <c r="K14" s="134"/>
      <c r="L14" s="51"/>
      <c r="M14" s="51"/>
      <c r="W14" s="134"/>
      <c r="X14" s="134"/>
    </row>
    <row r="15" spans="2:24" s="23" customFormat="1" ht="16.8" customHeight="1">
      <c r="B15" s="78" t="s">
        <v>7</v>
      </c>
      <c r="C15" s="123">
        <v>217</v>
      </c>
      <c r="D15" s="123">
        <v>123</v>
      </c>
      <c r="E15" s="145">
        <f t="shared" ref="E15:E22" si="0">+SUM(C15:D15)</f>
        <v>340</v>
      </c>
      <c r="F15" s="123">
        <v>0</v>
      </c>
      <c r="G15" s="144">
        <f t="shared" ref="G15:G22" si="1">+F15+E15</f>
        <v>340</v>
      </c>
      <c r="H15" s="33"/>
      <c r="K15" s="33"/>
      <c r="L15" s="28"/>
      <c r="M15" s="28"/>
      <c r="W15" s="139">
        <f t="shared" ref="W15:X22" si="2">+C15/SUM($C15:$D15)</f>
        <v>0.63823529411764701</v>
      </c>
      <c r="X15" s="139">
        <f t="shared" si="2"/>
        <v>0.36176470588235293</v>
      </c>
    </row>
    <row r="16" spans="2:24" s="23" customFormat="1" ht="16.8" customHeight="1">
      <c r="B16" s="78" t="s">
        <v>8</v>
      </c>
      <c r="C16" s="123">
        <v>383</v>
      </c>
      <c r="D16" s="123">
        <v>248</v>
      </c>
      <c r="E16" s="145">
        <f t="shared" si="0"/>
        <v>631</v>
      </c>
      <c r="F16" s="123">
        <v>0</v>
      </c>
      <c r="G16" s="144">
        <f t="shared" si="1"/>
        <v>631</v>
      </c>
      <c r="H16" s="33"/>
      <c r="K16" s="33"/>
      <c r="L16" s="28"/>
      <c r="M16" s="28"/>
      <c r="W16" s="139">
        <f t="shared" si="2"/>
        <v>0.60697305863708395</v>
      </c>
      <c r="X16" s="139">
        <f t="shared" si="2"/>
        <v>0.39302694136291599</v>
      </c>
    </row>
    <row r="17" spans="2:24" s="23" customFormat="1" ht="16.8" customHeight="1">
      <c r="B17" s="78" t="s">
        <v>9</v>
      </c>
      <c r="C17" s="123">
        <v>304</v>
      </c>
      <c r="D17" s="123">
        <v>101</v>
      </c>
      <c r="E17" s="145">
        <f t="shared" si="0"/>
        <v>405</v>
      </c>
      <c r="F17" s="123">
        <v>0</v>
      </c>
      <c r="G17" s="144">
        <f t="shared" si="1"/>
        <v>405</v>
      </c>
      <c r="H17" s="33"/>
      <c r="K17" s="33"/>
      <c r="L17" s="28"/>
      <c r="M17" s="28"/>
      <c r="W17" s="139">
        <f t="shared" si="2"/>
        <v>0.75061728395061733</v>
      </c>
      <c r="X17" s="139">
        <f t="shared" si="2"/>
        <v>0.24938271604938272</v>
      </c>
    </row>
    <row r="18" spans="2:24" s="23" customFormat="1" ht="16.8" customHeight="1">
      <c r="B18" s="78" t="s">
        <v>10</v>
      </c>
      <c r="C18" s="123">
        <v>503</v>
      </c>
      <c r="D18" s="123">
        <v>264</v>
      </c>
      <c r="E18" s="145">
        <f t="shared" si="0"/>
        <v>767</v>
      </c>
      <c r="F18" s="123"/>
      <c r="G18" s="144">
        <f t="shared" si="1"/>
        <v>767</v>
      </c>
      <c r="H18" s="33"/>
      <c r="K18" s="33"/>
      <c r="L18" s="28"/>
      <c r="M18" s="28"/>
      <c r="W18" s="139">
        <f t="shared" si="2"/>
        <v>0.65580182529335074</v>
      </c>
      <c r="X18" s="139">
        <f t="shared" si="2"/>
        <v>0.34419817470664926</v>
      </c>
    </row>
    <row r="19" spans="2:24" s="23" customFormat="1" ht="16.8" customHeight="1">
      <c r="B19" s="78" t="s">
        <v>11</v>
      </c>
      <c r="C19" s="123">
        <v>178</v>
      </c>
      <c r="D19" s="123">
        <v>103</v>
      </c>
      <c r="E19" s="145">
        <f t="shared" si="0"/>
        <v>281</v>
      </c>
      <c r="F19" s="123">
        <v>0</v>
      </c>
      <c r="G19" s="144">
        <f t="shared" si="1"/>
        <v>281</v>
      </c>
      <c r="H19" s="33"/>
      <c r="K19" s="33"/>
      <c r="L19" s="28"/>
      <c r="M19" s="28"/>
      <c r="W19" s="139">
        <f t="shared" si="2"/>
        <v>0.63345195729537362</v>
      </c>
      <c r="X19" s="139">
        <f t="shared" si="2"/>
        <v>0.36654804270462632</v>
      </c>
    </row>
    <row r="20" spans="2:24" s="23" customFormat="1" ht="16.8" customHeight="1">
      <c r="B20" s="78" t="s">
        <v>12</v>
      </c>
      <c r="C20" s="123">
        <v>168</v>
      </c>
      <c r="D20" s="123">
        <v>68</v>
      </c>
      <c r="E20" s="145">
        <f t="shared" si="0"/>
        <v>236</v>
      </c>
      <c r="F20" s="123">
        <v>0</v>
      </c>
      <c r="G20" s="144">
        <f t="shared" si="1"/>
        <v>236</v>
      </c>
      <c r="H20" s="33"/>
      <c r="K20" s="33"/>
      <c r="L20" s="28"/>
      <c r="M20" s="28"/>
      <c r="W20" s="139">
        <f t="shared" si="2"/>
        <v>0.71186440677966101</v>
      </c>
      <c r="X20" s="139">
        <f t="shared" si="2"/>
        <v>0.28813559322033899</v>
      </c>
    </row>
    <row r="21" spans="2:24" s="23" customFormat="1" ht="16.8" customHeight="1">
      <c r="B21" s="78" t="s">
        <v>13</v>
      </c>
      <c r="C21" s="123">
        <v>693</v>
      </c>
      <c r="D21" s="123">
        <v>447</v>
      </c>
      <c r="E21" s="145">
        <f t="shared" si="0"/>
        <v>1140</v>
      </c>
      <c r="F21" s="123">
        <v>0</v>
      </c>
      <c r="G21" s="144">
        <f t="shared" si="1"/>
        <v>1140</v>
      </c>
      <c r="H21" s="33"/>
      <c r="K21" s="33"/>
      <c r="L21" s="28"/>
      <c r="M21" s="28"/>
      <c r="W21" s="139">
        <f t="shared" si="2"/>
        <v>0.60789473684210527</v>
      </c>
      <c r="X21" s="139">
        <f t="shared" si="2"/>
        <v>0.39210526315789473</v>
      </c>
    </row>
    <row r="22" spans="2:24" s="23" customFormat="1" ht="16.8" customHeight="1">
      <c r="B22" s="78" t="s">
        <v>14</v>
      </c>
      <c r="C22" s="123">
        <v>1121</v>
      </c>
      <c r="D22" s="123">
        <v>615</v>
      </c>
      <c r="E22" s="145">
        <f t="shared" si="0"/>
        <v>1736</v>
      </c>
      <c r="F22" s="123">
        <v>0</v>
      </c>
      <c r="G22" s="144">
        <f t="shared" si="1"/>
        <v>1736</v>
      </c>
      <c r="H22" s="33"/>
      <c r="K22" s="33"/>
      <c r="L22" s="28"/>
      <c r="M22" s="28"/>
      <c r="W22" s="139">
        <f t="shared" si="2"/>
        <v>0.64573732718894006</v>
      </c>
      <c r="X22" s="139">
        <f t="shared" si="2"/>
        <v>0.35426267281105989</v>
      </c>
    </row>
    <row r="23" spans="2:24" s="23" customFormat="1" ht="18" customHeight="1">
      <c r="B23" s="244" t="s">
        <v>16</v>
      </c>
      <c r="C23" s="245">
        <f>SUM(C15:C22)</f>
        <v>3567</v>
      </c>
      <c r="D23" s="245">
        <f>SUM(D15:D22)</f>
        <v>1969</v>
      </c>
      <c r="E23" s="245">
        <f>SUM(E15:E22)</f>
        <v>5536</v>
      </c>
      <c r="F23" s="245">
        <f>SUM(F15:F22)</f>
        <v>0</v>
      </c>
      <c r="G23" s="245">
        <f>SUM(G15:G22)</f>
        <v>5536</v>
      </c>
      <c r="H23" s="28"/>
      <c r="K23" s="33"/>
      <c r="L23" s="28"/>
      <c r="M23" s="28"/>
      <c r="W23" s="139">
        <f>+C23/SUM($C23:$D23)</f>
        <v>0.64432803468208089</v>
      </c>
      <c r="X23" s="139">
        <f>+D23/SUM($C23:$D23)</f>
        <v>0.35567196531791906</v>
      </c>
    </row>
    <row r="24" spans="2:24" ht="5.0999999999999996" customHeight="1" thickBot="1">
      <c r="B24" s="143"/>
      <c r="C24" s="143"/>
      <c r="D24" s="143"/>
      <c r="E24" s="143"/>
      <c r="F24" s="143"/>
      <c r="G24" s="143"/>
      <c r="H24" s="102"/>
      <c r="I24" s="102"/>
      <c r="J24" s="102"/>
    </row>
    <row r="25" spans="2:24" ht="14.25" customHeight="1">
      <c r="B25" s="19" t="s">
        <v>229</v>
      </c>
      <c r="C25" s="65"/>
      <c r="D25" s="65"/>
      <c r="E25" s="65"/>
      <c r="F25" s="65"/>
      <c r="G25" s="65"/>
      <c r="H25" s="102"/>
      <c r="I25" s="102"/>
      <c r="J25" s="102"/>
    </row>
    <row r="26" spans="2:24" ht="27" customHeight="1"/>
    <row r="27" spans="2:24" ht="27" customHeight="1"/>
    <row r="28" spans="2:24" ht="27" customHeight="1"/>
    <row r="29" spans="2:24" ht="27" customHeight="1"/>
    <row r="30" spans="2:24" ht="27" customHeight="1"/>
    <row r="31" spans="2:24" ht="27" customHeight="1"/>
    <row r="32" spans="2:24" ht="27" customHeight="1"/>
    <row r="33" ht="27" customHeight="1"/>
    <row r="34" ht="27" customHeight="1"/>
    <row r="47" ht="16.5" customHeight="1"/>
  </sheetData>
  <mergeCells count="4">
    <mergeCell ref="F12:F13"/>
    <mergeCell ref="G12:G13"/>
    <mergeCell ref="C12:E12"/>
    <mergeCell ref="B9:G10"/>
  </mergeCells>
  <pageMargins left="0.59055118110236227" right="0.35433070866141736" top="0.31496062992125984" bottom="0.39370078740157483" header="0" footer="0.31496062992125984"/>
  <pageSetup paperSize="9" scale="84" orientation="portrait" r:id="rId1"/>
  <headerFooter scaleWithDoc="0">
    <oddFooter>&amp;R&amp;"Source Sans Pro,Normal"&amp;9Servicio de Información y Difusión.&amp;"Source Sans Pro,Negrita" Año 2024 |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27F7-17B5-4764-B222-ED13E5A37F4B}">
  <sheetPr>
    <pageSetUpPr fitToPage="1"/>
  </sheetPr>
  <dimension ref="B2:AP26"/>
  <sheetViews>
    <sheetView showWhiteSpace="0" zoomScaleNormal="100" workbookViewId="0"/>
  </sheetViews>
  <sheetFormatPr baseColWidth="10" defaultColWidth="9.109375" defaultRowHeight="13.2"/>
  <cols>
    <col min="1" max="1" width="5.6640625" style="17" customWidth="1"/>
    <col min="2" max="2" width="36.44140625" style="17" customWidth="1"/>
    <col min="3" max="3" width="8.6640625" style="17" bestFit="1" customWidth="1"/>
    <col min="4" max="4" width="9.44140625" style="17" customWidth="1"/>
    <col min="5" max="5" width="11.109375" style="17" customWidth="1"/>
    <col min="6" max="6" width="9.88671875" style="17" customWidth="1"/>
    <col min="7" max="7" width="6.88671875" style="17" bestFit="1" customWidth="1"/>
    <col min="8" max="8" width="7.5546875" style="17" customWidth="1"/>
    <col min="9" max="10" width="6.88671875" style="17" bestFit="1" customWidth="1"/>
    <col min="11" max="11" width="2" style="17" customWidth="1"/>
    <col min="12" max="12" width="9.5546875" style="17" customWidth="1"/>
    <col min="13" max="13" width="4.33203125" style="17" customWidth="1"/>
    <col min="14" max="31" width="9.109375" style="17"/>
    <col min="32" max="40" width="0.44140625" style="17" customWidth="1"/>
    <col min="41" max="16384" width="9.109375" style="17"/>
  </cols>
  <sheetData>
    <row r="2" spans="2:42" ht="17.399999999999999">
      <c r="B2" s="89"/>
      <c r="C2" s="85"/>
      <c r="D2" s="85"/>
      <c r="E2" s="85"/>
      <c r="F2" s="85"/>
      <c r="G2" s="85"/>
      <c r="H2" s="85"/>
      <c r="I2" s="80"/>
      <c r="J2" s="80"/>
    </row>
    <row r="3" spans="2:42" ht="16.8">
      <c r="B3" s="88"/>
      <c r="C3" s="86"/>
      <c r="D3" s="86"/>
      <c r="E3" s="86"/>
      <c r="F3" s="86"/>
      <c r="G3" s="86"/>
      <c r="H3" s="86"/>
      <c r="I3" s="80"/>
      <c r="J3" s="80"/>
      <c r="K3" s="80"/>
      <c r="L3" s="80"/>
      <c r="M3" s="80"/>
    </row>
    <row r="4" spans="2:42" ht="30.75" customHeight="1">
      <c r="B4" s="88"/>
      <c r="C4" s="86"/>
      <c r="D4" s="86"/>
      <c r="E4" s="86"/>
      <c r="F4" s="86"/>
      <c r="G4" s="86"/>
      <c r="H4" s="86"/>
      <c r="I4" s="80"/>
      <c r="J4" s="80"/>
      <c r="K4" s="80"/>
      <c r="L4" s="80"/>
      <c r="M4" s="80"/>
    </row>
    <row r="5" spans="2:42" ht="15" customHeight="1">
      <c r="B5" s="88"/>
      <c r="C5" s="86"/>
      <c r="D5" s="86"/>
      <c r="E5" s="86"/>
      <c r="F5" s="86"/>
      <c r="G5" s="86"/>
      <c r="H5" s="86"/>
      <c r="I5" s="80"/>
      <c r="J5" s="80"/>
      <c r="K5" s="80"/>
      <c r="L5" s="80"/>
      <c r="M5" s="80"/>
    </row>
    <row r="6" spans="2:42" ht="18.75" customHeight="1">
      <c r="B6" s="63" t="s">
        <v>86</v>
      </c>
      <c r="C6" s="65"/>
      <c r="D6" s="65"/>
      <c r="E6" s="65"/>
      <c r="F6" s="65"/>
      <c r="G6" s="65"/>
      <c r="H6" s="65"/>
      <c r="I6" s="65"/>
      <c r="J6" s="65"/>
      <c r="K6" s="80"/>
      <c r="L6" s="107"/>
      <c r="M6" s="107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</row>
    <row r="7" spans="2:42" ht="18.75" customHeight="1">
      <c r="B7" s="62" t="s">
        <v>218</v>
      </c>
      <c r="C7" s="65"/>
      <c r="D7" s="65"/>
      <c r="E7" s="65"/>
      <c r="F7" s="65"/>
      <c r="G7" s="65"/>
      <c r="H7" s="65"/>
      <c r="I7" s="65"/>
      <c r="J7" s="65"/>
      <c r="K7" s="80"/>
      <c r="L7" s="107"/>
      <c r="M7" s="107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</row>
    <row r="8" spans="2:42" ht="18" customHeight="1">
      <c r="B8" s="65"/>
      <c r="C8" s="65"/>
      <c r="D8" s="65"/>
      <c r="E8" s="65"/>
      <c r="F8" s="65"/>
      <c r="G8" s="65"/>
      <c r="H8" s="65"/>
      <c r="I8" s="65"/>
      <c r="J8" s="65"/>
      <c r="K8" s="80"/>
      <c r="L8" s="107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</row>
    <row r="9" spans="2:42" ht="11.25" customHeight="1">
      <c r="B9" s="265" t="s">
        <v>176</v>
      </c>
      <c r="C9" s="266"/>
      <c r="D9" s="266"/>
      <c r="E9" s="266"/>
      <c r="F9" s="266"/>
      <c r="G9" s="266"/>
      <c r="H9" s="266"/>
      <c r="I9" s="266"/>
      <c r="J9" s="267"/>
      <c r="K9" s="50"/>
      <c r="L9" s="134"/>
      <c r="M9" s="107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</row>
    <row r="10" spans="2:42" ht="11.25" customHeight="1">
      <c r="B10" s="268"/>
      <c r="C10" s="269"/>
      <c r="D10" s="269"/>
      <c r="E10" s="269"/>
      <c r="F10" s="269"/>
      <c r="G10" s="269"/>
      <c r="H10" s="269"/>
      <c r="I10" s="269"/>
      <c r="J10" s="270"/>
      <c r="K10" s="50"/>
      <c r="L10" s="134"/>
      <c r="M10" s="107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</row>
    <row r="11" spans="2:42" ht="15" customHeight="1">
      <c r="B11" s="65"/>
      <c r="C11" s="65"/>
      <c r="D11" s="65"/>
      <c r="E11" s="65"/>
      <c r="F11" s="65"/>
      <c r="G11" s="65"/>
      <c r="H11" s="65"/>
      <c r="I11" s="65"/>
      <c r="J11" s="162"/>
      <c r="K11" s="80"/>
      <c r="L11" s="107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</row>
    <row r="12" spans="2:42" ht="23.25" customHeight="1">
      <c r="B12" s="79"/>
      <c r="C12" s="161"/>
      <c r="D12" s="161"/>
      <c r="E12" s="161"/>
      <c r="F12" s="281" t="s">
        <v>175</v>
      </c>
      <c r="G12" s="277"/>
      <c r="H12" s="277"/>
      <c r="I12" s="277"/>
      <c r="J12" s="277"/>
      <c r="K12" s="160"/>
      <c r="L12" s="159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</row>
    <row r="13" spans="2:42" s="23" customFormat="1" ht="29.25" customHeight="1">
      <c r="B13" s="218" t="s">
        <v>112</v>
      </c>
      <c r="C13" s="246" t="s">
        <v>6</v>
      </c>
      <c r="D13" s="246" t="s">
        <v>174</v>
      </c>
      <c r="E13" s="246" t="s">
        <v>173</v>
      </c>
      <c r="F13" s="219" t="s">
        <v>172</v>
      </c>
      <c r="G13" s="219" t="s">
        <v>171</v>
      </c>
      <c r="H13" s="219" t="s">
        <v>170</v>
      </c>
      <c r="I13" s="219" t="s">
        <v>169</v>
      </c>
      <c r="J13" s="247" t="s">
        <v>168</v>
      </c>
      <c r="L13" s="33"/>
      <c r="M13" s="158"/>
      <c r="N13" s="158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 t="s">
        <v>172</v>
      </c>
      <c r="AI13" s="157" t="s">
        <v>171</v>
      </c>
      <c r="AJ13" s="157" t="s">
        <v>170</v>
      </c>
      <c r="AK13" s="157" t="s">
        <v>169</v>
      </c>
      <c r="AL13" s="156" t="s">
        <v>168</v>
      </c>
      <c r="AM13" s="33"/>
      <c r="AN13" s="33"/>
      <c r="AO13" s="33"/>
      <c r="AP13" s="33"/>
    </row>
    <row r="14" spans="2:42" s="23" customFormat="1" ht="16.5" customHeight="1">
      <c r="B14" s="155" t="s">
        <v>109</v>
      </c>
      <c r="C14" s="154">
        <v>3919</v>
      </c>
      <c r="D14" s="154">
        <v>3461</v>
      </c>
      <c r="E14" s="153">
        <f t="shared" ref="E14:E21" si="0">+D14/C14</f>
        <v>0.88313345241132946</v>
      </c>
      <c r="F14" s="152">
        <v>56</v>
      </c>
      <c r="G14" s="152">
        <v>399</v>
      </c>
      <c r="H14" s="152">
        <v>999</v>
      </c>
      <c r="I14" s="152">
        <v>1139</v>
      </c>
      <c r="J14" s="152">
        <v>868</v>
      </c>
      <c r="L14" s="33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8">
        <f t="shared" ref="AH14:AL21" si="1">+F14/$D14</f>
        <v>1.6180294712510836E-2</v>
      </c>
      <c r="AI14" s="148">
        <f t="shared" si="1"/>
        <v>0.1152845998266397</v>
      </c>
      <c r="AJ14" s="148">
        <f t="shared" si="1"/>
        <v>0.28864490031782719</v>
      </c>
      <c r="AK14" s="148">
        <f t="shared" si="1"/>
        <v>0.32909563709910433</v>
      </c>
      <c r="AL14" s="148">
        <f t="shared" si="1"/>
        <v>0.25079456804391792</v>
      </c>
      <c r="AM14" s="33"/>
      <c r="AN14" s="33"/>
      <c r="AO14" s="33"/>
      <c r="AP14" s="33"/>
    </row>
    <row r="15" spans="2:42" s="23" customFormat="1" ht="16.5" customHeight="1">
      <c r="B15" s="155" t="s">
        <v>105</v>
      </c>
      <c r="C15" s="154">
        <v>721</v>
      </c>
      <c r="D15" s="154">
        <v>657</v>
      </c>
      <c r="E15" s="153">
        <f t="shared" si="0"/>
        <v>0.91123439667128991</v>
      </c>
      <c r="F15" s="152">
        <v>24</v>
      </c>
      <c r="G15" s="152">
        <v>99</v>
      </c>
      <c r="H15" s="152">
        <v>168</v>
      </c>
      <c r="I15" s="152">
        <v>252</v>
      </c>
      <c r="J15" s="152">
        <v>114</v>
      </c>
      <c r="L15" s="33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8">
        <f t="shared" si="1"/>
        <v>3.6529680365296802E-2</v>
      </c>
      <c r="AI15" s="148">
        <f t="shared" si="1"/>
        <v>0.15068493150684931</v>
      </c>
      <c r="AJ15" s="148">
        <f t="shared" si="1"/>
        <v>0.25570776255707761</v>
      </c>
      <c r="AK15" s="148">
        <f t="shared" si="1"/>
        <v>0.38356164383561642</v>
      </c>
      <c r="AL15" s="148">
        <f t="shared" si="1"/>
        <v>0.17351598173515981</v>
      </c>
      <c r="AM15" s="33"/>
      <c r="AN15" s="33"/>
    </row>
    <row r="16" spans="2:42" s="23" customFormat="1" ht="16.5" customHeight="1">
      <c r="B16" s="155" t="s">
        <v>104</v>
      </c>
      <c r="C16" s="154">
        <v>81</v>
      </c>
      <c r="D16" s="154">
        <v>67</v>
      </c>
      <c r="E16" s="153">
        <f t="shared" si="0"/>
        <v>0.8271604938271605</v>
      </c>
      <c r="F16" s="152">
        <v>2</v>
      </c>
      <c r="G16" s="152">
        <v>15</v>
      </c>
      <c r="H16" s="152">
        <v>14</v>
      </c>
      <c r="I16" s="152">
        <v>24</v>
      </c>
      <c r="J16" s="152">
        <v>12</v>
      </c>
      <c r="L16" s="33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8">
        <f t="shared" si="1"/>
        <v>2.9850746268656716E-2</v>
      </c>
      <c r="AI16" s="148">
        <f t="shared" si="1"/>
        <v>0.22388059701492538</v>
      </c>
      <c r="AJ16" s="148">
        <f t="shared" si="1"/>
        <v>0.20895522388059701</v>
      </c>
      <c r="AK16" s="148">
        <f t="shared" si="1"/>
        <v>0.35820895522388058</v>
      </c>
      <c r="AL16" s="148">
        <f t="shared" si="1"/>
        <v>0.17910447761194029</v>
      </c>
      <c r="AM16" s="33"/>
      <c r="AN16" s="33"/>
    </row>
    <row r="17" spans="2:40" s="23" customFormat="1" ht="16.5" customHeight="1">
      <c r="B17" s="155" t="s">
        <v>103</v>
      </c>
      <c r="C17" s="154">
        <v>306</v>
      </c>
      <c r="D17" s="154">
        <v>259</v>
      </c>
      <c r="E17" s="153">
        <f t="shared" si="0"/>
        <v>0.84640522875816993</v>
      </c>
      <c r="F17" s="152">
        <v>5</v>
      </c>
      <c r="G17" s="152">
        <v>40</v>
      </c>
      <c r="H17" s="152">
        <v>83</v>
      </c>
      <c r="I17" s="152">
        <v>93</v>
      </c>
      <c r="J17" s="152">
        <v>38</v>
      </c>
      <c r="L17" s="33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8">
        <f t="shared" si="1"/>
        <v>1.9305019305019305E-2</v>
      </c>
      <c r="AI17" s="148">
        <f t="shared" si="1"/>
        <v>0.15444015444015444</v>
      </c>
      <c r="AJ17" s="148">
        <f t="shared" si="1"/>
        <v>0.32046332046332049</v>
      </c>
      <c r="AK17" s="148">
        <f t="shared" si="1"/>
        <v>0.35907335907335908</v>
      </c>
      <c r="AL17" s="148">
        <f t="shared" si="1"/>
        <v>0.14671814671814673</v>
      </c>
      <c r="AM17" s="33"/>
      <c r="AN17" s="33"/>
    </row>
    <row r="18" spans="2:40" s="23" customFormat="1" ht="16.5" customHeight="1">
      <c r="B18" s="155" t="s">
        <v>97</v>
      </c>
      <c r="C18" s="154">
        <v>16</v>
      </c>
      <c r="D18" s="154">
        <v>13</v>
      </c>
      <c r="E18" s="153">
        <f t="shared" si="0"/>
        <v>0.8125</v>
      </c>
      <c r="F18" s="152">
        <v>0</v>
      </c>
      <c r="G18" s="152">
        <v>2</v>
      </c>
      <c r="H18" s="152">
        <v>1</v>
      </c>
      <c r="I18" s="152">
        <v>8</v>
      </c>
      <c r="J18" s="152">
        <v>2</v>
      </c>
      <c r="L18" s="33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8">
        <f t="shared" si="1"/>
        <v>0</v>
      </c>
      <c r="AI18" s="148">
        <f t="shared" si="1"/>
        <v>0.15384615384615385</v>
      </c>
      <c r="AJ18" s="148">
        <f t="shared" si="1"/>
        <v>7.6923076923076927E-2</v>
      </c>
      <c r="AK18" s="148">
        <f t="shared" si="1"/>
        <v>0.61538461538461542</v>
      </c>
      <c r="AL18" s="148">
        <f t="shared" si="1"/>
        <v>0.15384615384615385</v>
      </c>
      <c r="AM18" s="33"/>
      <c r="AN18" s="33"/>
    </row>
    <row r="19" spans="2:40" s="23" customFormat="1" ht="16.5" customHeight="1">
      <c r="B19" s="155" t="s">
        <v>93</v>
      </c>
      <c r="C19" s="154">
        <v>213</v>
      </c>
      <c r="D19" s="154">
        <v>171</v>
      </c>
      <c r="E19" s="153">
        <f t="shared" si="0"/>
        <v>0.80281690140845074</v>
      </c>
      <c r="F19" s="152">
        <v>3</v>
      </c>
      <c r="G19" s="152">
        <v>25</v>
      </c>
      <c r="H19" s="152">
        <v>51</v>
      </c>
      <c r="I19" s="152">
        <v>66</v>
      </c>
      <c r="J19" s="152">
        <v>26</v>
      </c>
      <c r="L19" s="33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8">
        <f t="shared" si="1"/>
        <v>1.7543859649122806E-2</v>
      </c>
      <c r="AI19" s="148">
        <f t="shared" si="1"/>
        <v>0.14619883040935672</v>
      </c>
      <c r="AJ19" s="148">
        <f t="shared" si="1"/>
        <v>0.2982456140350877</v>
      </c>
      <c r="AK19" s="148">
        <f t="shared" si="1"/>
        <v>0.38596491228070173</v>
      </c>
      <c r="AL19" s="148">
        <f t="shared" si="1"/>
        <v>0.15204678362573099</v>
      </c>
      <c r="AM19" s="33"/>
      <c r="AN19" s="33"/>
    </row>
    <row r="20" spans="2:40" s="23" customFormat="1" ht="16.5" customHeight="1">
      <c r="B20" s="155" t="s">
        <v>167</v>
      </c>
      <c r="C20" s="3">
        <v>280</v>
      </c>
      <c r="D20" s="3">
        <v>232</v>
      </c>
      <c r="E20" s="153">
        <f t="shared" si="0"/>
        <v>0.82857142857142863</v>
      </c>
      <c r="F20" s="152">
        <v>9</v>
      </c>
      <c r="G20" s="152">
        <v>42</v>
      </c>
      <c r="H20" s="152">
        <v>85</v>
      </c>
      <c r="I20" s="152">
        <v>65</v>
      </c>
      <c r="J20" s="152">
        <v>31</v>
      </c>
      <c r="L20" s="33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8">
        <f t="shared" si="1"/>
        <v>3.8793103448275863E-2</v>
      </c>
      <c r="AI20" s="148">
        <f t="shared" si="1"/>
        <v>0.18103448275862069</v>
      </c>
      <c r="AJ20" s="148">
        <f t="shared" si="1"/>
        <v>0.36637931034482757</v>
      </c>
      <c r="AK20" s="148">
        <f t="shared" si="1"/>
        <v>0.28017241379310343</v>
      </c>
      <c r="AL20" s="148">
        <f t="shared" si="1"/>
        <v>0.1336206896551724</v>
      </c>
      <c r="AM20" s="33"/>
      <c r="AN20" s="33"/>
    </row>
    <row r="21" spans="2:40" s="23" customFormat="1" ht="16.5" customHeight="1">
      <c r="B21" s="151" t="s">
        <v>6</v>
      </c>
      <c r="C21" s="5">
        <f>SUM(C14:C20)</f>
        <v>5536</v>
      </c>
      <c r="D21" s="5">
        <f>SUM(D14:D20)</f>
        <v>4860</v>
      </c>
      <c r="E21" s="150">
        <f t="shared" si="0"/>
        <v>0.87789017341040465</v>
      </c>
      <c r="F21" s="5">
        <f>SUM(F14:F20)</f>
        <v>99</v>
      </c>
      <c r="G21" s="5">
        <f>SUM(G14:G20)</f>
        <v>622</v>
      </c>
      <c r="H21" s="5">
        <f>SUM(H14:H20)</f>
        <v>1401</v>
      </c>
      <c r="I21" s="5">
        <f>SUM(I14:I20)</f>
        <v>1647</v>
      </c>
      <c r="J21" s="5">
        <f>SUM(J14:J20)</f>
        <v>1091</v>
      </c>
      <c r="L21" s="33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8">
        <f t="shared" si="1"/>
        <v>2.0370370370370372E-2</v>
      </c>
      <c r="AI21" s="148">
        <f t="shared" si="1"/>
        <v>0.12798353909465021</v>
      </c>
      <c r="AJ21" s="148">
        <f t="shared" si="1"/>
        <v>0.28827160493827159</v>
      </c>
      <c r="AK21" s="148">
        <f t="shared" si="1"/>
        <v>0.33888888888888891</v>
      </c>
      <c r="AL21" s="148">
        <f t="shared" si="1"/>
        <v>0.22448559670781892</v>
      </c>
      <c r="AM21" s="33"/>
      <c r="AN21" s="33"/>
    </row>
    <row r="22" spans="2:40" ht="5.0999999999999996" customHeight="1" thickBot="1">
      <c r="B22" s="66"/>
      <c r="C22" s="66"/>
      <c r="D22" s="66"/>
      <c r="E22" s="66"/>
      <c r="F22" s="66"/>
      <c r="G22" s="66"/>
      <c r="H22" s="66"/>
      <c r="I22" s="66"/>
      <c r="J22" s="66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</row>
    <row r="23" spans="2:40" ht="14.25" customHeight="1">
      <c r="B23" s="19" t="s">
        <v>229</v>
      </c>
      <c r="C23" s="65"/>
      <c r="D23" s="65"/>
      <c r="E23" s="65"/>
      <c r="F23" s="65"/>
      <c r="G23" s="65"/>
      <c r="H23" s="65"/>
      <c r="I23" s="65"/>
      <c r="J23" s="65"/>
      <c r="AG23" s="102"/>
      <c r="AH23" s="102"/>
      <c r="AI23" s="102"/>
      <c r="AJ23" s="102"/>
      <c r="AK23" s="102"/>
      <c r="AL23" s="102"/>
      <c r="AM23" s="102"/>
      <c r="AN23" s="102"/>
    </row>
    <row r="24" spans="2:40" ht="3" customHeight="1">
      <c r="B24" s="19"/>
      <c r="C24" s="65"/>
      <c r="D24" s="65"/>
      <c r="E24" s="65"/>
      <c r="F24" s="65"/>
      <c r="G24" s="65"/>
      <c r="H24" s="65"/>
      <c r="I24" s="65"/>
      <c r="J24" s="65"/>
      <c r="AG24" s="102"/>
      <c r="AH24" s="102"/>
      <c r="AI24" s="102"/>
      <c r="AJ24" s="102"/>
      <c r="AK24" s="102"/>
      <c r="AL24" s="102"/>
      <c r="AM24" s="102"/>
      <c r="AN24" s="102"/>
    </row>
    <row r="25" spans="2:40" ht="13.5" customHeight="1">
      <c r="B25" s="19" t="s">
        <v>166</v>
      </c>
      <c r="C25" s="65"/>
      <c r="D25" s="65"/>
      <c r="E25" s="65"/>
      <c r="F25" s="65"/>
      <c r="G25" s="65"/>
      <c r="H25" s="65"/>
      <c r="I25" s="65"/>
      <c r="J25" s="65"/>
      <c r="AG25" s="102"/>
      <c r="AH25" s="102"/>
      <c r="AI25" s="102"/>
      <c r="AJ25" s="102"/>
      <c r="AK25" s="102"/>
      <c r="AL25" s="102"/>
      <c r="AM25" s="102"/>
      <c r="AN25" s="102"/>
    </row>
    <row r="26" spans="2:40" ht="15" customHeight="1">
      <c r="B26" s="65"/>
      <c r="C26" s="65"/>
      <c r="D26" s="65"/>
      <c r="E26" s="65"/>
      <c r="F26" s="65"/>
      <c r="G26" s="65"/>
      <c r="H26" s="65"/>
      <c r="I26" s="65"/>
      <c r="J26" s="65"/>
    </row>
  </sheetData>
  <mergeCells count="2">
    <mergeCell ref="F12:J12"/>
    <mergeCell ref="B9:J10"/>
  </mergeCells>
  <pageMargins left="0" right="0.35433070866141736" top="0.31496062992125984" bottom="0.39370078740157483" header="0" footer="0.31496062992125984"/>
  <pageSetup paperSize="9" scale="92" orientation="portrait" r:id="rId1"/>
  <headerFooter scaleWithDoc="0">
    <oddFooter>&amp;R&amp;"Source Sans Pro,Normal"&amp;9Servicio de Información y Difusión. &amp;"Source Sans Pro,Negrita"Año 2024 | &amp;P</oddFooter>
  </headerFooter>
  <ignoredErrors>
    <ignoredError sqref="E21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8C47-53BD-44E8-9169-2080D9158BB2}">
  <sheetPr>
    <pageSetUpPr fitToPage="1"/>
  </sheetPr>
  <dimension ref="B2:AW52"/>
  <sheetViews>
    <sheetView workbookViewId="0"/>
  </sheetViews>
  <sheetFormatPr baseColWidth="10" defaultColWidth="9.109375" defaultRowHeight="13.2"/>
  <cols>
    <col min="1" max="1" width="5.6640625" style="17" customWidth="1"/>
    <col min="2" max="2" width="30.109375" style="17" customWidth="1"/>
    <col min="3" max="3" width="9.5546875" style="17" customWidth="1"/>
    <col min="4" max="4" width="9.44140625" style="17" customWidth="1"/>
    <col min="5" max="5" width="10.6640625" style="17" customWidth="1"/>
    <col min="6" max="6" width="10" style="17" customWidth="1"/>
    <col min="7" max="7" width="9.6640625" style="17" customWidth="1"/>
    <col min="8" max="8" width="13" style="17" customWidth="1"/>
    <col min="9" max="9" width="12.88671875" style="17" customWidth="1"/>
    <col min="10" max="10" width="10.5546875" style="17" customWidth="1"/>
    <col min="11" max="11" width="2" style="17" customWidth="1"/>
    <col min="12" max="25" width="9.5546875" style="17" customWidth="1"/>
    <col min="26" max="31" width="0.6640625" style="164" customWidth="1"/>
    <col min="32" max="49" width="9.109375" style="163"/>
    <col min="50" max="16384" width="9.109375" style="17"/>
  </cols>
  <sheetData>
    <row r="2" spans="2:49" ht="17.399999999999999">
      <c r="B2" s="89"/>
      <c r="C2" s="85"/>
      <c r="D2" s="85"/>
      <c r="E2" s="85"/>
      <c r="F2" s="85"/>
      <c r="G2" s="85"/>
      <c r="H2" s="85"/>
      <c r="I2" s="80"/>
      <c r="J2" s="80"/>
    </row>
    <row r="3" spans="2:49" ht="17.399999999999999">
      <c r="B3" s="89"/>
      <c r="C3" s="85"/>
      <c r="D3" s="85"/>
      <c r="E3" s="85"/>
      <c r="F3" s="85"/>
      <c r="G3" s="85"/>
      <c r="H3" s="85"/>
      <c r="I3" s="80"/>
      <c r="J3" s="80"/>
    </row>
    <row r="4" spans="2:49" ht="22.5" customHeight="1">
      <c r="B4" s="89"/>
      <c r="C4" s="85"/>
      <c r="D4" s="85"/>
      <c r="E4" s="85"/>
      <c r="F4" s="85"/>
      <c r="G4" s="85"/>
      <c r="H4" s="85"/>
      <c r="I4" s="80"/>
      <c r="J4" s="80"/>
    </row>
    <row r="5" spans="2:49" ht="15" customHeight="1">
      <c r="B5" s="89"/>
      <c r="C5" s="85"/>
      <c r="D5" s="85"/>
      <c r="E5" s="85"/>
      <c r="F5" s="85"/>
      <c r="G5" s="85"/>
      <c r="H5" s="85"/>
      <c r="I5" s="80"/>
      <c r="J5" s="80"/>
    </row>
    <row r="6" spans="2:49" ht="16.8">
      <c r="B6" s="63" t="s">
        <v>86</v>
      </c>
      <c r="C6" s="86"/>
      <c r="D6" s="86"/>
      <c r="E6" s="86"/>
      <c r="F6" s="86"/>
      <c r="G6" s="86"/>
      <c r="H6" s="86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2:49" ht="16.8">
      <c r="B7" s="62" t="s">
        <v>218</v>
      </c>
      <c r="C7" s="86"/>
      <c r="D7" s="86"/>
      <c r="E7" s="86"/>
      <c r="F7" s="86"/>
      <c r="G7" s="86"/>
      <c r="H7" s="86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2:49" ht="19.5" customHeight="1">
      <c r="B8" s="85"/>
      <c r="C8" s="85"/>
      <c r="D8" s="85"/>
      <c r="E8" s="85"/>
      <c r="F8" s="85"/>
      <c r="G8" s="85"/>
      <c r="H8" s="85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2:49" ht="11.25" customHeight="1">
      <c r="B9" s="265" t="s">
        <v>184</v>
      </c>
      <c r="C9" s="266"/>
      <c r="D9" s="266"/>
      <c r="E9" s="266"/>
      <c r="F9" s="266"/>
      <c r="G9" s="266"/>
      <c r="H9" s="266"/>
      <c r="I9" s="266"/>
      <c r="J9" s="267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2:49" ht="11.25" customHeight="1">
      <c r="B10" s="268"/>
      <c r="C10" s="269"/>
      <c r="D10" s="269"/>
      <c r="E10" s="269"/>
      <c r="F10" s="269"/>
      <c r="G10" s="269"/>
      <c r="H10" s="269"/>
      <c r="I10" s="269"/>
      <c r="J10" s="270"/>
      <c r="K10" s="50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2:49" ht="6.75" customHeight="1">
      <c r="B11" s="65"/>
      <c r="C11" s="65"/>
      <c r="D11" s="65"/>
      <c r="E11" s="65"/>
      <c r="F11" s="65"/>
      <c r="G11" s="65"/>
      <c r="H11" s="65"/>
      <c r="I11" s="65"/>
      <c r="J11" s="162"/>
      <c r="K11" s="80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</row>
    <row r="12" spans="2:49" ht="18" customHeight="1">
      <c r="B12" s="79"/>
      <c r="C12" s="161"/>
      <c r="D12" s="161"/>
      <c r="E12" s="161"/>
      <c r="F12" s="275" t="s">
        <v>175</v>
      </c>
      <c r="G12" s="275"/>
      <c r="H12" s="275"/>
      <c r="I12" s="275"/>
      <c r="J12" s="281"/>
      <c r="K12" s="16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</row>
    <row r="13" spans="2:49" s="23" customFormat="1" ht="31.5" customHeight="1">
      <c r="B13" s="218" t="s">
        <v>180</v>
      </c>
      <c r="C13" s="246" t="s">
        <v>6</v>
      </c>
      <c r="D13" s="246" t="s">
        <v>174</v>
      </c>
      <c r="E13" s="246" t="s">
        <v>173</v>
      </c>
      <c r="F13" s="219" t="s">
        <v>172</v>
      </c>
      <c r="G13" s="219" t="s">
        <v>171</v>
      </c>
      <c r="H13" s="219" t="s">
        <v>170</v>
      </c>
      <c r="I13" s="219" t="s">
        <v>169</v>
      </c>
      <c r="J13" s="247" t="s">
        <v>168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157" t="s">
        <v>172</v>
      </c>
      <c r="AA13" s="157" t="s">
        <v>171</v>
      </c>
      <c r="AB13" s="157" t="s">
        <v>170</v>
      </c>
      <c r="AC13" s="157" t="s">
        <v>169</v>
      </c>
      <c r="AD13" s="156" t="s">
        <v>168</v>
      </c>
      <c r="AE13" s="164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</row>
    <row r="14" spans="2:49" s="23" customFormat="1" ht="15" customHeight="1">
      <c r="B14" s="155" t="s">
        <v>183</v>
      </c>
      <c r="C14" s="154">
        <v>3567</v>
      </c>
      <c r="D14" s="154">
        <v>3097</v>
      </c>
      <c r="E14" s="153">
        <f>+D14/C14</f>
        <v>0.86823661340061675</v>
      </c>
      <c r="F14" s="152">
        <v>67</v>
      </c>
      <c r="G14" s="152">
        <v>328</v>
      </c>
      <c r="H14" s="152">
        <v>762</v>
      </c>
      <c r="I14" s="152">
        <v>1100</v>
      </c>
      <c r="J14" s="152">
        <v>840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148">
        <f t="shared" ref="Z14:AD16" si="0">+F14/$D14</f>
        <v>2.1633839199225055E-2</v>
      </c>
      <c r="AA14" s="148">
        <f t="shared" si="0"/>
        <v>0.10590894413948983</v>
      </c>
      <c r="AB14" s="148">
        <f t="shared" si="0"/>
        <v>0.24604455925088795</v>
      </c>
      <c r="AC14" s="148">
        <f t="shared" si="0"/>
        <v>0.35518243461414273</v>
      </c>
      <c r="AD14" s="148">
        <f t="shared" si="0"/>
        <v>0.27123022279625442</v>
      </c>
      <c r="AE14" s="164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</row>
    <row r="15" spans="2:49" s="23" customFormat="1" ht="15" customHeight="1">
      <c r="B15" s="155" t="s">
        <v>182</v>
      </c>
      <c r="C15" s="154">
        <v>1969</v>
      </c>
      <c r="D15" s="154">
        <v>1763</v>
      </c>
      <c r="E15" s="153">
        <f>+D15/C15</f>
        <v>0.89537836465210763</v>
      </c>
      <c r="F15" s="152">
        <v>32</v>
      </c>
      <c r="G15" s="152">
        <v>294</v>
      </c>
      <c r="H15" s="152">
        <v>639</v>
      </c>
      <c r="I15" s="152">
        <v>547</v>
      </c>
      <c r="J15" s="152">
        <v>251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148">
        <f t="shared" si="0"/>
        <v>1.8150879183210438E-2</v>
      </c>
      <c r="AA15" s="148">
        <f t="shared" si="0"/>
        <v>0.16676120249574589</v>
      </c>
      <c r="AB15" s="148">
        <f t="shared" si="0"/>
        <v>0.3624503686897334</v>
      </c>
      <c r="AC15" s="148">
        <f t="shared" si="0"/>
        <v>0.31026659103800341</v>
      </c>
      <c r="AD15" s="148">
        <f t="shared" si="0"/>
        <v>0.14237095859330687</v>
      </c>
      <c r="AE15" s="164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</row>
    <row r="16" spans="2:49" s="23" customFormat="1" ht="15" customHeight="1">
      <c r="B16" s="151" t="s">
        <v>6</v>
      </c>
      <c r="C16" s="5">
        <f>SUM(C14:C15)</f>
        <v>5536</v>
      </c>
      <c r="D16" s="5">
        <f>SUM(D14:D15)</f>
        <v>4860</v>
      </c>
      <c r="E16" s="150">
        <f>+D16/C16</f>
        <v>0.87789017341040465</v>
      </c>
      <c r="F16" s="5">
        <f>SUM(F14:F15)</f>
        <v>99</v>
      </c>
      <c r="G16" s="5">
        <f>SUM(G14:G15)</f>
        <v>622</v>
      </c>
      <c r="H16" s="5">
        <f>SUM(H14:H15)</f>
        <v>1401</v>
      </c>
      <c r="I16" s="5">
        <f>SUM(I14:I15)</f>
        <v>1647</v>
      </c>
      <c r="J16" s="5">
        <f>SUM(J14:J15)</f>
        <v>1091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148">
        <f t="shared" si="0"/>
        <v>2.0370370370370372E-2</v>
      </c>
      <c r="AA16" s="148">
        <f t="shared" si="0"/>
        <v>0.12798353909465021</v>
      </c>
      <c r="AB16" s="148">
        <f t="shared" si="0"/>
        <v>0.28827160493827159</v>
      </c>
      <c r="AC16" s="148">
        <f t="shared" si="0"/>
        <v>0.33888888888888891</v>
      </c>
      <c r="AD16" s="148">
        <f t="shared" si="0"/>
        <v>0.22448559670781892</v>
      </c>
      <c r="AE16" s="164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</row>
    <row r="17" spans="2:25" ht="5.0999999999999996" customHeight="1" thickBot="1">
      <c r="B17" s="66"/>
      <c r="C17" s="66"/>
      <c r="D17" s="66"/>
      <c r="E17" s="66"/>
      <c r="F17" s="66"/>
      <c r="G17" s="66"/>
      <c r="H17" s="66"/>
      <c r="I17" s="66"/>
      <c r="J17" s="66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 ht="14.25" customHeight="1">
      <c r="B18" s="19" t="s">
        <v>229</v>
      </c>
      <c r="C18" s="65"/>
      <c r="D18" s="65"/>
      <c r="E18" s="65"/>
      <c r="F18" s="108"/>
      <c r="G18" s="108"/>
      <c r="H18" s="108"/>
      <c r="I18" s="108"/>
      <c r="J18" s="108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2:25" ht="13.5" customHeight="1">
      <c r="B19" s="19" t="s">
        <v>166</v>
      </c>
      <c r="C19" s="65"/>
      <c r="D19" s="65"/>
      <c r="E19" s="65"/>
      <c r="F19" s="65"/>
      <c r="G19" s="65"/>
      <c r="H19" s="65"/>
      <c r="I19" s="65"/>
      <c r="J19" s="65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2:25"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38" spans="2:49" ht="11.25" customHeight="1">
      <c r="B38" s="265" t="s">
        <v>181</v>
      </c>
      <c r="C38" s="266"/>
      <c r="D38" s="266"/>
      <c r="E38" s="266"/>
      <c r="F38" s="266"/>
      <c r="G38" s="266"/>
      <c r="H38" s="266"/>
      <c r="I38" s="266"/>
      <c r="J38" s="267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2:49" ht="11.25" customHeight="1">
      <c r="B39" s="268"/>
      <c r="C39" s="269"/>
      <c r="D39" s="269"/>
      <c r="E39" s="269"/>
      <c r="F39" s="269"/>
      <c r="G39" s="269"/>
      <c r="H39" s="269"/>
      <c r="I39" s="269"/>
      <c r="J39" s="27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2:49" ht="7.5" customHeight="1">
      <c r="B40" s="65"/>
      <c r="C40" s="65"/>
      <c r="D40" s="65"/>
      <c r="E40" s="65"/>
      <c r="F40" s="65"/>
      <c r="G40" s="65"/>
      <c r="H40" s="65"/>
      <c r="I40" s="65"/>
      <c r="J40" s="162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</row>
    <row r="41" spans="2:49" ht="18" customHeight="1">
      <c r="B41" s="228"/>
      <c r="C41" s="250"/>
      <c r="D41" s="250"/>
      <c r="E41" s="282"/>
      <c r="F41" s="282"/>
      <c r="G41" s="282"/>
      <c r="H41" s="281" t="s">
        <v>180</v>
      </c>
      <c r="I41" s="277"/>
      <c r="J41" s="277"/>
      <c r="K41" s="160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</row>
    <row r="42" spans="2:49" s="23" customFormat="1" ht="34.5" customHeight="1">
      <c r="B42" s="251" t="s">
        <v>112</v>
      </c>
      <c r="C42" s="252"/>
      <c r="D42" s="252"/>
      <c r="E42" s="253"/>
      <c r="F42" s="253"/>
      <c r="G42" s="254"/>
      <c r="H42" s="255" t="s">
        <v>179</v>
      </c>
      <c r="I42" s="255" t="s">
        <v>178</v>
      </c>
      <c r="J42" s="255" t="s">
        <v>177</v>
      </c>
      <c r="Z42" s="164"/>
      <c r="AA42" s="164"/>
      <c r="AB42" s="164"/>
      <c r="AC42" s="164"/>
      <c r="AD42" s="164"/>
      <c r="AE42" s="164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</row>
    <row r="43" spans="2:49" s="23" customFormat="1" ht="15" customHeight="1">
      <c r="B43" s="178" t="s">
        <v>109</v>
      </c>
      <c r="C43" s="177"/>
      <c r="D43" s="177"/>
      <c r="E43" s="176"/>
      <c r="F43" s="175"/>
      <c r="G43" s="175"/>
      <c r="H43" s="174">
        <v>50.893366093366097</v>
      </c>
      <c r="I43" s="173">
        <v>43.953015427769998</v>
      </c>
      <c r="J43" s="173">
        <v>48.033805258595798</v>
      </c>
      <c r="L43" s="187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164"/>
      <c r="AA43" s="164"/>
      <c r="AB43" s="164"/>
      <c r="AC43" s="164"/>
      <c r="AD43" s="164"/>
      <c r="AE43" s="164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</row>
    <row r="44" spans="2:49" s="23" customFormat="1" ht="15" customHeight="1">
      <c r="B44" s="178" t="s">
        <v>105</v>
      </c>
      <c r="C44" s="177"/>
      <c r="D44" s="177"/>
      <c r="E44" s="176"/>
      <c r="F44" s="175"/>
      <c r="G44" s="175"/>
      <c r="H44" s="174">
        <v>45.405607476635502</v>
      </c>
      <c r="I44" s="173">
        <v>41.090163934426201</v>
      </c>
      <c r="J44" s="173">
        <v>44.6042617960426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164"/>
      <c r="AA44" s="164"/>
      <c r="AB44" s="164"/>
      <c r="AC44" s="164"/>
      <c r="AD44" s="164"/>
      <c r="AE44" s="164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</row>
    <row r="45" spans="2:49" s="23" customFormat="1" ht="15" customHeight="1">
      <c r="B45" s="178" t="s">
        <v>104</v>
      </c>
      <c r="C45" s="177"/>
      <c r="D45" s="177"/>
      <c r="E45" s="176"/>
      <c r="F45" s="175"/>
      <c r="G45" s="175"/>
      <c r="H45" s="174">
        <v>45.82</v>
      </c>
      <c r="I45" s="173">
        <v>40.176470588235297</v>
      </c>
      <c r="J45" s="173">
        <v>44.388059701492502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164"/>
      <c r="AA45" s="164"/>
      <c r="AB45" s="164"/>
      <c r="AC45" s="164"/>
      <c r="AD45" s="164"/>
      <c r="AE45" s="164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</row>
    <row r="46" spans="2:49" s="23" customFormat="1" ht="15" customHeight="1">
      <c r="B46" s="178" t="s">
        <v>103</v>
      </c>
      <c r="C46" s="177"/>
      <c r="D46" s="177"/>
      <c r="E46" s="176"/>
      <c r="F46" s="175"/>
      <c r="G46" s="175"/>
      <c r="H46" s="174">
        <v>45.913043478260903</v>
      </c>
      <c r="I46" s="173">
        <v>41.163265306122497</v>
      </c>
      <c r="J46" s="173">
        <v>44.1158301158301</v>
      </c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164"/>
      <c r="AA46" s="164"/>
      <c r="AB46" s="164"/>
      <c r="AC46" s="164"/>
      <c r="AD46" s="164"/>
      <c r="AE46" s="164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</row>
    <row r="47" spans="2:49" s="23" customFormat="1" ht="15" customHeight="1">
      <c r="B47" s="178" t="s">
        <v>97</v>
      </c>
      <c r="C47" s="177"/>
      <c r="D47" s="177"/>
      <c r="E47" s="176"/>
      <c r="F47" s="175"/>
      <c r="G47" s="175"/>
      <c r="H47" s="174">
        <v>46.3</v>
      </c>
      <c r="I47" s="173">
        <v>50</v>
      </c>
      <c r="J47" s="174">
        <v>47.153846153846203</v>
      </c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164"/>
      <c r="AA47" s="164"/>
      <c r="AB47" s="164"/>
      <c r="AC47" s="164"/>
      <c r="AD47" s="164"/>
      <c r="AE47" s="164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</row>
    <row r="48" spans="2:49" s="23" customFormat="1" ht="15" customHeight="1">
      <c r="B48" s="178" t="s">
        <v>93</v>
      </c>
      <c r="C48" s="177"/>
      <c r="D48" s="177"/>
      <c r="E48" s="176"/>
      <c r="F48" s="175"/>
      <c r="G48" s="175"/>
      <c r="H48" s="174">
        <v>46.2890625</v>
      </c>
      <c r="I48" s="173">
        <v>41.139534883720899</v>
      </c>
      <c r="J48" s="173">
        <v>44.994152046783597</v>
      </c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164"/>
      <c r="AA48" s="164"/>
      <c r="AB48" s="164"/>
      <c r="AC48" s="164"/>
      <c r="AD48" s="164"/>
      <c r="AE48" s="164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</row>
    <row r="49" spans="2:49" s="23" customFormat="1" ht="15" customHeight="1">
      <c r="B49" s="49" t="s">
        <v>167</v>
      </c>
      <c r="C49" s="172"/>
      <c r="D49" s="172"/>
      <c r="E49" s="171"/>
      <c r="F49" s="170"/>
      <c r="G49" s="170"/>
      <c r="H49" s="169">
        <v>41.415730337078699</v>
      </c>
      <c r="I49" s="168">
        <v>38.129629629629598</v>
      </c>
      <c r="J49" s="168">
        <v>40.650862068965502</v>
      </c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164"/>
      <c r="AA49" s="164"/>
      <c r="AB49" s="164"/>
      <c r="AC49" s="164"/>
      <c r="AD49" s="164"/>
      <c r="AE49" s="164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</row>
    <row r="50" spans="2:49" s="23" customFormat="1" ht="15" customHeight="1">
      <c r="B50" s="167" t="s">
        <v>6</v>
      </c>
      <c r="C50" s="167"/>
      <c r="D50" s="167"/>
      <c r="E50" s="166"/>
      <c r="F50" s="166"/>
      <c r="G50" s="166"/>
      <c r="H50" s="165">
        <v>48.854698094930598</v>
      </c>
      <c r="I50" s="165">
        <v>43.326715825297804</v>
      </c>
      <c r="J50" s="165">
        <v>46.849382716049398</v>
      </c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64"/>
      <c r="AA50" s="164"/>
      <c r="AB50" s="164"/>
      <c r="AC50" s="164"/>
      <c r="AD50" s="164"/>
      <c r="AE50" s="164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</row>
    <row r="51" spans="2:49" ht="5.0999999999999996" customHeight="1" thickBot="1">
      <c r="B51" s="66"/>
      <c r="C51" s="66"/>
      <c r="D51" s="66"/>
      <c r="E51" s="66"/>
      <c r="F51" s="66"/>
      <c r="G51" s="66"/>
      <c r="H51" s="66"/>
      <c r="I51" s="66"/>
      <c r="J51" s="66"/>
    </row>
    <row r="52" spans="2:49" ht="13.8">
      <c r="B52" s="19" t="s">
        <v>229</v>
      </c>
      <c r="C52" s="65"/>
      <c r="D52" s="65"/>
      <c r="E52" s="65"/>
      <c r="F52" s="65"/>
      <c r="G52" s="65"/>
      <c r="H52" s="65"/>
      <c r="I52" s="65"/>
      <c r="J52" s="65"/>
    </row>
  </sheetData>
  <mergeCells count="5">
    <mergeCell ref="B38:J39"/>
    <mergeCell ref="E41:G41"/>
    <mergeCell ref="H41:J41"/>
    <mergeCell ref="B9:J10"/>
    <mergeCell ref="F12:J12"/>
  </mergeCells>
  <pageMargins left="0.39370078740157483" right="0.27559055118110237" top="0.31496062992125984" bottom="0.39370078740157483" header="0" footer="0.31496062992125984"/>
  <pageSetup paperSize="9" scale="77" orientation="portrait" r:id="rId1"/>
  <headerFooter scaleWithDoc="0">
    <oddFooter>&amp;R&amp;"Source Sans Pro,Normal"&amp;9Servicio de Información y Difusión.&amp;"Source Sans Pro,Negrita" Año 2024 | &amp;P</oddFooter>
  </headerFooter>
  <ignoredErrors>
    <ignoredError sqref="E16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42F9-EEE7-4B03-B227-A4E4C143A6D8}">
  <sheetPr>
    <pageSetUpPr fitToPage="1"/>
  </sheetPr>
  <dimension ref="B1:AV50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19.109375" style="17" customWidth="1"/>
    <col min="3" max="3" width="38.6640625" style="17" customWidth="1"/>
    <col min="4" max="13" width="7.33203125" style="17" customWidth="1"/>
    <col min="14" max="14" width="2.88671875" style="17" customWidth="1"/>
    <col min="15" max="25" width="9.109375" style="17"/>
    <col min="26" max="26" width="15.6640625" style="54" customWidth="1"/>
    <col min="27" max="38" width="0.44140625" style="102" customWidth="1"/>
    <col min="39" max="40" width="15.6640625" style="102" customWidth="1"/>
    <col min="41" max="41" width="15.6640625" style="17" customWidth="1"/>
    <col min="42" max="45" width="9.109375" style="17"/>
    <col min="46" max="49" width="6.109375" style="17" customWidth="1"/>
    <col min="50" max="16384" width="9.109375" style="17"/>
  </cols>
  <sheetData>
    <row r="1" spans="2:48" s="55" customFormat="1">
      <c r="B1" s="64"/>
      <c r="C1" s="6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196"/>
      <c r="AA1" s="195"/>
      <c r="AB1" s="195"/>
      <c r="AC1" s="195"/>
      <c r="AD1" s="195"/>
      <c r="AE1" s="195"/>
      <c r="AF1" s="194"/>
      <c r="AG1" s="194"/>
      <c r="AH1" s="193"/>
      <c r="AI1" s="193"/>
      <c r="AJ1" s="193"/>
      <c r="AK1" s="193"/>
      <c r="AL1" s="193"/>
      <c r="AM1" s="193"/>
      <c r="AN1" s="193"/>
    </row>
    <row r="2" spans="2:48" s="55" customFormat="1">
      <c r="B2" s="64"/>
      <c r="C2" s="64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196"/>
      <c r="AA2" s="195"/>
      <c r="AB2" s="195"/>
      <c r="AC2" s="195"/>
      <c r="AD2" s="195"/>
      <c r="AE2" s="195"/>
      <c r="AF2" s="194"/>
      <c r="AG2" s="194"/>
      <c r="AH2" s="193"/>
      <c r="AI2" s="193"/>
      <c r="AJ2" s="193"/>
      <c r="AK2" s="193"/>
      <c r="AL2" s="193"/>
      <c r="AM2" s="193"/>
      <c r="AN2" s="193"/>
    </row>
    <row r="3" spans="2:48" s="55" customFormat="1" ht="15.75" customHeight="1">
      <c r="B3" s="64"/>
      <c r="C3" s="64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196"/>
      <c r="AA3" s="195"/>
      <c r="AB3" s="195"/>
      <c r="AC3" s="195"/>
      <c r="AD3" s="195"/>
      <c r="AE3" s="195"/>
      <c r="AF3" s="194"/>
      <c r="AG3" s="194"/>
      <c r="AH3" s="193"/>
      <c r="AI3" s="193"/>
      <c r="AJ3" s="193"/>
      <c r="AK3" s="193"/>
      <c r="AL3" s="193"/>
      <c r="AM3" s="193"/>
      <c r="AN3" s="193"/>
    </row>
    <row r="4" spans="2:48" s="55" customFormat="1" ht="30.75" customHeight="1">
      <c r="B4" s="64"/>
      <c r="C4" s="64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196"/>
      <c r="AA4" s="195"/>
      <c r="AB4" s="195"/>
      <c r="AC4" s="195"/>
      <c r="AD4" s="195"/>
      <c r="AE4" s="195"/>
      <c r="AF4" s="194"/>
      <c r="AG4" s="194"/>
      <c r="AH4" s="193"/>
      <c r="AI4" s="193"/>
      <c r="AJ4" s="193"/>
      <c r="AK4" s="193"/>
      <c r="AL4" s="193"/>
      <c r="AM4" s="193"/>
      <c r="AN4" s="193"/>
    </row>
    <row r="5" spans="2:48" s="55" customFormat="1" ht="15" customHeight="1">
      <c r="B5" s="64"/>
      <c r="C5" s="6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192"/>
      <c r="AA5" s="192"/>
      <c r="AB5" s="192"/>
      <c r="AC5" s="192"/>
      <c r="AD5" s="192"/>
      <c r="AE5" s="192"/>
      <c r="AF5" s="191"/>
      <c r="AG5" s="191"/>
      <c r="AH5" s="190"/>
      <c r="AI5" s="190"/>
      <c r="AJ5" s="190"/>
      <c r="AK5" s="190"/>
      <c r="AL5" s="190"/>
      <c r="AM5" s="190"/>
      <c r="AN5" s="190"/>
      <c r="AO5" s="190"/>
      <c r="AP5" s="190"/>
    </row>
    <row r="6" spans="2:48" s="55" customFormat="1" ht="15.75" customHeight="1">
      <c r="B6" s="63" t="s">
        <v>86</v>
      </c>
      <c r="C6" s="64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192"/>
      <c r="AA6" s="192"/>
      <c r="AB6" s="192"/>
      <c r="AC6" s="192"/>
      <c r="AD6" s="192"/>
      <c r="AE6" s="192"/>
      <c r="AF6" s="191"/>
      <c r="AG6" s="191"/>
      <c r="AH6" s="190"/>
      <c r="AI6" s="190"/>
      <c r="AJ6" s="190"/>
      <c r="AK6" s="190"/>
      <c r="AL6" s="190"/>
      <c r="AM6" s="190"/>
      <c r="AN6" s="190"/>
      <c r="AO6" s="190"/>
      <c r="AP6" s="190"/>
    </row>
    <row r="7" spans="2:48" s="55" customFormat="1" ht="15.75" customHeight="1">
      <c r="B7" s="62" t="s">
        <v>218</v>
      </c>
      <c r="C7" s="64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192"/>
      <c r="AA7" s="192"/>
      <c r="AB7" s="192"/>
      <c r="AC7" s="192"/>
      <c r="AD7" s="192"/>
      <c r="AE7" s="192"/>
      <c r="AF7" s="191"/>
      <c r="AG7" s="191"/>
      <c r="AH7" s="190"/>
      <c r="AI7" s="190"/>
      <c r="AJ7" s="190"/>
      <c r="AK7" s="190"/>
      <c r="AL7" s="190"/>
      <c r="AM7" s="190"/>
      <c r="AN7" s="190"/>
      <c r="AO7" s="190"/>
      <c r="AP7" s="190"/>
    </row>
    <row r="8" spans="2:48" s="55" customFormat="1" ht="17.25" customHeight="1">
      <c r="B8" s="64"/>
      <c r="C8" s="64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192"/>
      <c r="AA8" s="192"/>
      <c r="AB8" s="192"/>
      <c r="AC8" s="192"/>
      <c r="AD8" s="192"/>
      <c r="AE8" s="192"/>
      <c r="AF8" s="191"/>
      <c r="AG8" s="191"/>
      <c r="AH8" s="190"/>
      <c r="AI8" s="190"/>
      <c r="AJ8" s="190"/>
      <c r="AK8" s="190"/>
      <c r="AL8" s="190"/>
      <c r="AM8" s="190"/>
      <c r="AN8" s="190"/>
      <c r="AO8" s="190"/>
      <c r="AP8" s="190"/>
    </row>
    <row r="9" spans="2:48" ht="11.25" customHeight="1">
      <c r="B9" s="265" t="s">
        <v>230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7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</row>
    <row r="10" spans="2:48" ht="11.25" customHeight="1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70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</row>
    <row r="11" spans="2:48" ht="13.8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</row>
    <row r="12" spans="2:48" s="23" customFormat="1" ht="22.5" customHeight="1">
      <c r="B12" s="271" t="s">
        <v>112</v>
      </c>
      <c r="C12" s="272"/>
      <c r="D12" s="248">
        <v>2015</v>
      </c>
      <c r="E12" s="248">
        <v>2016</v>
      </c>
      <c r="F12" s="248">
        <v>2017</v>
      </c>
      <c r="G12" s="248">
        <v>2018</v>
      </c>
      <c r="H12" s="248">
        <v>2019</v>
      </c>
      <c r="I12" s="248">
        <v>2020</v>
      </c>
      <c r="J12" s="248">
        <v>2021</v>
      </c>
      <c r="K12" s="248">
        <v>2022</v>
      </c>
      <c r="L12" s="248">
        <v>2023</v>
      </c>
      <c r="M12" s="248">
        <v>2024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187"/>
      <c r="AA12" s="187"/>
      <c r="AB12" s="187"/>
      <c r="AC12" s="187">
        <v>2015</v>
      </c>
      <c r="AD12" s="187">
        <v>2016</v>
      </c>
      <c r="AE12" s="187">
        <v>2017</v>
      </c>
      <c r="AF12" s="187">
        <v>2018</v>
      </c>
      <c r="AG12" s="187">
        <v>2019</v>
      </c>
      <c r="AH12" s="187">
        <v>2020</v>
      </c>
      <c r="AI12" s="187">
        <v>2021</v>
      </c>
      <c r="AJ12" s="187">
        <v>2022</v>
      </c>
      <c r="AK12" s="187">
        <v>2023</v>
      </c>
      <c r="AL12" s="187">
        <v>2024</v>
      </c>
      <c r="AM12" s="187"/>
      <c r="AN12" s="187"/>
      <c r="AO12" s="187"/>
      <c r="AP12" s="187"/>
    </row>
    <row r="13" spans="2:48" s="50" customFormat="1" ht="3.75" customHeight="1">
      <c r="B13" s="136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</row>
    <row r="14" spans="2:48" s="23" customFormat="1" ht="15.75" customHeight="1">
      <c r="B14" s="26" t="s">
        <v>109</v>
      </c>
      <c r="C14" s="4"/>
      <c r="D14" s="182">
        <f t="shared" ref="D14:M14" si="0">+SUM(D15:D16)</f>
        <v>3193</v>
      </c>
      <c r="E14" s="182">
        <f t="shared" si="0"/>
        <v>3163</v>
      </c>
      <c r="F14" s="182">
        <f t="shared" si="0"/>
        <v>3086</v>
      </c>
      <c r="G14" s="182">
        <f t="shared" si="0"/>
        <v>3400</v>
      </c>
      <c r="H14" s="182">
        <f t="shared" si="0"/>
        <v>3493</v>
      </c>
      <c r="I14" s="182">
        <f t="shared" si="0"/>
        <v>3386</v>
      </c>
      <c r="J14" s="182">
        <f t="shared" si="0"/>
        <v>4003</v>
      </c>
      <c r="K14" s="182">
        <f t="shared" si="0"/>
        <v>3441</v>
      </c>
      <c r="L14" s="182">
        <f t="shared" si="0"/>
        <v>3542</v>
      </c>
      <c r="M14" s="182">
        <f t="shared" si="0"/>
        <v>3572</v>
      </c>
      <c r="Z14" s="187"/>
      <c r="AA14" s="187"/>
      <c r="AB14" s="261" t="s">
        <v>109</v>
      </c>
      <c r="AC14" s="262">
        <f t="shared" ref="AC14:AL14" si="1">+D14</f>
        <v>3193</v>
      </c>
      <c r="AD14" s="262">
        <f t="shared" si="1"/>
        <v>3163</v>
      </c>
      <c r="AE14" s="262">
        <f t="shared" si="1"/>
        <v>3086</v>
      </c>
      <c r="AF14" s="262">
        <f t="shared" si="1"/>
        <v>3400</v>
      </c>
      <c r="AG14" s="262">
        <f t="shared" si="1"/>
        <v>3493</v>
      </c>
      <c r="AH14" s="262">
        <f t="shared" si="1"/>
        <v>3386</v>
      </c>
      <c r="AI14" s="262">
        <f t="shared" si="1"/>
        <v>4003</v>
      </c>
      <c r="AJ14" s="262">
        <f t="shared" si="1"/>
        <v>3441</v>
      </c>
      <c r="AK14" s="262">
        <f t="shared" si="1"/>
        <v>3542</v>
      </c>
      <c r="AL14" s="262">
        <f t="shared" si="1"/>
        <v>3572</v>
      </c>
      <c r="AM14" s="187"/>
      <c r="AN14" s="187"/>
      <c r="AO14" s="187"/>
      <c r="AP14" s="187"/>
      <c r="AU14" s="28"/>
      <c r="AV14" s="48"/>
    </row>
    <row r="15" spans="2:48" s="23" customFormat="1" ht="15.75" customHeight="1">
      <c r="B15" s="41" t="s">
        <v>108</v>
      </c>
      <c r="C15" s="40"/>
      <c r="D15" s="185">
        <v>2665</v>
      </c>
      <c r="E15" s="185">
        <v>2638</v>
      </c>
      <c r="F15" s="185">
        <v>2676</v>
      </c>
      <c r="G15" s="185">
        <v>2936</v>
      </c>
      <c r="H15" s="185">
        <v>2954</v>
      </c>
      <c r="I15" s="185">
        <v>2908</v>
      </c>
      <c r="J15" s="185">
        <v>3351</v>
      </c>
      <c r="K15" s="185">
        <v>2957</v>
      </c>
      <c r="L15" s="185">
        <v>3058</v>
      </c>
      <c r="M15" s="185">
        <v>3063</v>
      </c>
      <c r="Z15" s="187"/>
      <c r="AA15" s="187"/>
      <c r="AB15" s="263" t="s">
        <v>116</v>
      </c>
      <c r="AC15" s="262">
        <f t="shared" ref="AC15:AL15" si="2">+D17+D18</f>
        <v>748</v>
      </c>
      <c r="AD15" s="262">
        <f t="shared" si="2"/>
        <v>647</v>
      </c>
      <c r="AE15" s="262">
        <f t="shared" si="2"/>
        <v>609</v>
      </c>
      <c r="AF15" s="262">
        <f t="shared" si="2"/>
        <v>652</v>
      </c>
      <c r="AG15" s="262">
        <f t="shared" si="2"/>
        <v>617</v>
      </c>
      <c r="AH15" s="262">
        <f t="shared" si="2"/>
        <v>791</v>
      </c>
      <c r="AI15" s="262">
        <f t="shared" si="2"/>
        <v>899</v>
      </c>
      <c r="AJ15" s="262">
        <f t="shared" si="2"/>
        <v>706</v>
      </c>
      <c r="AK15" s="262">
        <f t="shared" si="2"/>
        <v>752</v>
      </c>
      <c r="AL15" s="262">
        <f t="shared" si="2"/>
        <v>712</v>
      </c>
      <c r="AM15" s="187"/>
      <c r="AN15" s="187"/>
      <c r="AO15" s="187"/>
      <c r="AP15" s="187"/>
      <c r="AU15" s="28"/>
      <c r="AV15" s="28"/>
    </row>
    <row r="16" spans="2:48" s="23" customFormat="1" ht="15.75" customHeight="1">
      <c r="B16" s="32" t="s">
        <v>107</v>
      </c>
      <c r="C16" s="49"/>
      <c r="D16" s="183">
        <v>528</v>
      </c>
      <c r="E16" s="183">
        <v>525</v>
      </c>
      <c r="F16" s="183">
        <v>410</v>
      </c>
      <c r="G16" s="183">
        <v>464</v>
      </c>
      <c r="H16" s="183">
        <v>539</v>
      </c>
      <c r="I16" s="183">
        <v>478</v>
      </c>
      <c r="J16" s="183">
        <v>652</v>
      </c>
      <c r="K16" s="183">
        <v>484</v>
      </c>
      <c r="L16" s="183">
        <v>484</v>
      </c>
      <c r="M16" s="183">
        <v>509</v>
      </c>
      <c r="Z16" s="187"/>
      <c r="AA16" s="187"/>
      <c r="AB16" s="263" t="s">
        <v>115</v>
      </c>
      <c r="AC16" s="262">
        <f t="shared" ref="AC16:AL16" si="3">+D19+D25</f>
        <v>269</v>
      </c>
      <c r="AD16" s="262">
        <f t="shared" si="3"/>
        <v>265</v>
      </c>
      <c r="AE16" s="262">
        <f t="shared" si="3"/>
        <v>246</v>
      </c>
      <c r="AF16" s="262">
        <f t="shared" si="3"/>
        <v>214</v>
      </c>
      <c r="AG16" s="262">
        <f t="shared" si="3"/>
        <v>289</v>
      </c>
      <c r="AH16" s="262">
        <f t="shared" si="3"/>
        <v>316</v>
      </c>
      <c r="AI16" s="262">
        <f t="shared" si="3"/>
        <v>450</v>
      </c>
      <c r="AJ16" s="262">
        <f t="shared" si="3"/>
        <v>206</v>
      </c>
      <c r="AK16" s="262">
        <f t="shared" si="3"/>
        <v>295</v>
      </c>
      <c r="AL16" s="262">
        <f t="shared" si="3"/>
        <v>295</v>
      </c>
      <c r="AM16" s="187"/>
      <c r="AN16" s="187"/>
      <c r="AO16" s="187"/>
      <c r="AP16" s="187"/>
      <c r="AU16" s="28"/>
      <c r="AV16" s="28"/>
    </row>
    <row r="17" spans="2:48" s="23" customFormat="1" ht="15.75" customHeight="1">
      <c r="B17" s="26" t="s">
        <v>106</v>
      </c>
      <c r="C17" s="4"/>
      <c r="D17" s="182">
        <v>658</v>
      </c>
      <c r="E17" s="182">
        <v>541</v>
      </c>
      <c r="F17" s="182">
        <v>535</v>
      </c>
      <c r="G17" s="182">
        <v>599</v>
      </c>
      <c r="H17" s="182">
        <v>551</v>
      </c>
      <c r="I17" s="182">
        <v>727</v>
      </c>
      <c r="J17" s="182">
        <v>794</v>
      </c>
      <c r="K17" s="182">
        <v>641</v>
      </c>
      <c r="L17" s="182">
        <v>681</v>
      </c>
      <c r="M17" s="182">
        <v>648</v>
      </c>
      <c r="Z17" s="187"/>
      <c r="AA17" s="187"/>
      <c r="AB17" s="263" t="s">
        <v>114</v>
      </c>
      <c r="AC17" s="262">
        <f t="shared" ref="AC17:AL17" si="4">+D28+D32</f>
        <v>168</v>
      </c>
      <c r="AD17" s="262">
        <f t="shared" si="4"/>
        <v>169</v>
      </c>
      <c r="AE17" s="262">
        <f t="shared" si="4"/>
        <v>178</v>
      </c>
      <c r="AF17" s="262">
        <f t="shared" si="4"/>
        <v>196</v>
      </c>
      <c r="AG17" s="262">
        <f t="shared" si="4"/>
        <v>233</v>
      </c>
      <c r="AH17" s="262">
        <f t="shared" si="4"/>
        <v>147</v>
      </c>
      <c r="AI17" s="262">
        <f t="shared" si="4"/>
        <v>242</v>
      </c>
      <c r="AJ17" s="262">
        <f t="shared" si="4"/>
        <v>258</v>
      </c>
      <c r="AK17" s="262">
        <f t="shared" si="4"/>
        <v>294</v>
      </c>
      <c r="AL17" s="262">
        <f t="shared" si="4"/>
        <v>290</v>
      </c>
      <c r="AM17" s="187"/>
      <c r="AN17" s="187"/>
      <c r="AO17" s="187"/>
      <c r="AP17" s="187"/>
      <c r="AU17" s="28"/>
      <c r="AV17" s="48"/>
    </row>
    <row r="18" spans="2:48" s="23" customFormat="1" ht="15.75" customHeight="1">
      <c r="B18" s="26" t="s">
        <v>104</v>
      </c>
      <c r="C18" s="4"/>
      <c r="D18" s="182">
        <v>90</v>
      </c>
      <c r="E18" s="182">
        <v>106</v>
      </c>
      <c r="F18" s="182">
        <v>74</v>
      </c>
      <c r="G18" s="182">
        <v>53</v>
      </c>
      <c r="H18" s="182">
        <v>66</v>
      </c>
      <c r="I18" s="182">
        <v>64</v>
      </c>
      <c r="J18" s="182">
        <v>105</v>
      </c>
      <c r="K18" s="182">
        <v>65</v>
      </c>
      <c r="L18" s="182">
        <v>71</v>
      </c>
      <c r="M18" s="182">
        <v>64</v>
      </c>
      <c r="Z18" s="187"/>
      <c r="AA18" s="187"/>
      <c r="AB18" s="263" t="s">
        <v>185</v>
      </c>
      <c r="AC18" s="262">
        <f t="shared" ref="AC18:AL18" si="5">SUM(AC14:AC17)</f>
        <v>4378</v>
      </c>
      <c r="AD18" s="262">
        <f t="shared" si="5"/>
        <v>4244</v>
      </c>
      <c r="AE18" s="262">
        <f t="shared" si="5"/>
        <v>4119</v>
      </c>
      <c r="AF18" s="262">
        <f t="shared" si="5"/>
        <v>4462</v>
      </c>
      <c r="AG18" s="262">
        <f t="shared" si="5"/>
        <v>4632</v>
      </c>
      <c r="AH18" s="262">
        <f t="shared" si="5"/>
        <v>4640</v>
      </c>
      <c r="AI18" s="262">
        <f t="shared" si="5"/>
        <v>5594</v>
      </c>
      <c r="AJ18" s="262">
        <f t="shared" si="5"/>
        <v>4611</v>
      </c>
      <c r="AK18" s="262">
        <f t="shared" si="5"/>
        <v>4883</v>
      </c>
      <c r="AL18" s="262">
        <f t="shared" si="5"/>
        <v>4869</v>
      </c>
      <c r="AM18" s="187"/>
      <c r="AN18" s="187"/>
      <c r="AO18" s="187"/>
      <c r="AP18" s="187"/>
      <c r="AU18" s="28"/>
      <c r="AV18" s="48"/>
    </row>
    <row r="19" spans="2:48" s="23" customFormat="1" ht="15.75" customHeight="1">
      <c r="B19" s="26" t="s">
        <v>103</v>
      </c>
      <c r="C19" s="4"/>
      <c r="D19" s="182">
        <f t="shared" ref="D19:M19" si="6">+SUM(D20:D24)</f>
        <v>247</v>
      </c>
      <c r="E19" s="182">
        <f t="shared" si="6"/>
        <v>217</v>
      </c>
      <c r="F19" s="182">
        <f t="shared" si="6"/>
        <v>237</v>
      </c>
      <c r="G19" s="182">
        <f t="shared" si="6"/>
        <v>208</v>
      </c>
      <c r="H19" s="182">
        <f t="shared" si="6"/>
        <v>275</v>
      </c>
      <c r="I19" s="182">
        <f t="shared" si="6"/>
        <v>302</v>
      </c>
      <c r="J19" s="182">
        <f t="shared" si="6"/>
        <v>417</v>
      </c>
      <c r="K19" s="182">
        <f t="shared" si="6"/>
        <v>190</v>
      </c>
      <c r="L19" s="182">
        <f t="shared" si="6"/>
        <v>277</v>
      </c>
      <c r="M19" s="182">
        <f t="shared" si="6"/>
        <v>282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28"/>
      <c r="AP19" s="28"/>
      <c r="AU19" s="28"/>
      <c r="AV19" s="48"/>
    </row>
    <row r="20" spans="2:48" s="23" customFormat="1" ht="15.75" customHeight="1">
      <c r="B20" s="41" t="s">
        <v>102</v>
      </c>
      <c r="C20" s="40"/>
      <c r="D20" s="185">
        <v>153</v>
      </c>
      <c r="E20" s="185">
        <v>139</v>
      </c>
      <c r="F20" s="185">
        <v>129</v>
      </c>
      <c r="G20" s="185">
        <v>128</v>
      </c>
      <c r="H20" s="185">
        <v>164</v>
      </c>
      <c r="I20" s="185">
        <v>211</v>
      </c>
      <c r="J20" s="185">
        <v>217</v>
      </c>
      <c r="K20" s="185">
        <v>128</v>
      </c>
      <c r="L20" s="185">
        <v>189</v>
      </c>
      <c r="M20" s="185">
        <v>166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28"/>
      <c r="AP20" s="28"/>
      <c r="AU20" s="28"/>
      <c r="AV20" s="28"/>
    </row>
    <row r="21" spans="2:48" s="23" customFormat="1" ht="15.75" customHeight="1">
      <c r="B21" s="37" t="s">
        <v>101</v>
      </c>
      <c r="C21" s="36"/>
      <c r="D21" s="184">
        <v>25</v>
      </c>
      <c r="E21" s="184">
        <v>16</v>
      </c>
      <c r="F21" s="184">
        <v>27</v>
      </c>
      <c r="G21" s="184">
        <v>17</v>
      </c>
      <c r="H21" s="184">
        <v>29</v>
      </c>
      <c r="I21" s="184">
        <v>21</v>
      </c>
      <c r="J21" s="184">
        <v>40</v>
      </c>
      <c r="K21" s="184">
        <v>21</v>
      </c>
      <c r="L21" s="184">
        <v>29</v>
      </c>
      <c r="M21" s="184">
        <v>28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28"/>
      <c r="AP21" s="28"/>
      <c r="AU21" s="28"/>
      <c r="AV21" s="28"/>
    </row>
    <row r="22" spans="2:48" s="23" customFormat="1" ht="15.75" customHeight="1">
      <c r="B22" s="37" t="s">
        <v>100</v>
      </c>
      <c r="C22" s="36"/>
      <c r="D22" s="184">
        <v>15</v>
      </c>
      <c r="E22" s="184">
        <v>15</v>
      </c>
      <c r="F22" s="184">
        <v>18</v>
      </c>
      <c r="G22" s="184">
        <v>21</v>
      </c>
      <c r="H22" s="184">
        <v>14</v>
      </c>
      <c r="I22" s="184">
        <v>15</v>
      </c>
      <c r="J22" s="184">
        <v>22</v>
      </c>
      <c r="K22" s="184">
        <v>21</v>
      </c>
      <c r="L22" s="184">
        <v>18</v>
      </c>
      <c r="M22" s="184">
        <v>37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28"/>
      <c r="AP22" s="28"/>
      <c r="AU22" s="28"/>
      <c r="AV22" s="28"/>
    </row>
    <row r="23" spans="2:48" s="23" customFormat="1" ht="15.75" customHeight="1">
      <c r="B23" s="37" t="s">
        <v>99</v>
      </c>
      <c r="C23" s="36"/>
      <c r="D23" s="184">
        <v>15</v>
      </c>
      <c r="E23" s="184">
        <v>31</v>
      </c>
      <c r="F23" s="184">
        <v>36</v>
      </c>
      <c r="G23" s="184">
        <v>23</v>
      </c>
      <c r="H23" s="184">
        <v>44</v>
      </c>
      <c r="I23" s="184">
        <v>20</v>
      </c>
      <c r="J23" s="184">
        <v>55</v>
      </c>
      <c r="K23" s="184">
        <v>9</v>
      </c>
      <c r="L23" s="184">
        <v>12</v>
      </c>
      <c r="M23" s="184">
        <v>26</v>
      </c>
      <c r="Z23" s="28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28"/>
      <c r="AP23" s="28"/>
      <c r="AU23" s="28"/>
      <c r="AV23" s="28"/>
    </row>
    <row r="24" spans="2:48" s="23" customFormat="1" ht="15.75" customHeight="1">
      <c r="B24" s="32" t="s">
        <v>98</v>
      </c>
      <c r="C24" s="31"/>
      <c r="D24" s="183">
        <v>39</v>
      </c>
      <c r="E24" s="183">
        <v>16</v>
      </c>
      <c r="F24" s="183">
        <v>27</v>
      </c>
      <c r="G24" s="183">
        <v>19</v>
      </c>
      <c r="H24" s="183">
        <v>24</v>
      </c>
      <c r="I24" s="183">
        <v>35</v>
      </c>
      <c r="J24" s="183">
        <v>83</v>
      </c>
      <c r="K24" s="183">
        <v>11</v>
      </c>
      <c r="L24" s="183">
        <v>29</v>
      </c>
      <c r="M24" s="183">
        <v>25</v>
      </c>
      <c r="Z24" s="28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U24" s="28"/>
      <c r="AV24" s="28"/>
    </row>
    <row r="25" spans="2:48" s="23" customFormat="1" ht="15.75" customHeight="1">
      <c r="B25" s="26" t="s">
        <v>97</v>
      </c>
      <c r="C25" s="4"/>
      <c r="D25" s="182">
        <f t="shared" ref="D25:M25" si="7">SUM(D26:D27)</f>
        <v>22</v>
      </c>
      <c r="E25" s="182">
        <f t="shared" si="7"/>
        <v>48</v>
      </c>
      <c r="F25" s="182">
        <f t="shared" si="7"/>
        <v>9</v>
      </c>
      <c r="G25" s="182">
        <f t="shared" si="7"/>
        <v>6</v>
      </c>
      <c r="H25" s="182">
        <f t="shared" si="7"/>
        <v>14</v>
      </c>
      <c r="I25" s="182">
        <f t="shared" si="7"/>
        <v>14</v>
      </c>
      <c r="J25" s="182">
        <f t="shared" si="7"/>
        <v>33</v>
      </c>
      <c r="K25" s="182">
        <f t="shared" si="7"/>
        <v>16</v>
      </c>
      <c r="L25" s="182">
        <f t="shared" si="7"/>
        <v>18</v>
      </c>
      <c r="M25" s="182">
        <f t="shared" si="7"/>
        <v>13</v>
      </c>
      <c r="Z25" s="28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U25" s="28"/>
      <c r="AV25" s="46"/>
    </row>
    <row r="26" spans="2:48" s="23" customFormat="1" ht="15.75" customHeight="1">
      <c r="B26" s="41" t="s">
        <v>95</v>
      </c>
      <c r="C26" s="40"/>
      <c r="D26" s="185">
        <v>10</v>
      </c>
      <c r="E26" s="185">
        <v>10</v>
      </c>
      <c r="F26" s="185">
        <v>5</v>
      </c>
      <c r="G26" s="185">
        <v>1</v>
      </c>
      <c r="H26" s="185">
        <v>12</v>
      </c>
      <c r="I26" s="185">
        <v>7</v>
      </c>
      <c r="J26" s="185">
        <v>21</v>
      </c>
      <c r="K26" s="185">
        <v>13</v>
      </c>
      <c r="L26" s="185">
        <v>11</v>
      </c>
      <c r="M26" s="185">
        <v>8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2:48" s="23" customFormat="1" ht="15.75" customHeight="1">
      <c r="B27" s="32" t="s">
        <v>94</v>
      </c>
      <c r="C27" s="31"/>
      <c r="D27" s="183">
        <v>12</v>
      </c>
      <c r="E27" s="183">
        <v>38</v>
      </c>
      <c r="F27" s="183">
        <v>4</v>
      </c>
      <c r="G27" s="183">
        <v>5</v>
      </c>
      <c r="H27" s="183">
        <v>2</v>
      </c>
      <c r="I27" s="183">
        <v>7</v>
      </c>
      <c r="J27" s="183">
        <v>12</v>
      </c>
      <c r="K27" s="183">
        <v>3</v>
      </c>
      <c r="L27" s="183">
        <v>7</v>
      </c>
      <c r="M27" s="183">
        <v>5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28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2:48" s="23" customFormat="1" ht="15.75" customHeight="1">
      <c r="B28" s="26" t="s">
        <v>93</v>
      </c>
      <c r="C28" s="4"/>
      <c r="D28" s="186">
        <f t="shared" ref="D28:M28" si="8">+SUM(D29:D31)</f>
        <v>109</v>
      </c>
      <c r="E28" s="186">
        <f t="shared" si="8"/>
        <v>108</v>
      </c>
      <c r="F28" s="186">
        <f t="shared" si="8"/>
        <v>94</v>
      </c>
      <c r="G28" s="186">
        <f t="shared" si="8"/>
        <v>119</v>
      </c>
      <c r="H28" s="186">
        <f t="shared" si="8"/>
        <v>144</v>
      </c>
      <c r="I28" s="186">
        <f t="shared" si="8"/>
        <v>89</v>
      </c>
      <c r="J28" s="186">
        <f t="shared" si="8"/>
        <v>144</v>
      </c>
      <c r="K28" s="186">
        <f t="shared" si="8"/>
        <v>130</v>
      </c>
      <c r="L28" s="186">
        <f t="shared" si="8"/>
        <v>149</v>
      </c>
      <c r="M28" s="186">
        <f t="shared" si="8"/>
        <v>87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28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2:48" s="23" customFormat="1" ht="15.75" customHeight="1">
      <c r="B29" s="41" t="s">
        <v>92</v>
      </c>
      <c r="C29" s="40"/>
      <c r="D29" s="185">
        <v>78</v>
      </c>
      <c r="E29" s="185">
        <v>87</v>
      </c>
      <c r="F29" s="185">
        <v>76</v>
      </c>
      <c r="G29" s="185">
        <v>73</v>
      </c>
      <c r="H29" s="185">
        <v>94</v>
      </c>
      <c r="I29" s="185">
        <v>57</v>
      </c>
      <c r="J29" s="185">
        <v>73</v>
      </c>
      <c r="K29" s="185">
        <v>71</v>
      </c>
      <c r="L29" s="185">
        <v>110</v>
      </c>
      <c r="M29" s="185">
        <v>71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28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2:48" s="23" customFormat="1" ht="15.75" customHeight="1">
      <c r="B30" s="37" t="s">
        <v>91</v>
      </c>
      <c r="C30" s="36"/>
      <c r="D30" s="184">
        <v>9</v>
      </c>
      <c r="E30" s="184">
        <v>10</v>
      </c>
      <c r="F30" s="184">
        <v>6</v>
      </c>
      <c r="G30" s="184">
        <v>28</v>
      </c>
      <c r="H30" s="184">
        <v>28</v>
      </c>
      <c r="I30" s="184">
        <v>16</v>
      </c>
      <c r="J30" s="184">
        <v>52</v>
      </c>
      <c r="K30" s="184">
        <v>44</v>
      </c>
      <c r="L30" s="184">
        <v>25</v>
      </c>
      <c r="M30" s="184">
        <v>4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28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2:48" s="23" customFormat="1" ht="15.75" customHeight="1">
      <c r="B31" s="32" t="s">
        <v>90</v>
      </c>
      <c r="C31" s="31"/>
      <c r="D31" s="183">
        <v>22</v>
      </c>
      <c r="E31" s="183">
        <v>11</v>
      </c>
      <c r="F31" s="183">
        <v>12</v>
      </c>
      <c r="G31" s="183">
        <v>18</v>
      </c>
      <c r="H31" s="183">
        <v>22</v>
      </c>
      <c r="I31" s="183">
        <v>16</v>
      </c>
      <c r="J31" s="183">
        <v>19</v>
      </c>
      <c r="K31" s="183">
        <v>15</v>
      </c>
      <c r="L31" s="183">
        <v>14</v>
      </c>
      <c r="M31" s="183">
        <v>12</v>
      </c>
      <c r="Z31" s="28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2:48" s="23" customFormat="1" ht="15.75" customHeight="1" thickBot="1">
      <c r="B32" s="232" t="s">
        <v>89</v>
      </c>
      <c r="C32" s="233"/>
      <c r="D32" s="256">
        <v>59</v>
      </c>
      <c r="E32" s="256">
        <v>61</v>
      </c>
      <c r="F32" s="256">
        <v>84</v>
      </c>
      <c r="G32" s="256">
        <v>77</v>
      </c>
      <c r="H32" s="256">
        <v>89</v>
      </c>
      <c r="I32" s="256">
        <v>58</v>
      </c>
      <c r="J32" s="256">
        <v>98</v>
      </c>
      <c r="K32" s="256">
        <v>128</v>
      </c>
      <c r="L32" s="256">
        <v>145</v>
      </c>
      <c r="M32" s="256">
        <v>203</v>
      </c>
      <c r="Z32" s="28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2:40" s="23" customFormat="1" ht="15" customHeight="1">
      <c r="B33" s="236" t="s">
        <v>6</v>
      </c>
      <c r="C33" s="230"/>
      <c r="D33" s="257">
        <f t="shared" ref="D33:M33" si="9">+D32+D28+D25+D19+D18+D17+D14</f>
        <v>4378</v>
      </c>
      <c r="E33" s="257">
        <f t="shared" si="9"/>
        <v>4244</v>
      </c>
      <c r="F33" s="257">
        <f t="shared" si="9"/>
        <v>4119</v>
      </c>
      <c r="G33" s="257">
        <f t="shared" si="9"/>
        <v>4462</v>
      </c>
      <c r="H33" s="257">
        <f t="shared" si="9"/>
        <v>4632</v>
      </c>
      <c r="I33" s="257">
        <f t="shared" si="9"/>
        <v>4640</v>
      </c>
      <c r="J33" s="257">
        <f t="shared" si="9"/>
        <v>5594</v>
      </c>
      <c r="K33" s="257">
        <f t="shared" si="9"/>
        <v>4611</v>
      </c>
      <c r="L33" s="257">
        <f t="shared" si="9"/>
        <v>4883</v>
      </c>
      <c r="M33" s="257">
        <f t="shared" si="9"/>
        <v>4869</v>
      </c>
      <c r="Z33" s="28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2:40" ht="5.0999999999999996" customHeight="1" thickBot="1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40" ht="14.25" customHeight="1">
      <c r="B35" s="19" t="s">
        <v>229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2:40" ht="3.75" customHeight="1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2:40" ht="15.75" customHeight="1">
      <c r="B37" s="20" t="s">
        <v>88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2:40" ht="30.75" customHeight="1">
      <c r="B38" s="273" t="s">
        <v>87</v>
      </c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</row>
    <row r="39" spans="2:40" ht="23.25" customHeight="1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2:40" ht="23.25" customHeight="1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2:40" ht="14.25" customHeight="1">
      <c r="B41" s="18"/>
      <c r="C41" s="18"/>
    </row>
    <row r="42" spans="2:40" ht="14.25" customHeight="1">
      <c r="B42" s="18"/>
      <c r="C42" s="18"/>
    </row>
    <row r="43" spans="2:40" ht="27" customHeight="1"/>
    <row r="44" spans="2:40" ht="27" customHeight="1"/>
    <row r="45" spans="2:40" ht="27" customHeight="1"/>
    <row r="46" spans="2:40" ht="27" customHeight="1"/>
    <row r="47" spans="2:40" ht="27" customHeight="1"/>
    <row r="48" spans="2:40" ht="27" customHeight="1"/>
    <row r="49" ht="27" customHeight="1"/>
    <row r="50" ht="27" customHeight="1"/>
  </sheetData>
  <mergeCells count="3">
    <mergeCell ref="B9:M10"/>
    <mergeCell ref="B12:C12"/>
    <mergeCell ref="B38:M38"/>
  </mergeCells>
  <pageMargins left="0" right="0.39370078740157483" top="0.31496062992125984" bottom="0.39370078740157483" header="0" footer="0.31496062992125984"/>
  <pageSetup paperSize="9" scale="73" orientation="portrait" r:id="rId1"/>
  <headerFooter scaleWithDoc="0">
    <oddFooter>&amp;R&amp;"Source Sans Pro,Normal"&amp;9Servicio de Información y Difusión. &amp;"Source Sans Pro,Negrita"Año 2024 | &amp;P</oddFooter>
  </headerFooter>
  <ignoredErrors>
    <ignoredError sqref="D14:M14 D28:M2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1A51-EF03-462A-A152-BBD2254213A1}">
  <sheetPr>
    <pageSetUpPr fitToPage="1"/>
  </sheetPr>
  <dimension ref="B1:AT38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25.44140625" style="17" customWidth="1"/>
    <col min="3" max="12" width="9.109375" style="17" customWidth="1"/>
    <col min="13" max="13" width="2.88671875" style="17" customWidth="1"/>
    <col min="14" max="20" width="9.109375" style="17"/>
    <col min="21" max="21" width="9.109375" style="17" customWidth="1"/>
    <col min="22" max="24" width="9.109375" style="17"/>
    <col min="25" max="34" width="9.5546875" style="17" customWidth="1"/>
    <col min="35" max="43" width="9.109375" style="17"/>
    <col min="44" max="47" width="6.109375" style="17" customWidth="1"/>
    <col min="48" max="16384" width="9.109375" style="17"/>
  </cols>
  <sheetData>
    <row r="1" spans="2:46" s="55" customFormat="1">
      <c r="B1" s="64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6"/>
    </row>
    <row r="2" spans="2:46" s="55" customFormat="1">
      <c r="B2" s="64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6"/>
    </row>
    <row r="3" spans="2:46" s="55" customFormat="1" ht="15.75" customHeight="1">
      <c r="B3" s="64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6"/>
    </row>
    <row r="4" spans="2:46" s="55" customFormat="1">
      <c r="B4" s="64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6"/>
    </row>
    <row r="5" spans="2:46" s="55" customFormat="1">
      <c r="B5" s="64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6"/>
    </row>
    <row r="6" spans="2:46" s="55" customFormat="1">
      <c r="B6" s="64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6"/>
    </row>
    <row r="7" spans="2:46" s="55" customFormat="1" ht="15.6">
      <c r="B7" s="63" t="s">
        <v>86</v>
      </c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6"/>
    </row>
    <row r="8" spans="2:46" s="55" customFormat="1" ht="15.6">
      <c r="B8" s="62" t="s">
        <v>218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6"/>
    </row>
    <row r="9" spans="2:46" s="55" customFormat="1" ht="15" customHeight="1">
      <c r="B9" s="6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6"/>
    </row>
    <row r="10" spans="2:46" ht="11.25" customHeight="1">
      <c r="B10" s="265" t="s">
        <v>231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46" ht="11.25" customHeight="1">
      <c r="B11" s="268"/>
      <c r="C11" s="269"/>
      <c r="D11" s="269"/>
      <c r="E11" s="269"/>
      <c r="F11" s="269"/>
      <c r="G11" s="269"/>
      <c r="H11" s="269"/>
      <c r="I11" s="269"/>
      <c r="J11" s="269"/>
      <c r="K11" s="269"/>
      <c r="L11" s="270"/>
    </row>
    <row r="12" spans="2:46" ht="16.5" customHeight="1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2:46" s="23" customFormat="1" ht="22.5" customHeight="1">
      <c r="B13" s="249" t="s">
        <v>153</v>
      </c>
      <c r="C13" s="248">
        <v>2015</v>
      </c>
      <c r="D13" s="248">
        <v>2016</v>
      </c>
      <c r="E13" s="248">
        <v>2017</v>
      </c>
      <c r="F13" s="248">
        <v>2018</v>
      </c>
      <c r="G13" s="248">
        <v>2019</v>
      </c>
      <c r="H13" s="248">
        <v>2020</v>
      </c>
      <c r="I13" s="248">
        <v>2021</v>
      </c>
      <c r="J13" s="248">
        <v>2022</v>
      </c>
      <c r="K13" s="248">
        <v>2023</v>
      </c>
      <c r="L13" s="248">
        <v>2024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2:46" s="50" customFormat="1" ht="3.75" customHeight="1">
      <c r="B14" s="147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2:46" s="23" customFormat="1" ht="16.5" customHeight="1">
      <c r="B15" s="197" t="s">
        <v>7</v>
      </c>
      <c r="C15" s="35">
        <v>290</v>
      </c>
      <c r="D15" s="35">
        <v>275</v>
      </c>
      <c r="E15" s="35">
        <v>230</v>
      </c>
      <c r="F15" s="35">
        <v>257</v>
      </c>
      <c r="G15" s="35">
        <v>296</v>
      </c>
      <c r="H15" s="35">
        <v>210</v>
      </c>
      <c r="I15" s="35">
        <v>276</v>
      </c>
      <c r="J15" s="35">
        <v>249</v>
      </c>
      <c r="K15" s="35">
        <v>263</v>
      </c>
      <c r="L15" s="35">
        <v>309</v>
      </c>
      <c r="AA15" s="201"/>
      <c r="AB15" s="198"/>
      <c r="AC15" s="198"/>
      <c r="AD15" s="198"/>
      <c r="AE15" s="198"/>
      <c r="AF15" s="198"/>
      <c r="AS15" s="28"/>
      <c r="AT15" s="48"/>
    </row>
    <row r="16" spans="2:46" s="23" customFormat="1" ht="16.5" customHeight="1">
      <c r="B16" s="78" t="s">
        <v>8</v>
      </c>
      <c r="C16" s="35">
        <v>474</v>
      </c>
      <c r="D16" s="35">
        <v>450</v>
      </c>
      <c r="E16" s="35">
        <v>529</v>
      </c>
      <c r="F16" s="35">
        <v>514</v>
      </c>
      <c r="G16" s="35">
        <v>534</v>
      </c>
      <c r="H16" s="35">
        <v>564</v>
      </c>
      <c r="I16" s="35">
        <v>634</v>
      </c>
      <c r="J16" s="35">
        <v>554</v>
      </c>
      <c r="K16" s="35">
        <v>548</v>
      </c>
      <c r="L16" s="35">
        <v>566</v>
      </c>
      <c r="AA16" s="199"/>
      <c r="AB16" s="198"/>
      <c r="AC16" s="198"/>
      <c r="AD16" s="198"/>
      <c r="AE16" s="198"/>
      <c r="AF16" s="198"/>
      <c r="AS16" s="28"/>
      <c r="AT16" s="28"/>
    </row>
    <row r="17" spans="2:46" s="23" customFormat="1" ht="16.5" customHeight="1">
      <c r="B17" s="200" t="s">
        <v>9</v>
      </c>
      <c r="C17" s="35">
        <v>362</v>
      </c>
      <c r="D17" s="35">
        <v>353</v>
      </c>
      <c r="E17" s="35">
        <v>346</v>
      </c>
      <c r="F17" s="35">
        <v>446</v>
      </c>
      <c r="G17" s="35">
        <v>419</v>
      </c>
      <c r="H17" s="35">
        <v>384</v>
      </c>
      <c r="I17" s="35">
        <v>466</v>
      </c>
      <c r="J17" s="35">
        <v>370</v>
      </c>
      <c r="K17" s="35">
        <v>391</v>
      </c>
      <c r="L17" s="35">
        <v>385</v>
      </c>
      <c r="AA17" s="199"/>
      <c r="AB17" s="198"/>
      <c r="AC17" s="198"/>
      <c r="AD17" s="198"/>
      <c r="AE17" s="198"/>
      <c r="AF17" s="198"/>
      <c r="AS17" s="28"/>
      <c r="AT17" s="28"/>
    </row>
    <row r="18" spans="2:46" s="23" customFormat="1" ht="16.5" customHeight="1">
      <c r="B18" s="197" t="s">
        <v>10</v>
      </c>
      <c r="C18" s="35">
        <v>647</v>
      </c>
      <c r="D18" s="35">
        <v>613</v>
      </c>
      <c r="E18" s="35">
        <v>554</v>
      </c>
      <c r="F18" s="35">
        <v>699</v>
      </c>
      <c r="G18" s="35">
        <v>721</v>
      </c>
      <c r="H18" s="35">
        <v>679</v>
      </c>
      <c r="I18" s="35">
        <v>852</v>
      </c>
      <c r="J18" s="35">
        <v>674</v>
      </c>
      <c r="K18" s="35">
        <v>832</v>
      </c>
      <c r="L18" s="35">
        <v>657</v>
      </c>
      <c r="AA18" s="199"/>
      <c r="AB18" s="198"/>
      <c r="AC18" s="198"/>
      <c r="AD18" s="198"/>
      <c r="AE18" s="198"/>
      <c r="AF18" s="198"/>
      <c r="AS18" s="28"/>
      <c r="AT18" s="48"/>
    </row>
    <row r="19" spans="2:46" s="23" customFormat="1" ht="16.5" customHeight="1">
      <c r="B19" s="197" t="s">
        <v>11</v>
      </c>
      <c r="C19" s="35">
        <v>175</v>
      </c>
      <c r="D19" s="35">
        <v>174</v>
      </c>
      <c r="E19" s="35">
        <v>162</v>
      </c>
      <c r="F19" s="35">
        <v>181</v>
      </c>
      <c r="G19" s="35">
        <v>207</v>
      </c>
      <c r="H19" s="35">
        <v>229</v>
      </c>
      <c r="I19" s="35">
        <v>230</v>
      </c>
      <c r="J19" s="35">
        <v>209</v>
      </c>
      <c r="K19" s="35">
        <v>267</v>
      </c>
      <c r="L19" s="35">
        <v>250</v>
      </c>
      <c r="AA19" s="199"/>
      <c r="AB19" s="198"/>
      <c r="AC19" s="198"/>
      <c r="AD19" s="198"/>
      <c r="AE19" s="198"/>
      <c r="AF19" s="198"/>
      <c r="AS19" s="28"/>
      <c r="AT19" s="48"/>
    </row>
    <row r="20" spans="2:46" s="23" customFormat="1" ht="16.5" customHeight="1">
      <c r="B20" s="197" t="s">
        <v>12</v>
      </c>
      <c r="C20" s="35">
        <v>229</v>
      </c>
      <c r="D20" s="35">
        <v>194</v>
      </c>
      <c r="E20" s="35">
        <v>206</v>
      </c>
      <c r="F20" s="35">
        <v>244</v>
      </c>
      <c r="G20" s="35">
        <v>224</v>
      </c>
      <c r="H20" s="35">
        <v>223</v>
      </c>
      <c r="I20" s="35">
        <v>255</v>
      </c>
      <c r="J20" s="35">
        <v>251</v>
      </c>
      <c r="K20" s="35">
        <v>216</v>
      </c>
      <c r="L20" s="35">
        <v>215</v>
      </c>
      <c r="AA20" s="28"/>
      <c r="AS20" s="28"/>
      <c r="AT20" s="48"/>
    </row>
    <row r="21" spans="2:46" s="23" customFormat="1" ht="16.5" customHeight="1">
      <c r="B21" s="78" t="s">
        <v>13</v>
      </c>
      <c r="C21" s="35">
        <v>841</v>
      </c>
      <c r="D21" s="35">
        <v>812</v>
      </c>
      <c r="E21" s="35">
        <v>820</v>
      </c>
      <c r="F21" s="35">
        <v>871</v>
      </c>
      <c r="G21" s="35">
        <v>924</v>
      </c>
      <c r="H21" s="35">
        <v>951</v>
      </c>
      <c r="I21" s="35">
        <v>1125</v>
      </c>
      <c r="J21" s="35">
        <v>1090</v>
      </c>
      <c r="K21" s="35">
        <v>1075</v>
      </c>
      <c r="L21" s="35">
        <v>1048</v>
      </c>
      <c r="AA21" s="28"/>
      <c r="AS21" s="28"/>
      <c r="AT21" s="28"/>
    </row>
    <row r="22" spans="2:46" s="23" customFormat="1" ht="16.5" customHeight="1">
      <c r="B22" s="73" t="s">
        <v>14</v>
      </c>
      <c r="C22" s="30">
        <v>1360</v>
      </c>
      <c r="D22" s="30">
        <v>1373</v>
      </c>
      <c r="E22" s="30">
        <v>1272</v>
      </c>
      <c r="F22" s="30">
        <v>1250</v>
      </c>
      <c r="G22" s="30">
        <v>1307</v>
      </c>
      <c r="H22" s="30">
        <v>1400</v>
      </c>
      <c r="I22" s="30">
        <v>1756</v>
      </c>
      <c r="J22" s="30">
        <v>1214</v>
      </c>
      <c r="K22" s="30">
        <v>1291</v>
      </c>
      <c r="L22" s="30">
        <v>1439</v>
      </c>
      <c r="AA22" s="28"/>
      <c r="AS22" s="28"/>
      <c r="AT22" s="28"/>
    </row>
    <row r="23" spans="2:46" s="23" customFormat="1" ht="18" customHeight="1">
      <c r="B23" s="26" t="s">
        <v>6</v>
      </c>
      <c r="C23" s="25">
        <f t="shared" ref="C23:L23" si="0">SUM(C15:C22)</f>
        <v>4378</v>
      </c>
      <c r="D23" s="25">
        <f t="shared" si="0"/>
        <v>4244</v>
      </c>
      <c r="E23" s="25">
        <f t="shared" si="0"/>
        <v>4119</v>
      </c>
      <c r="F23" s="25">
        <f t="shared" si="0"/>
        <v>4462</v>
      </c>
      <c r="G23" s="25">
        <f t="shared" si="0"/>
        <v>4632</v>
      </c>
      <c r="H23" s="25">
        <f t="shared" si="0"/>
        <v>4640</v>
      </c>
      <c r="I23" s="25">
        <f t="shared" si="0"/>
        <v>5594</v>
      </c>
      <c r="J23" s="25">
        <f t="shared" si="0"/>
        <v>4611</v>
      </c>
      <c r="K23" s="25">
        <f t="shared" si="0"/>
        <v>4883</v>
      </c>
      <c r="L23" s="25">
        <f t="shared" si="0"/>
        <v>4869</v>
      </c>
    </row>
    <row r="24" spans="2:46" ht="5.0999999999999996" customHeight="1" thickBo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2:46" ht="14.25" customHeight="1">
      <c r="B25" s="19" t="s">
        <v>229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2:46" ht="9.75" customHeight="1">
      <c r="B26" s="18"/>
    </row>
    <row r="27" spans="2:46" ht="23.25" customHeight="1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2:46" ht="23.25" customHeight="1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</row>
    <row r="29" spans="2:46" ht="14.25" customHeight="1">
      <c r="B29" s="18"/>
    </row>
    <row r="30" spans="2:46" ht="14.25" customHeight="1">
      <c r="B30" s="18"/>
    </row>
    <row r="31" spans="2:46" ht="27" customHeight="1"/>
    <row r="32" spans="2:4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1">
    <mergeCell ref="B10:L11"/>
  </mergeCells>
  <pageMargins left="0" right="0.39370078740157483" top="0.31496062992125984" bottom="0.39370078740157483" header="0" footer="0.31496062992125984"/>
  <pageSetup paperSize="9" scale="81" orientation="portrait" r:id="rId1"/>
  <headerFooter scaleWithDoc="0">
    <oddFooter>&amp;R&amp;"Source Sans Pro,Normal"&amp;9Servicio de Información y Difusión. &amp;"Source Sans Pro,Negrita"Año 2024 |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5FED-C679-4D7C-AA1E-046EAF1E631E}">
  <sheetPr>
    <pageSetUpPr fitToPage="1"/>
  </sheetPr>
  <dimension ref="B1:R30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16.44140625" style="17" customWidth="1"/>
    <col min="3" max="3" width="16.33203125" style="17" customWidth="1"/>
    <col min="4" max="5" width="8.6640625" style="17" customWidth="1"/>
    <col min="6" max="11" width="9.109375" style="17" bestFit="1" customWidth="1"/>
    <col min="12" max="12" width="9.109375" style="17" customWidth="1"/>
    <col min="13" max="13" width="9.109375" style="17" bestFit="1" customWidth="1"/>
    <col min="14" max="14" width="2.88671875" style="17" customWidth="1"/>
    <col min="15" max="17" width="9.109375" style="17"/>
    <col min="18" max="19" width="6.109375" style="17" customWidth="1"/>
    <col min="20" max="16384" width="9.109375" style="17"/>
  </cols>
  <sheetData>
    <row r="1" spans="2:18" s="55" customFormat="1">
      <c r="B1" s="64"/>
      <c r="C1" s="6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2:18" s="55" customFormat="1">
      <c r="B2" s="64"/>
      <c r="C2" s="64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2:18" s="55" customFormat="1" ht="15.75" customHeight="1">
      <c r="B3" s="64"/>
      <c r="C3" s="64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2:18" s="55" customFormat="1" ht="32.25" customHeight="1">
      <c r="B4" s="64"/>
      <c r="C4" s="87"/>
      <c r="I4" s="57"/>
      <c r="J4" s="57"/>
      <c r="K4" s="57"/>
      <c r="L4" s="57"/>
      <c r="M4" s="57"/>
      <c r="N4" s="57"/>
      <c r="O4" s="57"/>
      <c r="P4" s="57"/>
      <c r="Q4" s="57"/>
    </row>
    <row r="5" spans="2:18" s="55" customFormat="1" ht="15" customHeight="1">
      <c r="B5" s="64"/>
      <c r="C5" s="87"/>
      <c r="I5" s="57"/>
      <c r="J5" s="57"/>
      <c r="K5" s="57"/>
      <c r="L5" s="57"/>
      <c r="M5" s="57"/>
      <c r="N5" s="57"/>
      <c r="O5" s="57"/>
      <c r="P5" s="57"/>
      <c r="Q5" s="57"/>
    </row>
    <row r="6" spans="2:18" s="55" customFormat="1" ht="15.6">
      <c r="B6" s="63" t="s">
        <v>86</v>
      </c>
      <c r="C6" s="64"/>
      <c r="I6" s="57"/>
      <c r="J6" s="57"/>
      <c r="K6" s="57"/>
      <c r="L6" s="57"/>
      <c r="M6" s="57"/>
      <c r="N6" s="57"/>
      <c r="O6" s="57"/>
      <c r="P6" s="57"/>
      <c r="Q6" s="57"/>
    </row>
    <row r="7" spans="2:18" s="55" customFormat="1" ht="15.6">
      <c r="B7" s="62" t="s">
        <v>218</v>
      </c>
      <c r="C7" s="64"/>
      <c r="I7" s="57"/>
      <c r="J7" s="57"/>
      <c r="K7" s="57"/>
      <c r="L7" s="57"/>
      <c r="M7" s="57"/>
      <c r="N7" s="57"/>
      <c r="O7" s="57"/>
      <c r="P7" s="57"/>
      <c r="Q7" s="57"/>
    </row>
    <row r="8" spans="2:18" s="55" customFormat="1" ht="13.8">
      <c r="B8" s="203"/>
      <c r="C8" s="203"/>
      <c r="D8" s="82"/>
      <c r="E8" s="82"/>
      <c r="F8" s="82"/>
      <c r="G8" s="82"/>
      <c r="H8" s="82"/>
      <c r="I8" s="82"/>
      <c r="J8" s="82"/>
      <c r="K8" s="82"/>
      <c r="L8" s="82"/>
      <c r="M8" s="82"/>
      <c r="N8" s="57"/>
      <c r="O8" s="57"/>
      <c r="P8" s="57"/>
      <c r="Q8" s="57"/>
    </row>
    <row r="9" spans="2:18" ht="11.25" customHeight="1">
      <c r="B9" s="283" t="s">
        <v>232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5"/>
    </row>
    <row r="10" spans="2:18" ht="11.25" customHeight="1">
      <c r="B10" s="286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8"/>
    </row>
    <row r="11" spans="2:18" ht="13.8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4"/>
      <c r="O11" s="54"/>
      <c r="P11" s="54"/>
      <c r="Q11" s="54"/>
    </row>
    <row r="12" spans="2:18" s="23" customFormat="1" ht="22.5" customHeight="1">
      <c r="B12" s="271" t="s">
        <v>141</v>
      </c>
      <c r="C12" s="272"/>
      <c r="D12" s="248">
        <v>2015</v>
      </c>
      <c r="E12" s="248">
        <v>2016</v>
      </c>
      <c r="F12" s="248">
        <v>2017</v>
      </c>
      <c r="G12" s="248">
        <v>2018</v>
      </c>
      <c r="H12" s="248">
        <v>2019</v>
      </c>
      <c r="I12" s="248">
        <v>2020</v>
      </c>
      <c r="J12" s="248">
        <v>2021</v>
      </c>
      <c r="K12" s="248">
        <v>2022</v>
      </c>
      <c r="L12" s="248">
        <v>2023</v>
      </c>
      <c r="M12" s="248">
        <v>2024</v>
      </c>
      <c r="N12" s="28"/>
      <c r="O12" s="28"/>
      <c r="P12" s="28"/>
      <c r="Q12" s="28"/>
    </row>
    <row r="13" spans="2:18" s="50" customFormat="1" ht="3.75" customHeight="1">
      <c r="B13" s="147"/>
      <c r="C13" s="147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51"/>
      <c r="O13" s="51"/>
      <c r="P13" s="51"/>
      <c r="Q13" s="51"/>
    </row>
    <row r="14" spans="2:18" s="23" customFormat="1" ht="15.75" customHeight="1">
      <c r="B14" s="200" t="s">
        <v>187</v>
      </c>
      <c r="C14" s="36"/>
      <c r="D14" s="35">
        <v>564</v>
      </c>
      <c r="E14" s="35">
        <v>593</v>
      </c>
      <c r="F14" s="35">
        <v>710</v>
      </c>
      <c r="G14" s="35">
        <v>886</v>
      </c>
      <c r="H14" s="35">
        <v>1099</v>
      </c>
      <c r="I14" s="35">
        <v>2419</v>
      </c>
      <c r="J14" s="35">
        <v>2996</v>
      </c>
      <c r="K14" s="35">
        <v>2463</v>
      </c>
      <c r="L14" s="35">
        <v>2707</v>
      </c>
      <c r="M14" s="35">
        <v>2857</v>
      </c>
      <c r="R14" s="28"/>
    </row>
    <row r="15" spans="2:18" s="23" customFormat="1" ht="15.75" customHeight="1">
      <c r="B15" s="132" t="s">
        <v>139</v>
      </c>
      <c r="C15" s="49"/>
      <c r="D15" s="30">
        <v>3814</v>
      </c>
      <c r="E15" s="30">
        <v>3651</v>
      </c>
      <c r="F15" s="30">
        <v>3409</v>
      </c>
      <c r="G15" s="30">
        <v>3576</v>
      </c>
      <c r="H15" s="30">
        <v>3533</v>
      </c>
      <c r="I15" s="30">
        <v>2221</v>
      </c>
      <c r="J15" s="30">
        <v>2598</v>
      </c>
      <c r="K15" s="30">
        <v>2148</v>
      </c>
      <c r="L15" s="30">
        <v>2176</v>
      </c>
      <c r="M15" s="30">
        <v>2012</v>
      </c>
      <c r="R15" s="28"/>
    </row>
    <row r="16" spans="2:18" s="23" customFormat="1" ht="15.75" customHeight="1" thickBot="1">
      <c r="B16" s="232" t="s">
        <v>6</v>
      </c>
      <c r="C16" s="233"/>
      <c r="D16" s="258">
        <f t="shared" ref="D16:L16" si="0">+D15+D14</f>
        <v>4378</v>
      </c>
      <c r="E16" s="258">
        <f t="shared" si="0"/>
        <v>4244</v>
      </c>
      <c r="F16" s="258">
        <f t="shared" si="0"/>
        <v>4119</v>
      </c>
      <c r="G16" s="258">
        <f t="shared" si="0"/>
        <v>4462</v>
      </c>
      <c r="H16" s="258">
        <f t="shared" si="0"/>
        <v>4632</v>
      </c>
      <c r="I16" s="258">
        <f t="shared" si="0"/>
        <v>4640</v>
      </c>
      <c r="J16" s="258">
        <f t="shared" si="0"/>
        <v>5594</v>
      </c>
      <c r="K16" s="258">
        <f t="shared" si="0"/>
        <v>4611</v>
      </c>
      <c r="L16" s="258">
        <f t="shared" si="0"/>
        <v>4883</v>
      </c>
      <c r="M16" s="258">
        <f>+M15+M14</f>
        <v>4869</v>
      </c>
      <c r="R16" s="48"/>
    </row>
    <row r="17" spans="2:18" s="23" customFormat="1" ht="15.75" customHeight="1">
      <c r="B17" s="236" t="s">
        <v>186</v>
      </c>
      <c r="C17" s="230"/>
      <c r="D17" s="259">
        <f t="shared" ref="D17:M17" si="1">+D14/D16</f>
        <v>0.12882594792142532</v>
      </c>
      <c r="E17" s="259">
        <f t="shared" si="1"/>
        <v>0.13972667295004712</v>
      </c>
      <c r="F17" s="259">
        <f t="shared" si="1"/>
        <v>0.172371934935664</v>
      </c>
      <c r="G17" s="259">
        <f t="shared" si="1"/>
        <v>0.19856566562079786</v>
      </c>
      <c r="H17" s="259">
        <f t="shared" si="1"/>
        <v>0.23726252158894645</v>
      </c>
      <c r="I17" s="259">
        <f t="shared" si="1"/>
        <v>0.52133620689655169</v>
      </c>
      <c r="J17" s="259">
        <f t="shared" si="1"/>
        <v>0.53557382910260998</v>
      </c>
      <c r="K17" s="259">
        <f t="shared" si="1"/>
        <v>0.53415744957709821</v>
      </c>
      <c r="L17" s="259">
        <f t="shared" si="1"/>
        <v>0.55437231210321525</v>
      </c>
      <c r="M17" s="259">
        <f t="shared" si="1"/>
        <v>0.58677346477716164</v>
      </c>
      <c r="R17" s="48"/>
    </row>
    <row r="18" spans="2:18" ht="5.0999999999999996" customHeight="1" thickBot="1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2:18" ht="14.25" customHeight="1">
      <c r="B19" s="19" t="s">
        <v>229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2:18" ht="3.75" customHeight="1">
      <c r="B20" s="18"/>
      <c r="C20" s="18"/>
    </row>
    <row r="21" spans="2:18" ht="14.25" customHeight="1">
      <c r="B21" s="18"/>
      <c r="C21" s="18"/>
    </row>
    <row r="22" spans="2:18" ht="14.25" customHeight="1">
      <c r="B22" s="18"/>
      <c r="C22" s="18"/>
    </row>
    <row r="23" spans="2:18" ht="27" customHeight="1"/>
    <row r="24" spans="2:18" ht="27" customHeight="1"/>
    <row r="25" spans="2:18" ht="27" customHeight="1"/>
    <row r="26" spans="2:18" ht="27" customHeight="1"/>
    <row r="27" spans="2:18" ht="27" customHeight="1"/>
    <row r="28" spans="2:18" ht="27" customHeight="1"/>
    <row r="29" spans="2:18" ht="27" customHeight="1"/>
    <row r="30" spans="2:18" ht="27" customHeight="1"/>
  </sheetData>
  <mergeCells count="2">
    <mergeCell ref="B9:M10"/>
    <mergeCell ref="B12:C12"/>
  </mergeCells>
  <pageMargins left="0" right="0.39370078740157483" top="0.31496062992125984" bottom="0.39370078740157483" header="0" footer="0.31496062992125984"/>
  <pageSetup paperSize="9" scale="77" orientation="portrait" r:id="rId1"/>
  <headerFooter scaleWithDoc="0">
    <oddFooter>&amp;R&amp;"Source Sans Pro,Normal"&amp;9Servicio de Información y Difusión. &amp;"Source Sans Pro,Negrita"Año 2024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BCE6-AE5B-4F75-B41A-308261A53380}">
  <sheetPr>
    <pageSetUpPr fitToPage="1"/>
  </sheetPr>
  <dimension ref="B1:AI49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19.88671875" style="17" customWidth="1"/>
    <col min="3" max="3" width="33.44140625" style="17" customWidth="1"/>
    <col min="4" max="13" width="7.33203125" style="17" customWidth="1"/>
    <col min="14" max="14" width="2.88671875" style="17" customWidth="1"/>
    <col min="15" max="15" width="9.109375" style="17"/>
    <col min="16" max="16" width="11.77734375" style="17" bestFit="1" customWidth="1"/>
    <col min="17" max="25" width="9.109375" style="17"/>
    <col min="26" max="26" width="9.5546875" style="17" customWidth="1"/>
    <col min="27" max="32" width="9.109375" style="17"/>
    <col min="33" max="36" width="6.109375" style="17" customWidth="1"/>
    <col min="37" max="16384" width="9.109375" style="17"/>
  </cols>
  <sheetData>
    <row r="1" spans="2:35" s="55" customFormat="1">
      <c r="B1" s="64"/>
      <c r="C1" s="6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2:35" s="55" customFormat="1">
      <c r="B2" s="64"/>
      <c r="C2" s="64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2:35" s="55" customFormat="1" ht="15.75" customHeight="1">
      <c r="B3" s="64"/>
      <c r="C3" s="64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2:35" s="55" customFormat="1" ht="28.5" customHeight="1">
      <c r="B4" s="64"/>
      <c r="C4" s="8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2:35" s="55" customFormat="1" ht="15" customHeight="1">
      <c r="B5" s="64"/>
      <c r="C5" s="8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2:35" s="55" customFormat="1" ht="15" customHeight="1">
      <c r="B6" s="63" t="s">
        <v>86</v>
      </c>
      <c r="C6" s="8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2:35" s="55" customFormat="1" ht="15" customHeight="1">
      <c r="B7" s="62" t="s">
        <v>218</v>
      </c>
      <c r="C7" s="8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2:35" s="55" customFormat="1" ht="15" customHeight="1">
      <c r="B8" s="64"/>
      <c r="C8" s="64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2:35" ht="11.25" customHeight="1">
      <c r="B9" s="265" t="s">
        <v>233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7"/>
    </row>
    <row r="10" spans="2:35" ht="11.25" customHeight="1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70"/>
    </row>
    <row r="11" spans="2:35" ht="9.75" customHeight="1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2:35" s="23" customFormat="1" ht="22.5" customHeight="1">
      <c r="B12" s="271"/>
      <c r="C12" s="272"/>
      <c r="D12" s="248">
        <v>2015</v>
      </c>
      <c r="E12" s="248">
        <v>2016</v>
      </c>
      <c r="F12" s="248">
        <v>2017</v>
      </c>
      <c r="G12" s="248">
        <v>2018</v>
      </c>
      <c r="H12" s="248">
        <v>2019</v>
      </c>
      <c r="I12" s="248">
        <v>2020</v>
      </c>
      <c r="J12" s="248">
        <v>2021</v>
      </c>
      <c r="K12" s="248">
        <v>2022</v>
      </c>
      <c r="L12" s="248">
        <v>2023</v>
      </c>
      <c r="M12" s="248">
        <v>2024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2:35" s="50" customFormat="1" ht="3.75" customHeight="1">
      <c r="B13" s="136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2:35" s="23" customFormat="1" ht="15" customHeight="1">
      <c r="B14" s="26" t="s">
        <v>193</v>
      </c>
      <c r="C14" s="4"/>
      <c r="D14" s="182">
        <f t="shared" ref="D14:M14" si="0">+SUM(D15:D16)</f>
        <v>5245</v>
      </c>
      <c r="E14" s="182">
        <f t="shared" si="0"/>
        <v>5062</v>
      </c>
      <c r="F14" s="182">
        <f t="shared" si="0"/>
        <v>4840</v>
      </c>
      <c r="G14" s="182">
        <f t="shared" si="0"/>
        <v>5926</v>
      </c>
      <c r="H14" s="182">
        <f t="shared" si="0"/>
        <v>5629</v>
      </c>
      <c r="I14" s="182">
        <f t="shared" si="0"/>
        <v>5256</v>
      </c>
      <c r="J14" s="182">
        <f t="shared" si="0"/>
        <v>6426</v>
      </c>
      <c r="K14" s="182">
        <f t="shared" si="0"/>
        <v>5293</v>
      </c>
      <c r="L14" s="182">
        <f t="shared" si="0"/>
        <v>5573</v>
      </c>
      <c r="M14" s="182">
        <f t="shared" si="0"/>
        <v>5608</v>
      </c>
      <c r="AH14" s="28"/>
      <c r="AI14" s="48"/>
    </row>
    <row r="15" spans="2:35" s="23" customFormat="1" ht="15" customHeight="1">
      <c r="B15" s="133" t="s">
        <v>151</v>
      </c>
      <c r="C15" s="40"/>
      <c r="D15" s="185">
        <v>5177</v>
      </c>
      <c r="E15" s="185">
        <v>4993</v>
      </c>
      <c r="F15" s="185">
        <v>4764</v>
      </c>
      <c r="G15" s="185">
        <v>5847</v>
      </c>
      <c r="H15" s="185">
        <v>5515</v>
      </c>
      <c r="I15" s="185">
        <v>5199</v>
      </c>
      <c r="J15" s="185">
        <v>6340</v>
      </c>
      <c r="K15" s="185">
        <v>5231</v>
      </c>
      <c r="L15" s="185">
        <v>5517</v>
      </c>
      <c r="M15" s="185">
        <v>5536</v>
      </c>
      <c r="AH15" s="28"/>
      <c r="AI15" s="28"/>
    </row>
    <row r="16" spans="2:35" s="23" customFormat="1" ht="15" customHeight="1">
      <c r="B16" s="200" t="s">
        <v>192</v>
      </c>
      <c r="C16" s="178"/>
      <c r="D16" s="184">
        <v>68</v>
      </c>
      <c r="E16" s="184">
        <v>69</v>
      </c>
      <c r="F16" s="184">
        <v>76</v>
      </c>
      <c r="G16" s="184">
        <v>79</v>
      </c>
      <c r="H16" s="184">
        <v>114</v>
      </c>
      <c r="I16" s="184">
        <v>57</v>
      </c>
      <c r="J16" s="184">
        <v>86</v>
      </c>
      <c r="K16" s="184">
        <v>62</v>
      </c>
      <c r="L16" s="184">
        <v>56</v>
      </c>
      <c r="M16" s="184">
        <v>72</v>
      </c>
      <c r="AH16" s="28"/>
      <c r="AI16" s="28"/>
    </row>
    <row r="17" spans="2:35" s="23" customFormat="1" ht="4.5" customHeight="1">
      <c r="B17" s="217"/>
      <c r="C17" s="216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AH17" s="28"/>
      <c r="AI17" s="48"/>
    </row>
    <row r="18" spans="2:35" s="23" customFormat="1" ht="15" customHeight="1">
      <c r="B18" s="26" t="s">
        <v>191</v>
      </c>
      <c r="C18" s="4"/>
      <c r="D18" s="182">
        <f t="shared" ref="D18:M18" si="1">+D19+D20</f>
        <v>5177</v>
      </c>
      <c r="E18" s="182">
        <f t="shared" si="1"/>
        <v>4993</v>
      </c>
      <c r="F18" s="182">
        <f t="shared" si="1"/>
        <v>4764</v>
      </c>
      <c r="G18" s="182">
        <f t="shared" si="1"/>
        <v>5847</v>
      </c>
      <c r="H18" s="182">
        <f t="shared" si="1"/>
        <v>5515</v>
      </c>
      <c r="I18" s="182">
        <f t="shared" si="1"/>
        <v>5199</v>
      </c>
      <c r="J18" s="182">
        <f t="shared" si="1"/>
        <v>6340</v>
      </c>
      <c r="K18" s="182">
        <f t="shared" si="1"/>
        <v>5231</v>
      </c>
      <c r="L18" s="182">
        <f t="shared" si="1"/>
        <v>5517</v>
      </c>
      <c r="M18" s="182">
        <f t="shared" si="1"/>
        <v>5536</v>
      </c>
      <c r="AH18" s="28"/>
      <c r="AI18" s="48"/>
    </row>
    <row r="19" spans="2:35" s="23" customFormat="1" ht="15" customHeight="1">
      <c r="B19" s="133" t="s">
        <v>162</v>
      </c>
      <c r="C19" s="214"/>
      <c r="D19" s="213">
        <v>9</v>
      </c>
      <c r="E19" s="213">
        <v>12</v>
      </c>
      <c r="F19" s="213">
        <v>15</v>
      </c>
      <c r="G19" s="213">
        <v>5</v>
      </c>
      <c r="H19" s="213">
        <v>9</v>
      </c>
      <c r="I19" s="213">
        <v>10</v>
      </c>
      <c r="J19" s="213">
        <v>9</v>
      </c>
      <c r="K19" s="213">
        <v>4</v>
      </c>
      <c r="L19" s="213">
        <v>2</v>
      </c>
      <c r="M19" s="213">
        <v>0</v>
      </c>
      <c r="AH19" s="28"/>
      <c r="AI19" s="48"/>
    </row>
    <row r="20" spans="2:35" s="23" customFormat="1" ht="15" customHeight="1">
      <c r="B20" s="200" t="s">
        <v>163</v>
      </c>
      <c r="C20" s="36"/>
      <c r="D20" s="184">
        <v>5168</v>
      </c>
      <c r="E20" s="184">
        <v>4981</v>
      </c>
      <c r="F20" s="184">
        <v>4749</v>
      </c>
      <c r="G20" s="184">
        <v>5842</v>
      </c>
      <c r="H20" s="184">
        <v>5506</v>
      </c>
      <c r="I20" s="184">
        <v>5189</v>
      </c>
      <c r="J20" s="184">
        <v>6331</v>
      </c>
      <c r="K20" s="184">
        <v>5227</v>
      </c>
      <c r="L20" s="184">
        <v>5515</v>
      </c>
      <c r="M20" s="184">
        <v>5536</v>
      </c>
      <c r="AH20" s="28"/>
      <c r="AI20" s="28"/>
    </row>
    <row r="21" spans="2:35" s="23" customFormat="1" ht="4.5" customHeight="1">
      <c r="B21" s="132"/>
      <c r="C21" s="31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AH21" s="28"/>
      <c r="AI21" s="28"/>
    </row>
    <row r="22" spans="2:35" s="23" customFormat="1" ht="15" customHeight="1">
      <c r="B22" s="26" t="s">
        <v>190</v>
      </c>
      <c r="C22" s="207"/>
      <c r="D22" s="186">
        <f t="shared" ref="D22:M22" si="2">+D24+D23</f>
        <v>5168</v>
      </c>
      <c r="E22" s="186">
        <f t="shared" si="2"/>
        <v>4981</v>
      </c>
      <c r="F22" s="186">
        <f t="shared" si="2"/>
        <v>4749</v>
      </c>
      <c r="G22" s="186">
        <f t="shared" si="2"/>
        <v>5842</v>
      </c>
      <c r="H22" s="186">
        <f t="shared" si="2"/>
        <v>5506</v>
      </c>
      <c r="I22" s="186">
        <f t="shared" si="2"/>
        <v>5189</v>
      </c>
      <c r="J22" s="186">
        <f t="shared" si="2"/>
        <v>6331</v>
      </c>
      <c r="K22" s="186">
        <f t="shared" si="2"/>
        <v>5227</v>
      </c>
      <c r="L22" s="186">
        <f t="shared" si="2"/>
        <v>5515</v>
      </c>
      <c r="M22" s="186">
        <f t="shared" si="2"/>
        <v>5536</v>
      </c>
      <c r="AH22" s="28"/>
      <c r="AI22" s="28"/>
    </row>
    <row r="23" spans="2:35" s="23" customFormat="1" ht="15" customHeight="1">
      <c r="B23" s="133" t="s">
        <v>160</v>
      </c>
      <c r="C23" s="40"/>
      <c r="D23" s="185">
        <v>3358</v>
      </c>
      <c r="E23" s="185">
        <v>3323</v>
      </c>
      <c r="F23" s="185">
        <v>3115</v>
      </c>
      <c r="G23" s="185">
        <v>3413</v>
      </c>
      <c r="H23" s="185">
        <v>3500</v>
      </c>
      <c r="I23" s="185">
        <v>3343</v>
      </c>
      <c r="J23" s="185">
        <v>4022</v>
      </c>
      <c r="K23" s="185">
        <v>3319</v>
      </c>
      <c r="L23" s="185">
        <v>3470</v>
      </c>
      <c r="M23" s="185">
        <v>3567</v>
      </c>
      <c r="AH23" s="28"/>
      <c r="AI23" s="28"/>
    </row>
    <row r="24" spans="2:35" s="23" customFormat="1" ht="15" customHeight="1">
      <c r="B24" s="200" t="s">
        <v>159</v>
      </c>
      <c r="C24" s="36"/>
      <c r="D24" s="184">
        <v>1810</v>
      </c>
      <c r="E24" s="184">
        <v>1658</v>
      </c>
      <c r="F24" s="184">
        <v>1634</v>
      </c>
      <c r="G24" s="184">
        <v>2429</v>
      </c>
      <c r="H24" s="184">
        <v>2006</v>
      </c>
      <c r="I24" s="184">
        <v>1846</v>
      </c>
      <c r="J24" s="184">
        <v>2309</v>
      </c>
      <c r="K24" s="184">
        <v>1908</v>
      </c>
      <c r="L24" s="184">
        <v>2045</v>
      </c>
      <c r="M24" s="184">
        <v>1969</v>
      </c>
      <c r="AH24" s="28"/>
      <c r="AI24" s="28"/>
    </row>
    <row r="25" spans="2:35" s="23" customFormat="1" ht="4.5" customHeight="1">
      <c r="B25" s="132"/>
      <c r="C25" s="31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AH25" s="28"/>
      <c r="AI25" s="28"/>
    </row>
    <row r="26" spans="2:35" s="23" customFormat="1" ht="15" customHeight="1">
      <c r="B26" s="26" t="s">
        <v>189</v>
      </c>
      <c r="C26" s="207"/>
      <c r="D26" s="212">
        <f t="shared" ref="D26:M26" si="3">SUM(D27:D31)</f>
        <v>1.0000000000000002</v>
      </c>
      <c r="E26" s="212">
        <f t="shared" si="3"/>
        <v>1.0000000000000016</v>
      </c>
      <c r="F26" s="212">
        <f t="shared" si="3"/>
        <v>1</v>
      </c>
      <c r="G26" s="212">
        <f t="shared" si="3"/>
        <v>1.0000000000000002</v>
      </c>
      <c r="H26" s="212">
        <f t="shared" si="3"/>
        <v>1</v>
      </c>
      <c r="I26" s="212">
        <f t="shared" si="3"/>
        <v>1.0000000000000004</v>
      </c>
      <c r="J26" s="212">
        <f t="shared" si="3"/>
        <v>1.0000000000000009</v>
      </c>
      <c r="K26" s="212">
        <f t="shared" si="3"/>
        <v>1.0000000000000004</v>
      </c>
      <c r="L26" s="212">
        <f t="shared" si="3"/>
        <v>1</v>
      </c>
      <c r="M26" s="212">
        <f t="shared" si="3"/>
        <v>1.0000000000000002</v>
      </c>
      <c r="AH26" s="28"/>
      <c r="AI26" s="28"/>
    </row>
    <row r="27" spans="2:35" s="23" customFormat="1" ht="15" customHeight="1">
      <c r="B27" s="133" t="s">
        <v>172</v>
      </c>
      <c r="C27" s="40"/>
      <c r="D27" s="211">
        <v>1.33259300388673E-2</v>
      </c>
      <c r="E27" s="211">
        <v>9.8665118978525802E-3</v>
      </c>
      <c r="F27" s="211">
        <v>1.9871598899419099E-2</v>
      </c>
      <c r="G27" s="211">
        <v>1.27197039777983E-2</v>
      </c>
      <c r="H27" s="211">
        <v>1.55970340066479E-2</v>
      </c>
      <c r="I27" s="211">
        <v>2.32558139534884E-2</v>
      </c>
      <c r="J27" s="211">
        <v>1.54502947753608E-2</v>
      </c>
      <c r="K27" s="211">
        <v>2.4679860302677499E-2</v>
      </c>
      <c r="L27" s="211">
        <v>1.86295503211991E-2</v>
      </c>
      <c r="M27" s="211">
        <v>2.03619909502262E-2</v>
      </c>
      <c r="AH27" s="28"/>
      <c r="AI27" s="28"/>
    </row>
    <row r="28" spans="2:35" s="23" customFormat="1" ht="15" customHeight="1">
      <c r="B28" s="197" t="s">
        <v>171</v>
      </c>
      <c r="C28" s="202"/>
      <c r="D28" s="210">
        <v>0.152970571904498</v>
      </c>
      <c r="E28" s="210">
        <v>0.14654672083575199</v>
      </c>
      <c r="F28" s="210">
        <v>0.13879547538978901</v>
      </c>
      <c r="G28" s="210">
        <v>0.141304347826087</v>
      </c>
      <c r="H28" s="210">
        <v>0.13781641523906901</v>
      </c>
      <c r="I28" s="210">
        <v>0.13761687844641601</v>
      </c>
      <c r="J28" s="210">
        <v>0.125228705021346</v>
      </c>
      <c r="K28" s="210">
        <v>0.124097788125728</v>
      </c>
      <c r="L28" s="210">
        <v>0.131263383297645</v>
      </c>
      <c r="M28" s="210">
        <v>0.12813656931303999</v>
      </c>
      <c r="AH28" s="28"/>
      <c r="AI28" s="46"/>
    </row>
    <row r="29" spans="2:35" s="23" customFormat="1" ht="15" customHeight="1">
      <c r="B29" s="200" t="s">
        <v>170</v>
      </c>
      <c r="C29" s="36"/>
      <c r="D29" s="208">
        <v>0.39061632426429799</v>
      </c>
      <c r="E29" s="208">
        <v>0.37318630295995397</v>
      </c>
      <c r="F29" s="208">
        <v>0.37297462549679</v>
      </c>
      <c r="G29" s="208">
        <v>0.403330249768733</v>
      </c>
      <c r="H29" s="208">
        <v>0.35975453848120698</v>
      </c>
      <c r="I29" s="208">
        <v>0.34308319347878202</v>
      </c>
      <c r="J29" s="208">
        <v>0.35068103273022999</v>
      </c>
      <c r="K29" s="208">
        <v>0.29592549476134999</v>
      </c>
      <c r="L29" s="208">
        <v>0.28051391862955</v>
      </c>
      <c r="M29" s="208">
        <v>0.288153023447141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35" s="23" customFormat="1" ht="15" customHeight="1">
      <c r="B30" s="200" t="s">
        <v>169</v>
      </c>
      <c r="C30" s="36"/>
      <c r="D30" s="208">
        <v>0.27845641310383101</v>
      </c>
      <c r="E30" s="208">
        <v>0.310214741729542</v>
      </c>
      <c r="F30" s="208">
        <v>0.29929685111586701</v>
      </c>
      <c r="G30" s="208">
        <v>0.30203515263644798</v>
      </c>
      <c r="H30" s="208">
        <v>0.302991562260292</v>
      </c>
      <c r="I30" s="208">
        <v>0.33613042435866702</v>
      </c>
      <c r="J30" s="208">
        <v>0.32059361658873797</v>
      </c>
      <c r="K30" s="208">
        <v>0.35459837019790502</v>
      </c>
      <c r="L30" s="208">
        <v>0.35074946466809398</v>
      </c>
      <c r="M30" s="208">
        <v>0.33895516248457402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2:35" s="23" customFormat="1" ht="15" customHeight="1">
      <c r="B31" s="197" t="s">
        <v>168</v>
      </c>
      <c r="C31" s="209"/>
      <c r="D31" s="208">
        <v>0.16463076068850599</v>
      </c>
      <c r="E31" s="208">
        <v>0.160185722576901</v>
      </c>
      <c r="F31" s="208">
        <v>0.169061449098135</v>
      </c>
      <c r="G31" s="208">
        <v>0.14061054579093399</v>
      </c>
      <c r="H31" s="208">
        <v>0.18384045001278401</v>
      </c>
      <c r="I31" s="208">
        <v>0.159913689762647</v>
      </c>
      <c r="J31" s="208">
        <v>0.188046350884326</v>
      </c>
      <c r="K31" s="208">
        <v>0.20069848661233999</v>
      </c>
      <c r="L31" s="208">
        <v>0.21884368308351199</v>
      </c>
      <c r="M31" s="208">
        <v>0.22439325380501901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2:35" s="23" customFormat="1" ht="4.5" customHeight="1">
      <c r="B32" s="132"/>
      <c r="C32" s="31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2:35" s="23" customFormat="1" ht="15" customHeight="1">
      <c r="B33" s="26" t="s">
        <v>188</v>
      </c>
      <c r="C33" s="207"/>
      <c r="D33" s="206">
        <v>44.1254858411993</v>
      </c>
      <c r="E33" s="206">
        <v>44.425130586186903</v>
      </c>
      <c r="F33" s="206">
        <v>44.430143686945897</v>
      </c>
      <c r="G33" s="206">
        <v>43.807816836262703</v>
      </c>
      <c r="H33" s="206">
        <v>45.303247251342398</v>
      </c>
      <c r="I33" s="206">
        <v>44.754495324862098</v>
      </c>
      <c r="J33" s="206">
        <v>46.059564952226097</v>
      </c>
      <c r="K33" s="206">
        <v>46.294062863795098</v>
      </c>
      <c r="L33" s="206">
        <v>46.981370449678799</v>
      </c>
      <c r="M33" s="206">
        <v>46.847799259563999</v>
      </c>
      <c r="AH33" s="28"/>
      <c r="AI33" s="28"/>
    </row>
    <row r="34" spans="2:35" s="23" customFormat="1" ht="15" customHeight="1">
      <c r="B34" s="133" t="s">
        <v>160</v>
      </c>
      <c r="C34" s="40"/>
      <c r="D34" s="205">
        <v>45.365294866355498</v>
      </c>
      <c r="E34" s="205">
        <v>45.2426850258176</v>
      </c>
      <c r="F34" s="205">
        <v>45.171441774491697</v>
      </c>
      <c r="G34" s="205">
        <v>46.343442622950803</v>
      </c>
      <c r="H34" s="205">
        <v>47.004800000000003</v>
      </c>
      <c r="I34" s="205">
        <v>46.647565543071202</v>
      </c>
      <c r="J34" s="205">
        <v>47.933227344992098</v>
      </c>
      <c r="K34" s="205">
        <v>47.939028842643303</v>
      </c>
      <c r="L34" s="205">
        <v>49.003065395095398</v>
      </c>
      <c r="M34" s="205">
        <v>48.854698094930598</v>
      </c>
      <c r="AH34" s="28"/>
      <c r="AI34" s="28"/>
    </row>
    <row r="35" spans="2:35" s="23" customFormat="1" ht="15" customHeight="1">
      <c r="B35" s="197" t="s">
        <v>159</v>
      </c>
      <c r="C35" s="202"/>
      <c r="D35" s="204">
        <v>41.778313253012101</v>
      </c>
      <c r="E35" s="204">
        <v>42.731729055258498</v>
      </c>
      <c r="F35" s="204">
        <v>42.981029810298097</v>
      </c>
      <c r="G35" s="204">
        <v>40.523885350318501</v>
      </c>
      <c r="H35" s="204">
        <v>42.288447909284201</v>
      </c>
      <c r="I35" s="204">
        <v>41.387075283144597</v>
      </c>
      <c r="J35" s="204">
        <v>42.737880496054103</v>
      </c>
      <c r="K35" s="204">
        <v>43.398457583547597</v>
      </c>
      <c r="L35" s="204">
        <v>43.558246828142998</v>
      </c>
      <c r="M35" s="204">
        <v>43.326715825297804</v>
      </c>
      <c r="AH35" s="28"/>
      <c r="AI35" s="46"/>
    </row>
    <row r="36" spans="2:35" ht="5.0999999999999996" customHeight="1" thickBot="1"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</row>
    <row r="37" spans="2:35" ht="14.25" customHeight="1">
      <c r="B37" s="19" t="s">
        <v>229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2:35" ht="17.25" customHeight="1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</row>
    <row r="39" spans="2:35" ht="23.25" customHeight="1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2:35" ht="14.25" customHeight="1">
      <c r="B40" s="18"/>
      <c r="C40" s="18"/>
    </row>
    <row r="41" spans="2:35" ht="14.25" customHeight="1">
      <c r="B41" s="18"/>
      <c r="C41" s="18"/>
    </row>
    <row r="42" spans="2:35" ht="27" customHeight="1"/>
    <row r="43" spans="2:35" ht="27" customHeight="1"/>
    <row r="44" spans="2:35" ht="27" customHeight="1"/>
    <row r="45" spans="2:35" ht="27" customHeight="1"/>
    <row r="46" spans="2:35" ht="27" customHeight="1"/>
    <row r="47" spans="2:35" ht="27" customHeight="1"/>
    <row r="48" spans="2:35" ht="27" customHeight="1"/>
    <row r="49" ht="27" customHeight="1"/>
  </sheetData>
  <mergeCells count="2">
    <mergeCell ref="B9:M10"/>
    <mergeCell ref="B12:C12"/>
  </mergeCells>
  <pageMargins left="0" right="0.31496062992125984" top="0.31496062992125984" bottom="0.39370078740157483" header="0" footer="0.31496062992125984"/>
  <pageSetup paperSize="9" scale="76" orientation="portrait" r:id="rId1"/>
  <headerFooter scaleWithDoc="0">
    <oddFooter>&amp;R&amp;"Source Sans Pro,Normal"&amp;9Servicio de Información y Difusión.&amp;"Source Sans Pro,Negrita" Año 2024 |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515F-BFB6-4C68-8BA2-10F91096B202}">
  <sheetPr>
    <pageSetUpPr fitToPage="1"/>
  </sheetPr>
  <dimension ref="A1:M58"/>
  <sheetViews>
    <sheetView zoomScaleNormal="100" workbookViewId="0"/>
  </sheetViews>
  <sheetFormatPr baseColWidth="10" defaultColWidth="8.6640625" defaultRowHeight="14.4"/>
  <cols>
    <col min="1" max="1" width="6.6640625" style="6" customWidth="1"/>
    <col min="2" max="2" width="1" style="6" customWidth="1"/>
    <col min="3" max="3" width="12.5546875" style="6" customWidth="1"/>
    <col min="4" max="4" width="9.44140625" style="6" customWidth="1"/>
    <col min="5" max="5" width="8.5546875" style="6" customWidth="1"/>
    <col min="6" max="6" width="5.44140625" style="6" customWidth="1"/>
    <col min="7" max="7" width="8.5546875" style="6" customWidth="1"/>
    <col min="8" max="9" width="8.6640625" style="6"/>
    <col min="10" max="10" width="14" style="6" customWidth="1"/>
    <col min="11" max="11" width="18.33203125" style="6" customWidth="1"/>
    <col min="12" max="12" width="7.44140625" style="6" customWidth="1"/>
    <col min="13" max="13" width="5.33203125" style="6" customWidth="1"/>
    <col min="14" max="16384" width="8.6640625" style="6"/>
  </cols>
  <sheetData>
    <row r="1" spans="1:13" ht="8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41.4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8">
      <c r="A5" s="7"/>
      <c r="B5" s="16" t="s"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7"/>
    </row>
    <row r="6" spans="1:13" ht="3.6" customHeight="1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7"/>
    </row>
    <row r="7" spans="1:13" ht="15.6">
      <c r="A7" s="7"/>
      <c r="B7" s="9"/>
      <c r="C7" s="264" t="s">
        <v>86</v>
      </c>
      <c r="D7" s="264"/>
      <c r="E7" s="264"/>
      <c r="F7" s="264"/>
      <c r="G7" s="264"/>
      <c r="H7" s="264"/>
      <c r="I7" s="264"/>
      <c r="J7" s="264"/>
      <c r="K7" s="264"/>
      <c r="L7" s="264"/>
      <c r="M7" s="7"/>
    </row>
    <row r="8" spans="1:13" ht="15.6">
      <c r="A8" s="7"/>
      <c r="B8" s="9"/>
      <c r="C8" s="15" t="s">
        <v>218</v>
      </c>
      <c r="D8" s="15"/>
      <c r="E8" s="15"/>
      <c r="F8" s="15"/>
      <c r="G8" s="15"/>
      <c r="H8" s="15"/>
      <c r="I8" s="15"/>
      <c r="J8" s="15"/>
      <c r="K8" s="15"/>
      <c r="L8" s="15"/>
      <c r="M8" s="7"/>
    </row>
    <row r="9" spans="1:13" ht="15" customHeight="1">
      <c r="A9" s="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7"/>
    </row>
    <row r="10" spans="1:13" ht="15.6">
      <c r="A10" s="7"/>
      <c r="B10" s="9"/>
      <c r="C10" s="13" t="s">
        <v>1</v>
      </c>
      <c r="D10" s="9"/>
      <c r="E10" s="9"/>
      <c r="F10" s="9"/>
      <c r="G10" s="9"/>
      <c r="H10" s="9"/>
      <c r="I10" s="9"/>
      <c r="J10" s="9"/>
      <c r="K10" s="9"/>
      <c r="L10" s="9"/>
      <c r="M10" s="7"/>
    </row>
    <row r="11" spans="1:13" ht="15" customHeight="1">
      <c r="A11" s="7"/>
      <c r="B11" s="9"/>
      <c r="C11" s="10" t="s">
        <v>85</v>
      </c>
      <c r="D11" s="10" t="s">
        <v>61</v>
      </c>
      <c r="E11" s="10"/>
      <c r="F11" s="9"/>
      <c r="G11" s="9"/>
      <c r="H11" s="9"/>
      <c r="I11" s="9"/>
      <c r="J11" s="9"/>
      <c r="K11" s="9"/>
      <c r="L11" s="8" t="s">
        <v>2</v>
      </c>
      <c r="M11" s="7"/>
    </row>
    <row r="12" spans="1:13" ht="15" customHeight="1">
      <c r="A12" s="7"/>
      <c r="B12" s="9"/>
      <c r="C12" s="10" t="s">
        <v>84</v>
      </c>
      <c r="D12" s="10" t="s">
        <v>83</v>
      </c>
      <c r="E12" s="10"/>
      <c r="F12" s="9"/>
      <c r="G12" s="9"/>
      <c r="H12" s="9"/>
      <c r="I12" s="9"/>
      <c r="J12" s="9"/>
      <c r="K12" s="9"/>
      <c r="L12" s="8" t="s">
        <v>4</v>
      </c>
      <c r="M12" s="7"/>
    </row>
    <row r="13" spans="1:13" ht="15" customHeight="1">
      <c r="A13" s="7"/>
      <c r="B13" s="9"/>
      <c r="C13" s="10" t="s">
        <v>82</v>
      </c>
      <c r="D13" s="10" t="s">
        <v>81</v>
      </c>
      <c r="E13" s="10"/>
      <c r="F13" s="9"/>
      <c r="G13" s="9"/>
      <c r="H13" s="9"/>
      <c r="I13" s="9"/>
      <c r="J13" s="9"/>
      <c r="K13" s="9"/>
      <c r="L13" s="8" t="s">
        <v>5</v>
      </c>
      <c r="M13" s="7"/>
    </row>
    <row r="14" spans="1:13" ht="15" customHeight="1">
      <c r="A14" s="7"/>
      <c r="B14" s="9"/>
      <c r="C14" s="10" t="s">
        <v>80</v>
      </c>
      <c r="D14" s="10" t="s">
        <v>79</v>
      </c>
      <c r="E14" s="10"/>
      <c r="F14" s="9"/>
      <c r="G14" s="9"/>
      <c r="H14" s="9"/>
      <c r="I14" s="9"/>
      <c r="J14" s="9"/>
      <c r="K14" s="9"/>
      <c r="L14" s="8" t="s">
        <v>49</v>
      </c>
      <c r="M14" s="7"/>
    </row>
    <row r="15" spans="1:13" ht="15" customHeight="1">
      <c r="A15" s="7"/>
      <c r="B15" s="9"/>
      <c r="C15" s="10" t="s">
        <v>78</v>
      </c>
      <c r="D15" s="10" t="s">
        <v>77</v>
      </c>
      <c r="E15" s="10"/>
      <c r="F15" s="9"/>
      <c r="G15" s="9"/>
      <c r="H15" s="9"/>
      <c r="I15" s="9"/>
      <c r="J15" s="9"/>
      <c r="K15" s="9"/>
      <c r="L15" s="8" t="s">
        <v>46</v>
      </c>
      <c r="M15" s="7"/>
    </row>
    <row r="16" spans="1:13" ht="15" customHeight="1">
      <c r="A16" s="7"/>
      <c r="B16" s="9"/>
      <c r="C16" s="10" t="s">
        <v>76</v>
      </c>
      <c r="D16" s="10" t="s">
        <v>75</v>
      </c>
      <c r="E16" s="10"/>
      <c r="F16" s="9"/>
      <c r="G16" s="9"/>
      <c r="H16" s="9"/>
      <c r="I16" s="9"/>
      <c r="J16" s="9"/>
      <c r="K16" s="9"/>
      <c r="L16" s="8" t="s">
        <v>42</v>
      </c>
      <c r="M16" s="7"/>
    </row>
    <row r="17" spans="1:13" ht="15" customHeight="1">
      <c r="A17" s="7"/>
      <c r="B17" s="9"/>
      <c r="C17" s="10" t="s">
        <v>74</v>
      </c>
      <c r="D17" s="10" t="s">
        <v>73</v>
      </c>
      <c r="E17" s="10"/>
      <c r="F17" s="9"/>
      <c r="G17" s="9"/>
      <c r="H17" s="9"/>
      <c r="I17" s="9"/>
      <c r="J17" s="9"/>
      <c r="K17" s="9"/>
      <c r="L17" s="8" t="s">
        <v>39</v>
      </c>
      <c r="M17" s="7"/>
    </row>
    <row r="18" spans="1:13" ht="15" customHeight="1">
      <c r="A18" s="7"/>
      <c r="B18" s="9"/>
      <c r="C18" s="10" t="s">
        <v>72</v>
      </c>
      <c r="D18" s="10" t="s">
        <v>71</v>
      </c>
      <c r="E18" s="10"/>
      <c r="F18" s="9"/>
      <c r="G18" s="9"/>
      <c r="H18" s="9"/>
      <c r="I18" s="9"/>
      <c r="J18" s="9"/>
      <c r="K18" s="9"/>
      <c r="L18" s="8" t="s">
        <v>37</v>
      </c>
      <c r="M18" s="7"/>
    </row>
    <row r="19" spans="1:13" ht="15" customHeight="1">
      <c r="A19" s="7"/>
      <c r="B19" s="9"/>
      <c r="C19" s="10" t="s">
        <v>70</v>
      </c>
      <c r="D19" s="10" t="s">
        <v>69</v>
      </c>
      <c r="E19" s="10"/>
      <c r="F19" s="9"/>
      <c r="G19" s="9"/>
      <c r="H19" s="9"/>
      <c r="I19" s="9"/>
      <c r="J19" s="9"/>
      <c r="K19" s="9"/>
      <c r="L19" s="8" t="s">
        <v>34</v>
      </c>
      <c r="M19" s="7"/>
    </row>
    <row r="20" spans="1:13" ht="15" customHeight="1">
      <c r="A20" s="7"/>
      <c r="B20" s="9"/>
      <c r="C20" s="10" t="s">
        <v>68</v>
      </c>
      <c r="D20" s="10" t="s">
        <v>67</v>
      </c>
      <c r="E20" s="10"/>
      <c r="F20" s="9"/>
      <c r="G20" s="9"/>
      <c r="H20" s="9"/>
      <c r="I20" s="9"/>
      <c r="J20" s="9"/>
      <c r="K20" s="9"/>
      <c r="L20" s="8" t="s">
        <v>32</v>
      </c>
      <c r="M20" s="7"/>
    </row>
    <row r="21" spans="1:13" ht="15" customHeight="1">
      <c r="A21" s="7"/>
      <c r="B21" s="9"/>
      <c r="C21" s="10" t="s">
        <v>66</v>
      </c>
      <c r="D21" s="10" t="s">
        <v>65</v>
      </c>
      <c r="E21" s="10"/>
      <c r="F21" s="9"/>
      <c r="G21" s="9"/>
      <c r="H21" s="9"/>
      <c r="I21" s="9"/>
      <c r="J21" s="9"/>
      <c r="K21" s="9"/>
      <c r="L21" s="8" t="s">
        <v>28</v>
      </c>
      <c r="M21" s="7"/>
    </row>
    <row r="22" spans="1:13" ht="15" customHeight="1">
      <c r="A22" s="7"/>
      <c r="B22" s="9"/>
      <c r="C22" s="10" t="s">
        <v>64</v>
      </c>
      <c r="D22" s="10" t="s">
        <v>63</v>
      </c>
      <c r="E22" s="10"/>
      <c r="F22" s="9"/>
      <c r="G22" s="9"/>
      <c r="H22" s="9"/>
      <c r="I22" s="9"/>
      <c r="J22" s="9"/>
      <c r="K22" s="9"/>
      <c r="L22" s="8" t="s">
        <v>28</v>
      </c>
      <c r="M22" s="7"/>
    </row>
    <row r="23" spans="1:13" ht="15" customHeight="1">
      <c r="A23" s="7"/>
      <c r="B23" s="9"/>
      <c r="C23" s="10" t="s">
        <v>62</v>
      </c>
      <c r="D23" s="10" t="s">
        <v>61</v>
      </c>
      <c r="E23" s="10"/>
      <c r="F23" s="9"/>
      <c r="G23" s="9"/>
      <c r="H23" s="9"/>
      <c r="I23" s="9"/>
      <c r="J23" s="9"/>
      <c r="K23" s="9"/>
      <c r="L23" s="8" t="s">
        <v>26</v>
      </c>
      <c r="M23" s="7"/>
    </row>
    <row r="24" spans="1:13" ht="15" customHeight="1">
      <c r="A24" s="7"/>
      <c r="B24" s="9"/>
      <c r="C24" s="10" t="s">
        <v>60</v>
      </c>
      <c r="D24" s="10" t="s">
        <v>219</v>
      </c>
      <c r="E24" s="10"/>
      <c r="F24" s="9"/>
      <c r="G24" s="9"/>
      <c r="H24" s="9"/>
      <c r="I24" s="9"/>
      <c r="J24" s="9"/>
      <c r="K24" s="9"/>
      <c r="L24" s="8" t="s">
        <v>24</v>
      </c>
      <c r="M24" s="7"/>
    </row>
    <row r="25" spans="1:13" ht="15" customHeight="1">
      <c r="A25" s="7"/>
      <c r="B25" s="9"/>
      <c r="C25" s="10" t="s">
        <v>59</v>
      </c>
      <c r="D25" s="10" t="s">
        <v>220</v>
      </c>
      <c r="E25" s="10"/>
      <c r="F25" s="14"/>
      <c r="G25" s="14"/>
      <c r="H25" s="14"/>
      <c r="I25" s="14"/>
      <c r="J25" s="14"/>
      <c r="K25" s="14"/>
      <c r="L25" s="8" t="s">
        <v>21</v>
      </c>
      <c r="M25" s="7"/>
    </row>
    <row r="26" spans="1:13" ht="15" customHeight="1">
      <c r="A26" s="7"/>
      <c r="B26" s="9"/>
      <c r="C26" s="10" t="s">
        <v>58</v>
      </c>
      <c r="D26" s="10" t="s">
        <v>221</v>
      </c>
      <c r="E26" s="10"/>
      <c r="F26" s="9"/>
      <c r="G26" s="9"/>
      <c r="H26" s="9"/>
      <c r="I26" s="9"/>
      <c r="J26" s="9"/>
      <c r="K26" s="9"/>
      <c r="L26" s="8" t="s">
        <v>17</v>
      </c>
      <c r="M26" s="7"/>
    </row>
    <row r="27" spans="1:13">
      <c r="A27" s="7"/>
      <c r="B27" s="9"/>
      <c r="C27" s="10"/>
      <c r="D27" s="10"/>
      <c r="E27" s="10"/>
      <c r="F27" s="9"/>
      <c r="G27" s="9"/>
      <c r="H27" s="9"/>
      <c r="I27" s="9"/>
      <c r="J27" s="9"/>
      <c r="K27" s="9"/>
      <c r="L27" s="10"/>
      <c r="M27" s="7"/>
    </row>
    <row r="28" spans="1:13" ht="15" customHeight="1">
      <c r="A28" s="7"/>
      <c r="B28" s="9"/>
      <c r="C28" s="13" t="s">
        <v>3</v>
      </c>
      <c r="D28" s="10"/>
      <c r="E28" s="10"/>
      <c r="F28" s="9"/>
      <c r="G28" s="9"/>
      <c r="H28" s="9"/>
      <c r="I28" s="9"/>
      <c r="J28" s="9"/>
      <c r="K28" s="9"/>
      <c r="L28" s="8"/>
      <c r="M28" s="7"/>
    </row>
    <row r="29" spans="1:13" ht="15" customHeight="1">
      <c r="A29" s="7"/>
      <c r="B29" s="9"/>
      <c r="C29" s="10" t="s">
        <v>57</v>
      </c>
      <c r="D29" s="10" t="s">
        <v>196</v>
      </c>
      <c r="E29" s="10"/>
      <c r="F29" s="9"/>
      <c r="G29" s="9"/>
      <c r="H29" s="9"/>
      <c r="I29" s="9"/>
      <c r="J29" s="9"/>
      <c r="K29" s="9"/>
      <c r="L29" s="8" t="s">
        <v>2</v>
      </c>
      <c r="M29" s="7"/>
    </row>
    <row r="30" spans="1:13" ht="15" customHeight="1">
      <c r="A30" s="7"/>
      <c r="B30" s="9"/>
      <c r="C30" s="10" t="s">
        <v>56</v>
      </c>
      <c r="D30" s="10" t="s">
        <v>197</v>
      </c>
      <c r="E30" s="10"/>
      <c r="F30" s="9"/>
      <c r="G30" s="9"/>
      <c r="H30" s="9"/>
      <c r="I30" s="9"/>
      <c r="J30" s="9"/>
      <c r="K30" s="9"/>
      <c r="L30" s="8" t="s">
        <v>4</v>
      </c>
      <c r="M30" s="7"/>
    </row>
    <row r="31" spans="1:13" ht="15" customHeight="1">
      <c r="A31" s="7"/>
      <c r="B31" s="9"/>
      <c r="C31" s="11" t="s">
        <v>55</v>
      </c>
      <c r="D31" s="10" t="s">
        <v>198</v>
      </c>
      <c r="E31" s="10"/>
      <c r="F31" s="9"/>
      <c r="G31" s="9"/>
      <c r="H31" s="9"/>
      <c r="I31" s="9"/>
      <c r="J31" s="9"/>
      <c r="K31" s="9"/>
      <c r="L31" s="8" t="s">
        <v>4</v>
      </c>
      <c r="M31" s="7"/>
    </row>
    <row r="32" spans="1:13" ht="15" customHeight="1">
      <c r="A32" s="7"/>
      <c r="B32" s="9"/>
      <c r="C32" s="11" t="s">
        <v>54</v>
      </c>
      <c r="D32" s="10" t="s">
        <v>199</v>
      </c>
      <c r="E32" s="10"/>
      <c r="F32" s="9"/>
      <c r="G32" s="9"/>
      <c r="H32" s="9"/>
      <c r="I32" s="9"/>
      <c r="J32" s="9"/>
      <c r="K32" s="9"/>
      <c r="L32" s="8" t="s">
        <v>4</v>
      </c>
      <c r="M32" s="7"/>
    </row>
    <row r="33" spans="1:13" ht="15" customHeight="1">
      <c r="A33" s="7"/>
      <c r="B33" s="9"/>
      <c r="C33" s="11" t="s">
        <v>53</v>
      </c>
      <c r="D33" s="10" t="s">
        <v>200</v>
      </c>
      <c r="E33" s="10"/>
      <c r="F33" s="9"/>
      <c r="G33" s="9"/>
      <c r="H33" s="9"/>
      <c r="I33" s="9"/>
      <c r="J33" s="9"/>
      <c r="K33" s="9"/>
      <c r="L33" s="8" t="s">
        <v>5</v>
      </c>
      <c r="M33" s="7"/>
    </row>
    <row r="34" spans="1:13" ht="15" customHeight="1">
      <c r="A34" s="7"/>
      <c r="B34" s="9"/>
      <c r="C34" s="11" t="s">
        <v>52</v>
      </c>
      <c r="D34" s="10" t="s">
        <v>201</v>
      </c>
      <c r="E34" s="10"/>
      <c r="F34" s="9"/>
      <c r="G34" s="9"/>
      <c r="H34" s="9"/>
      <c r="I34" s="9"/>
      <c r="J34" s="9"/>
      <c r="K34" s="9"/>
      <c r="L34" s="8" t="s">
        <v>5</v>
      </c>
      <c r="M34" s="7"/>
    </row>
    <row r="35" spans="1:13" ht="15" customHeight="1">
      <c r="A35" s="7"/>
      <c r="B35" s="9"/>
      <c r="C35" s="11" t="s">
        <v>51</v>
      </c>
      <c r="D35" s="10" t="s">
        <v>202</v>
      </c>
      <c r="E35" s="10"/>
      <c r="F35" s="9"/>
      <c r="G35" s="9"/>
      <c r="H35" s="9"/>
      <c r="I35" s="9"/>
      <c r="J35" s="9"/>
      <c r="K35" s="9"/>
      <c r="L35" s="8" t="s">
        <v>49</v>
      </c>
      <c r="M35" s="7"/>
    </row>
    <row r="36" spans="1:13" ht="15" customHeight="1">
      <c r="A36" s="7"/>
      <c r="B36" s="9"/>
      <c r="C36" s="11" t="s">
        <v>50</v>
      </c>
      <c r="D36" s="10" t="s">
        <v>203</v>
      </c>
      <c r="E36" s="10"/>
      <c r="F36" s="9"/>
      <c r="G36" s="9"/>
      <c r="H36" s="9"/>
      <c r="I36" s="9"/>
      <c r="J36" s="9"/>
      <c r="K36" s="9"/>
      <c r="L36" s="8" t="s">
        <v>49</v>
      </c>
      <c r="M36" s="7"/>
    </row>
    <row r="37" spans="1:13" ht="15" customHeight="1">
      <c r="A37" s="7"/>
      <c r="B37" s="9"/>
      <c r="C37" s="11" t="s">
        <v>48</v>
      </c>
      <c r="D37" s="10" t="s">
        <v>204</v>
      </c>
      <c r="E37" s="10"/>
      <c r="F37" s="9"/>
      <c r="G37" s="9"/>
      <c r="H37" s="9"/>
      <c r="I37" s="9"/>
      <c r="J37" s="9"/>
      <c r="K37" s="9"/>
      <c r="L37" s="8" t="s">
        <v>46</v>
      </c>
      <c r="M37" s="7"/>
    </row>
    <row r="38" spans="1:13" ht="15" customHeight="1">
      <c r="A38" s="7"/>
      <c r="B38" s="9"/>
      <c r="C38" s="10" t="s">
        <v>47</v>
      </c>
      <c r="D38" s="10" t="s">
        <v>205</v>
      </c>
      <c r="E38" s="10"/>
      <c r="F38" s="9"/>
      <c r="G38" s="9"/>
      <c r="H38" s="9"/>
      <c r="I38" s="9"/>
      <c r="J38" s="9"/>
      <c r="K38" s="9"/>
      <c r="L38" s="8" t="s">
        <v>46</v>
      </c>
      <c r="M38" s="7"/>
    </row>
    <row r="39" spans="1:13" ht="15" customHeight="1">
      <c r="A39" s="7"/>
      <c r="B39" s="9"/>
      <c r="C39" s="10" t="s">
        <v>45</v>
      </c>
      <c r="D39" s="10" t="s">
        <v>206</v>
      </c>
      <c r="E39" s="10"/>
      <c r="F39" s="9"/>
      <c r="G39" s="9"/>
      <c r="H39" s="9"/>
      <c r="I39" s="9"/>
      <c r="J39" s="9"/>
      <c r="K39" s="9"/>
      <c r="L39" s="8" t="s">
        <v>42</v>
      </c>
      <c r="M39" s="7"/>
    </row>
    <row r="40" spans="1:13" ht="15" customHeight="1">
      <c r="A40" s="7"/>
      <c r="B40" s="9"/>
      <c r="C40" s="11" t="s">
        <v>44</v>
      </c>
      <c r="D40" s="10" t="s">
        <v>207</v>
      </c>
      <c r="E40" s="10"/>
      <c r="F40" s="9"/>
      <c r="G40" s="9"/>
      <c r="H40" s="9"/>
      <c r="I40" s="9"/>
      <c r="J40" s="9"/>
      <c r="K40" s="9"/>
      <c r="L40" s="8" t="s">
        <v>42</v>
      </c>
      <c r="M40" s="7"/>
    </row>
    <row r="41" spans="1:13" ht="15" customHeight="1">
      <c r="A41" s="7"/>
      <c r="B41" s="9"/>
      <c r="C41" s="11" t="s">
        <v>43</v>
      </c>
      <c r="D41" s="10" t="s">
        <v>208</v>
      </c>
      <c r="E41" s="10"/>
      <c r="F41" s="9"/>
      <c r="G41" s="9"/>
      <c r="H41" s="9"/>
      <c r="I41" s="9"/>
      <c r="J41" s="9"/>
      <c r="K41" s="9"/>
      <c r="L41" s="8" t="s">
        <v>42</v>
      </c>
      <c r="M41" s="7"/>
    </row>
    <row r="42" spans="1:13" ht="15" customHeight="1">
      <c r="A42" s="7"/>
      <c r="B42" s="9"/>
      <c r="C42" s="11" t="s">
        <v>41</v>
      </c>
      <c r="D42" s="10" t="s">
        <v>209</v>
      </c>
      <c r="E42" s="10"/>
      <c r="F42" s="9"/>
      <c r="G42" s="9"/>
      <c r="H42" s="9"/>
      <c r="I42" s="9"/>
      <c r="J42" s="9"/>
      <c r="K42" s="9"/>
      <c r="L42" s="8" t="s">
        <v>39</v>
      </c>
      <c r="M42" s="7"/>
    </row>
    <row r="43" spans="1:13" ht="15" customHeight="1">
      <c r="A43" s="7"/>
      <c r="B43" s="9"/>
      <c r="C43" s="11" t="s">
        <v>40</v>
      </c>
      <c r="D43" s="10" t="s">
        <v>210</v>
      </c>
      <c r="E43" s="10"/>
      <c r="F43" s="9"/>
      <c r="G43" s="9"/>
      <c r="H43" s="9"/>
      <c r="I43" s="9"/>
      <c r="J43" s="9"/>
      <c r="K43" s="9"/>
      <c r="L43" s="8" t="s">
        <v>39</v>
      </c>
      <c r="M43" s="7"/>
    </row>
    <row r="44" spans="1:13" ht="15" customHeight="1">
      <c r="A44" s="7"/>
      <c r="B44" s="9"/>
      <c r="C44" s="11" t="s">
        <v>38</v>
      </c>
      <c r="D44" s="10" t="s">
        <v>211</v>
      </c>
      <c r="E44" s="10"/>
      <c r="F44" s="9"/>
      <c r="G44" s="9"/>
      <c r="H44" s="12"/>
      <c r="I44" s="12"/>
      <c r="J44" s="12"/>
      <c r="K44" s="12"/>
      <c r="L44" s="8" t="s">
        <v>37</v>
      </c>
      <c r="M44" s="7"/>
    </row>
    <row r="45" spans="1:13" ht="15" customHeight="1">
      <c r="A45" s="7"/>
      <c r="B45" s="9"/>
      <c r="C45" s="11" t="s">
        <v>36</v>
      </c>
      <c r="D45" s="10" t="s">
        <v>212</v>
      </c>
      <c r="E45" s="10"/>
      <c r="F45" s="9"/>
      <c r="G45" s="9"/>
      <c r="H45" s="9"/>
      <c r="I45" s="9"/>
      <c r="J45" s="9"/>
      <c r="K45" s="9"/>
      <c r="L45" s="8" t="s">
        <v>34</v>
      </c>
      <c r="M45" s="7"/>
    </row>
    <row r="46" spans="1:13" ht="15" customHeight="1">
      <c r="A46" s="7"/>
      <c r="B46" s="9"/>
      <c r="C46" s="11" t="s">
        <v>35</v>
      </c>
      <c r="D46" s="10" t="s">
        <v>213</v>
      </c>
      <c r="E46" s="10"/>
      <c r="F46" s="9"/>
      <c r="G46" s="9"/>
      <c r="H46" s="9"/>
      <c r="I46" s="9"/>
      <c r="J46" s="9"/>
      <c r="K46" s="9"/>
      <c r="L46" s="8" t="s">
        <v>34</v>
      </c>
      <c r="M46" s="7"/>
    </row>
    <row r="47" spans="1:13" ht="15" customHeight="1">
      <c r="A47" s="7"/>
      <c r="B47" s="9"/>
      <c r="C47" s="11" t="s">
        <v>33</v>
      </c>
      <c r="D47" s="10" t="s">
        <v>214</v>
      </c>
      <c r="E47" s="10"/>
      <c r="F47" s="9"/>
      <c r="G47" s="9"/>
      <c r="H47" s="9"/>
      <c r="I47" s="9"/>
      <c r="J47" s="9"/>
      <c r="K47" s="9"/>
      <c r="L47" s="8" t="s">
        <v>32</v>
      </c>
      <c r="M47" s="7"/>
    </row>
    <row r="48" spans="1:13" ht="15" customHeight="1">
      <c r="A48" s="7"/>
      <c r="B48" s="9"/>
      <c r="C48" s="11" t="s">
        <v>31</v>
      </c>
      <c r="D48" s="10" t="s">
        <v>215</v>
      </c>
      <c r="E48" s="10"/>
      <c r="F48" s="9"/>
      <c r="G48" s="9"/>
      <c r="H48" s="9"/>
      <c r="I48" s="9"/>
      <c r="J48" s="9"/>
      <c r="K48" s="9"/>
      <c r="L48" s="8" t="s">
        <v>28</v>
      </c>
      <c r="M48" s="7"/>
    </row>
    <row r="49" spans="1:13" ht="15" customHeight="1">
      <c r="A49" s="7"/>
      <c r="B49" s="9"/>
      <c r="C49" s="11" t="s">
        <v>30</v>
      </c>
      <c r="D49" s="10" t="s">
        <v>216</v>
      </c>
      <c r="E49" s="10"/>
      <c r="F49" s="9"/>
      <c r="G49" s="9"/>
      <c r="H49" s="9"/>
      <c r="I49" s="9"/>
      <c r="J49" s="9"/>
      <c r="K49" s="9"/>
      <c r="L49" s="8" t="s">
        <v>28</v>
      </c>
      <c r="M49" s="7"/>
    </row>
    <row r="50" spans="1:13" ht="15" customHeight="1">
      <c r="A50" s="7"/>
      <c r="B50" s="9"/>
      <c r="C50" s="11" t="s">
        <v>29</v>
      </c>
      <c r="D50" s="10" t="s">
        <v>217</v>
      </c>
      <c r="E50" s="10"/>
      <c r="F50" s="9"/>
      <c r="G50" s="9"/>
      <c r="H50" s="9"/>
      <c r="I50" s="9"/>
      <c r="J50" s="9"/>
      <c r="K50" s="9"/>
      <c r="L50" s="8" t="s">
        <v>28</v>
      </c>
      <c r="M50" s="7"/>
    </row>
    <row r="51" spans="1:13" ht="15" customHeight="1">
      <c r="A51" s="7"/>
      <c r="B51" s="9"/>
      <c r="C51" s="11" t="s">
        <v>27</v>
      </c>
      <c r="D51" s="10" t="s">
        <v>222</v>
      </c>
      <c r="E51" s="10"/>
      <c r="F51" s="9"/>
      <c r="G51" s="9"/>
      <c r="H51" s="9"/>
      <c r="I51" s="9"/>
      <c r="J51" s="9"/>
      <c r="K51" s="9"/>
      <c r="L51" s="8" t="s">
        <v>26</v>
      </c>
      <c r="M51" s="7"/>
    </row>
    <row r="52" spans="1:13" ht="15" customHeight="1">
      <c r="A52" s="7"/>
      <c r="B52" s="9"/>
      <c r="C52" s="11" t="s">
        <v>25</v>
      </c>
      <c r="D52" s="10" t="s">
        <v>223</v>
      </c>
      <c r="E52" s="10"/>
      <c r="F52" s="9"/>
      <c r="G52" s="9"/>
      <c r="H52" s="9"/>
      <c r="I52" s="9"/>
      <c r="J52" s="9"/>
      <c r="K52" s="9"/>
      <c r="L52" s="8" t="s">
        <v>24</v>
      </c>
      <c r="M52" s="7"/>
    </row>
    <row r="53" spans="1:13" ht="15" customHeight="1">
      <c r="A53" s="7"/>
      <c r="B53" s="9"/>
      <c r="C53" s="11" t="s">
        <v>23</v>
      </c>
      <c r="D53" s="10" t="s">
        <v>224</v>
      </c>
      <c r="E53" s="10"/>
      <c r="F53" s="9"/>
      <c r="G53" s="9"/>
      <c r="H53" s="9"/>
      <c r="I53" s="9"/>
      <c r="J53" s="9"/>
      <c r="K53" s="9"/>
      <c r="L53" s="8" t="s">
        <v>21</v>
      </c>
      <c r="M53" s="7"/>
    </row>
    <row r="54" spans="1:13" ht="15" customHeight="1">
      <c r="A54" s="7"/>
      <c r="B54" s="9"/>
      <c r="C54" s="11" t="s">
        <v>22</v>
      </c>
      <c r="D54" s="10" t="s">
        <v>225</v>
      </c>
      <c r="E54" s="10"/>
      <c r="F54" s="9"/>
      <c r="G54" s="9"/>
      <c r="H54" s="9"/>
      <c r="I54" s="9"/>
      <c r="J54" s="9"/>
      <c r="K54" s="9"/>
      <c r="L54" s="8" t="s">
        <v>21</v>
      </c>
      <c r="M54" s="7"/>
    </row>
    <row r="55" spans="1:13" ht="15" customHeight="1">
      <c r="A55" s="7"/>
      <c r="B55" s="9"/>
      <c r="C55" s="11" t="s">
        <v>20</v>
      </c>
      <c r="D55" s="10" t="s">
        <v>226</v>
      </c>
      <c r="E55" s="10"/>
      <c r="F55" s="9"/>
      <c r="G55" s="9"/>
      <c r="H55" s="9"/>
      <c r="I55" s="9"/>
      <c r="J55" s="9"/>
      <c r="K55" s="9"/>
      <c r="L55" s="8" t="s">
        <v>17</v>
      </c>
      <c r="M55" s="7"/>
    </row>
    <row r="56" spans="1:13" ht="15" customHeight="1">
      <c r="A56" s="7"/>
      <c r="B56" s="9"/>
      <c r="C56" s="11" t="s">
        <v>19</v>
      </c>
      <c r="D56" s="10" t="s">
        <v>227</v>
      </c>
      <c r="E56" s="10"/>
      <c r="F56" s="9"/>
      <c r="G56" s="9"/>
      <c r="H56" s="9"/>
      <c r="I56" s="9"/>
      <c r="J56" s="9"/>
      <c r="K56" s="9"/>
      <c r="L56" s="8" t="s">
        <v>17</v>
      </c>
      <c r="M56" s="7"/>
    </row>
    <row r="57" spans="1:13" ht="15" customHeight="1">
      <c r="A57" s="7"/>
      <c r="B57" s="7"/>
      <c r="C57" s="11" t="s">
        <v>18</v>
      </c>
      <c r="D57" s="10" t="s">
        <v>228</v>
      </c>
      <c r="E57" s="10"/>
      <c r="F57" s="9"/>
      <c r="G57" s="9"/>
      <c r="H57" s="9"/>
      <c r="I57" s="9"/>
      <c r="J57" s="9"/>
      <c r="K57" s="9"/>
      <c r="L57" s="8" t="s">
        <v>17</v>
      </c>
      <c r="M57" s="7"/>
    </row>
    <row r="58" spans="1:1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</sheetData>
  <mergeCells count="1">
    <mergeCell ref="C7:L7"/>
  </mergeCells>
  <hyperlinks>
    <hyperlink ref="L11" location="'Tabla 1'!A1" display="Pág. 3" xr:uid="{CBF2FB26-EE7D-4170-999A-7D5071A36A13}"/>
    <hyperlink ref="L12" location="'Tabla 2'!A1" display="Pág. 4" xr:uid="{AFB7076B-7864-44B3-8683-3C87E7DEA409}"/>
    <hyperlink ref="L13:L14" location="'Tabla 2'!A1" display="Pág. 4" xr:uid="{D5609747-6746-4BDA-8ECF-1812B2BB384C}"/>
    <hyperlink ref="L15" location="'Tabla 5'!A1" display="Pág. 7" xr:uid="{034729ED-E2EA-45A6-A482-B1D8EA0579A2}"/>
    <hyperlink ref="L13" location="'Tabla 3'!A1" display="Pág. 5" xr:uid="{358F29C0-15CC-4F6A-AADD-79A96F0B1A99}"/>
    <hyperlink ref="L14" location="'Tabla 4'!A1" display="Pág. 6" xr:uid="{D88E1AE7-C84D-4AE7-9874-2CF6049FAB6D}"/>
    <hyperlink ref="L37" location="'Tabla 5'!A69" display="Pág. 7" xr:uid="{E6C32A0D-4E2A-4FD2-9E1A-75FC7B62E0AB}"/>
    <hyperlink ref="L16" location="'Tabla 6'!A1" display="Pág. 8" xr:uid="{7C3A56EF-0D4E-46FE-95E7-D0748817B46E}"/>
    <hyperlink ref="L17" location="'Tabla 7'!A1" display="Pág. 9" xr:uid="{C189575A-755F-4BD7-8217-CADBE01EE061}"/>
    <hyperlink ref="L18" location="'Tabla 8'!A1" display="Pág. 10" xr:uid="{BEE08CF8-AD00-496D-A6CA-FE7BCDBDBC1B}"/>
    <hyperlink ref="L19" location="'Tabla 9'!A1" display="Pág. 11" xr:uid="{AD5DA24D-02C0-4F30-885E-4B01D916C605}"/>
    <hyperlink ref="L21" location="'Tablas 11-12'!A1" display="Pág. 13" xr:uid="{9648F79D-6EE5-4210-AF4B-B7827F5BD5C2}"/>
    <hyperlink ref="L22" location="'Tablas 11-12'!A1" display="Pág. 13" xr:uid="{95A5E0B1-8187-4BDB-AFFA-B6CCA386FD3D}"/>
    <hyperlink ref="L29" location="'Tabla 1'!A1" display="Pág. 3" xr:uid="{49BE9A8E-F7D7-4BB5-B162-62F7D512E1CC}"/>
    <hyperlink ref="L30" location="'Tabla 2'!A1" display="Pág. 4" xr:uid="{2679A0A2-E766-4C00-A17F-9B07DF97888A}"/>
    <hyperlink ref="L33" location="'Tabla 3'!A1" display="Pág. 5" xr:uid="{70B44B91-B53D-450D-B52E-86CB55B69C5E}"/>
    <hyperlink ref="L35" location="'Tabla 4'!A1" display="Pág. 6" xr:uid="{D74375E5-7588-4CD8-876E-73946BA8F3F0}"/>
    <hyperlink ref="L39" location="'Tabla 6'!A1" display="Pág. 8" xr:uid="{7C3CC20D-20BA-4E9B-AB72-29D2D5E532AD}"/>
    <hyperlink ref="L48" location="'Tablas 11-12'!A1" display="Pág. 13" xr:uid="{EFDC1762-A415-4475-A252-08318D1770F6}"/>
    <hyperlink ref="L20" location="'Tabla 10'!A1" display="Pág. 12" xr:uid="{EFA58398-4BE1-4720-81D3-EEFEB2F48EA9}"/>
    <hyperlink ref="L42" location="'Tabla 7'!A1" display="Pág. 9" xr:uid="{8B56A2BA-685F-4383-B748-AB3FAAC47596}"/>
    <hyperlink ref="L47" location="'Tabla 10'!A1" display="Pág. 12" xr:uid="{8CECA59B-34EE-4AD6-968B-8255EDE351F2}"/>
    <hyperlink ref="L44" location="'Tabla 8'!A1" display="Pág. 10" xr:uid="{E54EBF67-0E07-495A-A23B-EB173DD8235E}"/>
    <hyperlink ref="L45" location="'Tabla 9'!A1" display="Pág. 11" xr:uid="{C7C45CB6-02D1-4EA8-B840-814FB2C6F837}"/>
    <hyperlink ref="L23" location="'Tabla 13'!A1" display="Pág. 14" xr:uid="{BC294DD9-97B5-4BF8-9A17-D4517F2CC8DA}"/>
    <hyperlink ref="L24" location="'Tabla 14'!A1" display="Pág. 15" xr:uid="{0480BF25-C4CC-42CE-9FA9-3AA2D8C0AC6A}"/>
    <hyperlink ref="L25" location="'Tabla 15'!A1" display="Pág. 16" xr:uid="{B646885E-F10B-43FC-BBBB-BED06908A288}"/>
    <hyperlink ref="L26" location="'Tabla 16'!A1" display="Pág. 17" xr:uid="{7F8787F4-C00A-49E8-9D73-E4A76799FA1B}"/>
    <hyperlink ref="L31" location="'Tabla 2'!A1" display="Pág. 4" xr:uid="{F7ACE373-BEBF-498D-84DB-04974E37DD06}"/>
    <hyperlink ref="L32" location="'Tabla 2'!A1" display="Pág. 4" xr:uid="{25E660F6-370F-479B-8B00-4FDC6C61E654}"/>
    <hyperlink ref="L34" location="'Tabla 3'!A1" display="Pág. 5" xr:uid="{5691D77E-38FF-45A7-90B0-AD429C8822BB}"/>
    <hyperlink ref="L36" location="'Tabla 4'!A1" display="Pág. 6" xr:uid="{C7ABFC48-1319-4E20-92B3-C330B47D1F0D}"/>
    <hyperlink ref="L38" location="'Tabla 5'!A69" display="Pág. 7" xr:uid="{A0FD706B-87D4-47FA-8A93-543A2BE4558F}"/>
    <hyperlink ref="L40" location="'Tabla 6'!A1" display="Pág. 8" xr:uid="{36AE513E-5034-4A22-BBBA-508F399A64FA}"/>
    <hyperlink ref="L41" location="'Tabla 6'!A1" display="Pág. 8" xr:uid="{AF4E5C6E-8CB1-4E52-A4E8-961E115F0403}"/>
    <hyperlink ref="L43" location="'Tabla 7'!A1" display="Pág. 9" xr:uid="{9A23D2C8-8F1D-47A3-BFC9-C7DF87C83B0E}"/>
    <hyperlink ref="L46" location="'Tabla 9'!A1" display="Pág. 11" xr:uid="{7908FADE-6FC0-49CA-9CEE-4D2DC5398B50}"/>
    <hyperlink ref="L49" location="'Tablas 11-12'!A1" display="Pág. 13" xr:uid="{7AF12935-2A63-444B-805D-F085627A98D8}"/>
    <hyperlink ref="L50" location="'Tablas 11-12'!A1" display="Pág. 13" xr:uid="{FC021E2A-C448-443B-BD0F-725DA339155E}"/>
    <hyperlink ref="L51" location="'Tabla 13'!A1" display="Pág. 14" xr:uid="{176E66A3-286D-472C-AD4C-CCE1D780A66B}"/>
    <hyperlink ref="L52" location="'Tabla 14'!A1" display="Pág. 15" xr:uid="{5A2AD3A0-98D7-4E62-9E04-F89FFD911799}"/>
    <hyperlink ref="L53" location="'Tabla 15'!A1" display="Pág. 16" xr:uid="{09C2B38A-3B48-4609-8C43-5E0959680F81}"/>
    <hyperlink ref="L54" location="'Tabla 15'!A1" display="Pág. 16" xr:uid="{68DFA481-A48F-4F05-8CF7-711A17D68894}"/>
    <hyperlink ref="L55" location="'Tabla 16'!A1" display="Pág. 17" xr:uid="{8EF81612-93B1-40E1-8277-07CCDEBD368B}"/>
    <hyperlink ref="L56" location="'Tabla 16'!A1" display="Pág. 17" xr:uid="{0841D716-B93E-4E3D-A3D0-09887BB8236A}"/>
    <hyperlink ref="L57" location="'Tabla 16'!A1" display="Pág. 17" xr:uid="{8585AD12-6EBF-428E-A2F0-F33D6B2F54CA}"/>
  </hyperlinks>
  <pageMargins left="0" right="0.31496062992125984" top="0.31496062992125984" bottom="0.59055118110236227" header="0" footer="0.31496062992125984"/>
  <pageSetup paperSize="9" scale="90" orientation="portrait" r:id="rId1"/>
  <headerFooter>
    <oddFooter>&amp;R&amp;"Source Sans Pro,Normal"&amp;9&amp;K505050Servicio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6E7B-4480-4AF7-B97E-C65AA106D003}">
  <sheetPr>
    <pageSetUpPr fitToPage="1"/>
  </sheetPr>
  <dimension ref="B1:AA48"/>
  <sheetViews>
    <sheetView zoomScaleNormal="100" workbookViewId="0"/>
  </sheetViews>
  <sheetFormatPr baseColWidth="10" defaultColWidth="9.109375" defaultRowHeight="13.2"/>
  <cols>
    <col min="1" max="1" width="5.44140625" style="17" customWidth="1"/>
    <col min="2" max="2" width="19.109375" style="17" customWidth="1"/>
    <col min="3" max="3" width="58.88671875" style="17" customWidth="1"/>
    <col min="4" max="4" width="11" style="17" customWidth="1"/>
    <col min="5" max="5" width="11.33203125" style="17" customWidth="1"/>
    <col min="6" max="6" width="2.88671875" style="17" customWidth="1"/>
    <col min="7" max="8" width="9.109375" style="17"/>
    <col min="9" max="9" width="18.88671875" style="17" customWidth="1"/>
    <col min="10" max="25" width="9.109375" style="17"/>
    <col min="26" max="27" width="0.33203125" style="17" customWidth="1"/>
    <col min="28" max="16384" width="9.109375" style="17"/>
  </cols>
  <sheetData>
    <row r="1" spans="2:27" s="55" customFormat="1">
      <c r="B1" s="64"/>
      <c r="C1" s="64"/>
      <c r="D1" s="57"/>
      <c r="E1" s="57"/>
      <c r="F1" s="57"/>
      <c r="G1" s="57"/>
      <c r="H1" s="57"/>
      <c r="I1" s="57"/>
      <c r="J1" s="57"/>
      <c r="K1" s="57"/>
      <c r="L1" s="56"/>
    </row>
    <row r="2" spans="2:27" s="55" customFormat="1">
      <c r="B2" s="64"/>
      <c r="C2" s="64"/>
      <c r="D2" s="57"/>
      <c r="E2" s="57"/>
      <c r="F2" s="57"/>
      <c r="G2" s="57"/>
      <c r="H2" s="57"/>
      <c r="I2" s="57"/>
      <c r="J2" s="57"/>
      <c r="K2" s="57"/>
      <c r="L2" s="56"/>
    </row>
    <row r="3" spans="2:27" s="55" customFormat="1" ht="39.75" customHeight="1">
      <c r="B3" s="64"/>
      <c r="C3" s="64"/>
      <c r="D3" s="57"/>
      <c r="E3" s="57"/>
      <c r="F3" s="57"/>
      <c r="G3" s="57"/>
      <c r="H3" s="57"/>
      <c r="I3" s="57"/>
      <c r="J3" s="57"/>
      <c r="K3" s="57"/>
      <c r="L3" s="56"/>
    </row>
    <row r="4" spans="2:27" s="55" customFormat="1" ht="15" customHeight="1">
      <c r="B4" s="64"/>
      <c r="C4" s="64"/>
      <c r="D4" s="57"/>
      <c r="E4" s="57"/>
      <c r="F4" s="57"/>
      <c r="G4" s="57"/>
      <c r="H4" s="57"/>
      <c r="I4" s="57"/>
      <c r="J4" s="57"/>
      <c r="K4" s="57"/>
      <c r="L4" s="56"/>
    </row>
    <row r="5" spans="2:27" s="55" customFormat="1" ht="15.6">
      <c r="B5" s="63" t="s">
        <v>86</v>
      </c>
      <c r="C5" s="61"/>
      <c r="D5" s="60"/>
      <c r="E5" s="58"/>
      <c r="F5" s="57"/>
      <c r="G5" s="57"/>
      <c r="H5" s="57"/>
      <c r="I5" s="57"/>
      <c r="J5" s="57"/>
      <c r="K5" s="57"/>
      <c r="L5" s="56"/>
    </row>
    <row r="6" spans="2:27" s="55" customFormat="1" ht="15.6">
      <c r="B6" s="62" t="s">
        <v>218</v>
      </c>
      <c r="C6" s="61"/>
      <c r="D6" s="60"/>
      <c r="E6" s="58"/>
      <c r="F6" s="57"/>
      <c r="G6" s="57"/>
      <c r="H6" s="57"/>
      <c r="I6" s="57"/>
      <c r="J6" s="57"/>
      <c r="K6" s="57"/>
      <c r="L6" s="56"/>
    </row>
    <row r="7" spans="2:27" s="55" customFormat="1" ht="14.4">
      <c r="B7" s="59"/>
      <c r="C7" s="59"/>
      <c r="D7" s="58"/>
      <c r="E7" s="58"/>
      <c r="F7" s="57"/>
      <c r="G7" s="57"/>
      <c r="H7" s="57"/>
      <c r="I7" s="57"/>
      <c r="J7" s="57"/>
      <c r="K7" s="57"/>
      <c r="L7" s="56"/>
    </row>
    <row r="8" spans="2:27" ht="11.25" customHeight="1">
      <c r="B8" s="265" t="s">
        <v>113</v>
      </c>
      <c r="C8" s="266"/>
      <c r="D8" s="266"/>
      <c r="E8" s="267"/>
    </row>
    <row r="9" spans="2:27" ht="11.25" customHeight="1">
      <c r="B9" s="268"/>
      <c r="C9" s="269"/>
      <c r="D9" s="269"/>
      <c r="E9" s="270"/>
    </row>
    <row r="10" spans="2:27" ht="14.25" customHeight="1">
      <c r="B10" s="21"/>
      <c r="C10" s="21"/>
      <c r="D10" s="21"/>
      <c r="E10" s="21"/>
      <c r="F10" s="54"/>
      <c r="G10" s="54"/>
      <c r="H10" s="54"/>
      <c r="I10" s="54"/>
      <c r="J10" s="54"/>
    </row>
    <row r="11" spans="2:27" s="33" customFormat="1" ht="22.5" customHeight="1">
      <c r="B11" s="271" t="s">
        <v>112</v>
      </c>
      <c r="C11" s="272"/>
      <c r="D11" s="224" t="s">
        <v>111</v>
      </c>
      <c r="E11" s="224" t="s">
        <v>110</v>
      </c>
    </row>
    <row r="12" spans="2:27" s="50" customFormat="1" ht="3.75" customHeight="1">
      <c r="B12" s="53"/>
      <c r="C12" s="53"/>
      <c r="D12" s="52"/>
      <c r="E12" s="52"/>
      <c r="F12" s="51"/>
      <c r="G12" s="51"/>
      <c r="H12" s="51"/>
      <c r="I12" s="51"/>
      <c r="J12" s="51"/>
    </row>
    <row r="13" spans="2:27" s="23" customFormat="1" ht="15.75" customHeight="1">
      <c r="B13" s="26" t="s">
        <v>109</v>
      </c>
      <c r="C13" s="4"/>
      <c r="D13" s="27">
        <f>+SUM(D14:D15)</f>
        <v>3572</v>
      </c>
      <c r="E13" s="24">
        <f t="shared" ref="E13:E32" si="0">+D13/$D$32</f>
        <v>0.73362086670774285</v>
      </c>
      <c r="H13" s="28"/>
      <c r="Z13" s="28" t="s">
        <v>109</v>
      </c>
      <c r="AA13" s="48">
        <f>+D13</f>
        <v>3572</v>
      </c>
    </row>
    <row r="14" spans="2:27" s="23" customFormat="1" ht="15.75" customHeight="1">
      <c r="B14" s="41" t="s">
        <v>108</v>
      </c>
      <c r="C14" s="40"/>
      <c r="D14" s="39">
        <v>3063</v>
      </c>
      <c r="E14" s="45">
        <f t="shared" si="0"/>
        <v>0.62908194701170672</v>
      </c>
      <c r="H14" s="28"/>
      <c r="Z14" s="28"/>
      <c r="AA14" s="28"/>
    </row>
    <row r="15" spans="2:27" s="23" customFormat="1" ht="15.75" customHeight="1">
      <c r="B15" s="32" t="s">
        <v>107</v>
      </c>
      <c r="C15" s="49"/>
      <c r="D15" s="30">
        <v>509</v>
      </c>
      <c r="E15" s="44">
        <f t="shared" si="0"/>
        <v>0.10453891969603615</v>
      </c>
      <c r="H15" s="28"/>
      <c r="Z15" s="28"/>
      <c r="AA15" s="28"/>
    </row>
    <row r="16" spans="2:27" s="23" customFormat="1" ht="15.75" customHeight="1">
      <c r="B16" s="26" t="s">
        <v>106</v>
      </c>
      <c r="C16" s="4"/>
      <c r="D16" s="27">
        <v>648</v>
      </c>
      <c r="E16" s="24">
        <f t="shared" si="0"/>
        <v>0.13308687615526801</v>
      </c>
      <c r="H16" s="28"/>
      <c r="Z16" s="28" t="s">
        <v>105</v>
      </c>
      <c r="AA16" s="48">
        <f>+D16</f>
        <v>648</v>
      </c>
    </row>
    <row r="17" spans="2:27" s="23" customFormat="1" ht="15.75" customHeight="1">
      <c r="B17" s="26" t="s">
        <v>104</v>
      </c>
      <c r="C17" s="4"/>
      <c r="D17" s="27">
        <v>64</v>
      </c>
      <c r="E17" s="24">
        <f t="shared" si="0"/>
        <v>1.3144382830149928E-2</v>
      </c>
      <c r="H17" s="28"/>
      <c r="Z17" s="28" t="s">
        <v>104</v>
      </c>
      <c r="AA17" s="48">
        <f>+D17</f>
        <v>64</v>
      </c>
    </row>
    <row r="18" spans="2:27" s="23" customFormat="1" ht="15.75" customHeight="1">
      <c r="B18" s="26" t="s">
        <v>103</v>
      </c>
      <c r="C18" s="4"/>
      <c r="D18" s="27">
        <f>+SUM(D19:D23)</f>
        <v>282</v>
      </c>
      <c r="E18" s="24">
        <f t="shared" si="0"/>
        <v>5.7917436845348121E-2</v>
      </c>
      <c r="H18" s="28"/>
      <c r="Z18" s="28" t="s">
        <v>103</v>
      </c>
      <c r="AA18" s="48">
        <f>+D18</f>
        <v>282</v>
      </c>
    </row>
    <row r="19" spans="2:27" s="23" customFormat="1" ht="15.75" customHeight="1">
      <c r="B19" s="41" t="s">
        <v>102</v>
      </c>
      <c r="C19" s="40"/>
      <c r="D19" s="39">
        <v>166</v>
      </c>
      <c r="E19" s="45">
        <f t="shared" si="0"/>
        <v>3.4093242965701376E-2</v>
      </c>
      <c r="H19" s="28"/>
      <c r="Z19" s="28"/>
      <c r="AA19" s="28"/>
    </row>
    <row r="20" spans="2:27" s="23" customFormat="1" ht="15.75" customHeight="1">
      <c r="B20" s="37" t="s">
        <v>101</v>
      </c>
      <c r="C20" s="36"/>
      <c r="D20" s="35">
        <v>28</v>
      </c>
      <c r="E20" s="47">
        <f t="shared" si="0"/>
        <v>5.750667488190594E-3</v>
      </c>
      <c r="H20" s="28"/>
      <c r="Z20" s="28"/>
      <c r="AA20" s="28"/>
    </row>
    <row r="21" spans="2:27" s="23" customFormat="1" ht="15.75" customHeight="1">
      <c r="B21" s="37" t="s">
        <v>100</v>
      </c>
      <c r="C21" s="36"/>
      <c r="D21" s="35">
        <v>37</v>
      </c>
      <c r="E21" s="47">
        <f t="shared" si="0"/>
        <v>7.5990963236804276E-3</v>
      </c>
      <c r="H21" s="28"/>
      <c r="Z21" s="28"/>
      <c r="AA21" s="28"/>
    </row>
    <row r="22" spans="2:27" s="23" customFormat="1" ht="15.75" customHeight="1">
      <c r="B22" s="37" t="s">
        <v>99</v>
      </c>
      <c r="C22" s="36"/>
      <c r="D22" s="35">
        <v>26</v>
      </c>
      <c r="E22" s="47">
        <f t="shared" si="0"/>
        <v>5.3399055247484086E-3</v>
      </c>
      <c r="H22" s="28"/>
      <c r="Z22" s="28"/>
      <c r="AA22" s="28"/>
    </row>
    <row r="23" spans="2:27" s="23" customFormat="1" ht="15.75" customHeight="1">
      <c r="B23" s="32" t="s">
        <v>98</v>
      </c>
      <c r="C23" s="31"/>
      <c r="D23" s="30">
        <v>25</v>
      </c>
      <c r="E23" s="44">
        <f t="shared" si="0"/>
        <v>5.1345245430273155E-3</v>
      </c>
      <c r="H23" s="28"/>
      <c r="Z23" s="28"/>
      <c r="AA23" s="28"/>
    </row>
    <row r="24" spans="2:27" s="23" customFormat="1" ht="15.75" customHeight="1">
      <c r="B24" s="26" t="s">
        <v>97</v>
      </c>
      <c r="C24" s="4"/>
      <c r="D24" s="27">
        <f>SUM(D25:D26)</f>
        <v>13</v>
      </c>
      <c r="E24" s="24">
        <f t="shared" si="0"/>
        <v>2.6699527623742043E-3</v>
      </c>
      <c r="H24" s="28"/>
      <c r="Z24" s="28" t="s">
        <v>96</v>
      </c>
      <c r="AA24" s="46">
        <f>+D24+D28+D29+D30+D31</f>
        <v>303</v>
      </c>
    </row>
    <row r="25" spans="2:27" s="23" customFormat="1" ht="15.75" customHeight="1">
      <c r="B25" s="41" t="s">
        <v>95</v>
      </c>
      <c r="C25" s="40"/>
      <c r="D25" s="39">
        <v>8</v>
      </c>
      <c r="E25" s="45">
        <f t="shared" si="0"/>
        <v>1.6430478537687409E-3</v>
      </c>
      <c r="F25" s="28"/>
      <c r="G25" s="28"/>
      <c r="H25" s="28"/>
      <c r="I25" s="28"/>
      <c r="J25" s="28"/>
    </row>
    <row r="26" spans="2:27" s="23" customFormat="1" ht="15.75" customHeight="1">
      <c r="B26" s="32" t="s">
        <v>94</v>
      </c>
      <c r="C26" s="31"/>
      <c r="D26" s="30">
        <v>5</v>
      </c>
      <c r="E26" s="44">
        <f t="shared" si="0"/>
        <v>1.0269049086054631E-3</v>
      </c>
      <c r="F26" s="33"/>
      <c r="G26" s="33"/>
      <c r="H26" s="28"/>
    </row>
    <row r="27" spans="2:27" s="23" customFormat="1" ht="15.75" customHeight="1">
      <c r="B27" s="26" t="s">
        <v>93</v>
      </c>
      <c r="C27" s="4"/>
      <c r="D27" s="43">
        <f>+SUM(D28:D30)</f>
        <v>87</v>
      </c>
      <c r="E27" s="42">
        <f t="shared" si="0"/>
        <v>1.7868145409735057E-2</v>
      </c>
      <c r="F27" s="33"/>
      <c r="G27" s="33"/>
      <c r="H27" s="28"/>
    </row>
    <row r="28" spans="2:27" s="23" customFormat="1" ht="15.75" customHeight="1">
      <c r="B28" s="41" t="s">
        <v>92</v>
      </c>
      <c r="C28" s="40"/>
      <c r="D28" s="39">
        <v>71</v>
      </c>
      <c r="E28" s="38">
        <f t="shared" si="0"/>
        <v>1.4582049702197576E-2</v>
      </c>
      <c r="F28" s="33"/>
      <c r="G28" s="33"/>
      <c r="H28" s="28"/>
    </row>
    <row r="29" spans="2:27" s="23" customFormat="1" ht="15.75" customHeight="1">
      <c r="B29" s="37" t="s">
        <v>91</v>
      </c>
      <c r="C29" s="36"/>
      <c r="D29" s="35">
        <v>4</v>
      </c>
      <c r="E29" s="34">
        <f t="shared" si="0"/>
        <v>8.2152392688437047E-4</v>
      </c>
      <c r="F29" s="33"/>
      <c r="G29" s="33"/>
      <c r="H29" s="28"/>
    </row>
    <row r="30" spans="2:27" s="23" customFormat="1" ht="15.75" customHeight="1">
      <c r="B30" s="32" t="s">
        <v>90</v>
      </c>
      <c r="C30" s="31"/>
      <c r="D30" s="30">
        <v>12</v>
      </c>
      <c r="E30" s="29">
        <f t="shared" si="0"/>
        <v>2.4645717806531116E-3</v>
      </c>
      <c r="H30" s="28"/>
    </row>
    <row r="31" spans="2:27" s="23" customFormat="1" ht="16.2" customHeight="1" thickBot="1">
      <c r="B31" s="232" t="s">
        <v>89</v>
      </c>
      <c r="C31" s="233"/>
      <c r="D31" s="234">
        <v>203</v>
      </c>
      <c r="E31" s="235">
        <f t="shared" si="0"/>
        <v>4.1692339289381805E-2</v>
      </c>
    </row>
    <row r="32" spans="2:27" s="23" customFormat="1" ht="16.2" customHeight="1">
      <c r="B32" s="236" t="s">
        <v>6</v>
      </c>
      <c r="C32" s="230"/>
      <c r="D32" s="237">
        <f>+D31+D27+D24+D18+D17+D16+D13</f>
        <v>4869</v>
      </c>
      <c r="E32" s="238">
        <f t="shared" si="0"/>
        <v>1</v>
      </c>
    </row>
    <row r="33" spans="2:5" ht="5.0999999999999996" customHeight="1" thickBot="1">
      <c r="B33" s="22"/>
      <c r="C33" s="22"/>
      <c r="D33" s="22"/>
      <c r="E33" s="22"/>
    </row>
    <row r="34" spans="2:5" ht="14.25" customHeight="1">
      <c r="B34" s="19" t="s">
        <v>229</v>
      </c>
      <c r="C34" s="21"/>
      <c r="D34" s="21"/>
      <c r="E34" s="21"/>
    </row>
    <row r="35" spans="2:5" ht="3.75" customHeight="1">
      <c r="B35" s="21"/>
      <c r="C35" s="21"/>
      <c r="D35" s="21"/>
      <c r="E35" s="21"/>
    </row>
    <row r="36" spans="2:5" ht="15.75" customHeight="1">
      <c r="B36" s="20" t="s">
        <v>88</v>
      </c>
      <c r="C36" s="19"/>
      <c r="D36" s="19"/>
      <c r="E36" s="19"/>
    </row>
    <row r="37" spans="2:5" ht="30" customHeight="1">
      <c r="B37" s="273" t="s">
        <v>87</v>
      </c>
      <c r="C37" s="273"/>
      <c r="D37" s="273"/>
      <c r="E37" s="273"/>
    </row>
    <row r="38" spans="2:5" ht="14.25" customHeight="1">
      <c r="B38" s="18"/>
      <c r="C38" s="18"/>
    </row>
    <row r="39" spans="2:5" ht="14.25" customHeight="1">
      <c r="B39" s="18"/>
      <c r="C39" s="18"/>
    </row>
    <row r="40" spans="2:5" ht="14.25" customHeight="1">
      <c r="B40" s="18"/>
      <c r="C40" s="18"/>
    </row>
    <row r="41" spans="2:5" ht="27" customHeight="1"/>
    <row r="42" spans="2:5" ht="27" customHeight="1"/>
    <row r="43" spans="2:5" ht="27" customHeight="1"/>
    <row r="44" spans="2:5" ht="27" customHeight="1"/>
    <row r="45" spans="2:5" ht="27" customHeight="1"/>
    <row r="46" spans="2:5" ht="27" customHeight="1"/>
    <row r="47" spans="2:5" ht="27" customHeight="1"/>
    <row r="48" spans="2:5" ht="27" customHeight="1"/>
  </sheetData>
  <mergeCells count="3">
    <mergeCell ref="B8:E9"/>
    <mergeCell ref="B11:C11"/>
    <mergeCell ref="B37:E37"/>
  </mergeCells>
  <pageMargins left="0" right="0.31496062992125984" top="0.31496062992125984" bottom="0.39370078740157483" header="0" footer="0.31496062992125984"/>
  <pageSetup paperSize="9" scale="93" orientation="portrait" r:id="rId1"/>
  <headerFooter scaleWithDoc="0">
    <oddFooter>&amp;R&amp;9 &amp;"Source Sans Pro,Normal"Servicio de Información y Difusión. &amp;"Source Sans Pro,Negrita"Año 2024 | &amp;P</oddFooter>
  </headerFooter>
  <ignoredErrors>
    <ignoredError sqref="D13 D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CEFF-A9DF-4C47-AF91-53413C5536BF}">
  <sheetPr>
    <pageSetUpPr fitToPage="1"/>
  </sheetPr>
  <dimension ref="B1:M21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28.6640625" style="17" customWidth="1"/>
    <col min="3" max="4" width="8.109375" style="17" customWidth="1"/>
    <col min="5" max="6" width="9" style="17" customWidth="1"/>
    <col min="7" max="9" width="8.109375" style="17" customWidth="1"/>
    <col min="10" max="10" width="8.6640625" style="17" customWidth="1"/>
    <col min="11" max="11" width="10.5546875" style="17" customWidth="1"/>
    <col min="12" max="12" width="9.44140625" style="17" customWidth="1"/>
    <col min="13" max="13" width="0.6640625" style="17" customWidth="1"/>
    <col min="14" max="16384" width="9.109375" style="17"/>
  </cols>
  <sheetData>
    <row r="1" spans="2:13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2:13" ht="17.399999999999999">
      <c r="B2" s="89"/>
      <c r="C2" s="85"/>
      <c r="D2" s="85"/>
      <c r="E2" s="85"/>
      <c r="F2" s="85"/>
      <c r="G2" s="85"/>
      <c r="H2" s="85"/>
      <c r="I2" s="80"/>
      <c r="J2" s="80"/>
      <c r="K2" s="80"/>
      <c r="L2" s="80"/>
    </row>
    <row r="3" spans="2:13" ht="16.8">
      <c r="B3" s="88"/>
      <c r="C3" s="87"/>
      <c r="D3" s="86"/>
      <c r="E3" s="86"/>
      <c r="F3" s="86"/>
      <c r="G3" s="86"/>
      <c r="H3" s="86"/>
      <c r="I3" s="80"/>
      <c r="J3" s="80"/>
      <c r="K3" s="80"/>
      <c r="L3" s="80"/>
    </row>
    <row r="4" spans="2:13" ht="18" customHeight="1">
      <c r="B4" s="85"/>
      <c r="C4" s="64"/>
      <c r="D4" s="85"/>
      <c r="E4" s="85"/>
      <c r="F4" s="85"/>
      <c r="G4" s="85"/>
      <c r="H4" s="85"/>
      <c r="I4" s="80"/>
      <c r="J4" s="80"/>
      <c r="K4" s="80"/>
      <c r="L4" s="80"/>
    </row>
    <row r="5" spans="2:13" ht="18" customHeight="1">
      <c r="B5" s="85"/>
      <c r="C5" s="64"/>
      <c r="D5" s="85"/>
      <c r="E5" s="85"/>
      <c r="F5" s="85"/>
      <c r="G5" s="85"/>
      <c r="H5" s="85"/>
      <c r="I5" s="80"/>
      <c r="J5" s="80"/>
      <c r="K5" s="80"/>
      <c r="L5" s="80"/>
    </row>
    <row r="6" spans="2:13" s="55" customFormat="1" ht="15.6">
      <c r="B6" s="63" t="s">
        <v>86</v>
      </c>
      <c r="C6" s="84"/>
      <c r="D6" s="83"/>
      <c r="E6" s="82"/>
      <c r="F6" s="82"/>
      <c r="G6" s="82"/>
      <c r="H6" s="82"/>
      <c r="I6" s="82"/>
      <c r="J6" s="82"/>
      <c r="K6" s="82"/>
      <c r="L6" s="81"/>
    </row>
    <row r="7" spans="2:13" s="55" customFormat="1" ht="15.6">
      <c r="B7" s="62" t="s">
        <v>218</v>
      </c>
      <c r="C7" s="84"/>
      <c r="D7" s="83"/>
      <c r="E7" s="82"/>
      <c r="F7" s="82"/>
      <c r="G7" s="82"/>
      <c r="H7" s="82"/>
      <c r="I7" s="82"/>
      <c r="J7" s="82"/>
      <c r="K7" s="82"/>
      <c r="L7" s="81"/>
    </row>
    <row r="8" spans="2:13" ht="17.25" customHeight="1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2:13" ht="11.25" customHeight="1">
      <c r="B9" s="265" t="s">
        <v>117</v>
      </c>
      <c r="C9" s="266"/>
      <c r="D9" s="266"/>
      <c r="E9" s="266"/>
      <c r="F9" s="266"/>
      <c r="G9" s="266"/>
      <c r="H9" s="266"/>
      <c r="I9" s="266"/>
      <c r="J9" s="266"/>
      <c r="K9" s="266"/>
      <c r="L9" s="267"/>
      <c r="M9" s="80"/>
    </row>
    <row r="10" spans="2:13" ht="11.25" customHeight="1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70"/>
      <c r="M10" s="80"/>
    </row>
    <row r="11" spans="2:13" ht="13.8">
      <c r="B11" s="65"/>
      <c r="C11" s="65"/>
      <c r="D11" s="65"/>
      <c r="E11" s="65"/>
      <c r="F11" s="65"/>
      <c r="G11" s="65"/>
      <c r="H11" s="65"/>
      <c r="I11" s="65"/>
      <c r="J11" s="79"/>
      <c r="K11" s="79"/>
      <c r="L11" s="65"/>
    </row>
    <row r="12" spans="2:13" ht="18" customHeight="1">
      <c r="B12" s="79"/>
      <c r="C12" s="274" t="s">
        <v>15</v>
      </c>
      <c r="D12" s="274"/>
      <c r="E12" s="274"/>
      <c r="F12" s="274"/>
      <c r="G12" s="274"/>
      <c r="H12" s="274"/>
      <c r="I12" s="274"/>
      <c r="J12" s="274"/>
      <c r="K12" s="79"/>
      <c r="L12" s="79"/>
    </row>
    <row r="13" spans="2:13" s="23" customFormat="1" ht="21" customHeight="1">
      <c r="B13" s="225" t="s">
        <v>112</v>
      </c>
      <c r="C13" s="224" t="s">
        <v>7</v>
      </c>
      <c r="D13" s="224" t="s">
        <v>8</v>
      </c>
      <c r="E13" s="224" t="s">
        <v>9</v>
      </c>
      <c r="F13" s="224" t="s">
        <v>10</v>
      </c>
      <c r="G13" s="224" t="s">
        <v>11</v>
      </c>
      <c r="H13" s="224" t="s">
        <v>12</v>
      </c>
      <c r="I13" s="224" t="s">
        <v>13</v>
      </c>
      <c r="J13" s="226" t="s">
        <v>14</v>
      </c>
      <c r="K13" s="227" t="s">
        <v>16</v>
      </c>
      <c r="L13" s="227" t="s">
        <v>110</v>
      </c>
    </row>
    <row r="14" spans="2:13" s="23" customFormat="1" ht="24.9" customHeight="1">
      <c r="B14" s="78" t="s">
        <v>109</v>
      </c>
      <c r="C14" s="77">
        <v>229</v>
      </c>
      <c r="D14" s="77">
        <v>426</v>
      </c>
      <c r="E14" s="77">
        <v>283</v>
      </c>
      <c r="F14" s="77">
        <v>464</v>
      </c>
      <c r="G14" s="77">
        <v>192</v>
      </c>
      <c r="H14" s="77">
        <v>154</v>
      </c>
      <c r="I14" s="76">
        <v>764</v>
      </c>
      <c r="J14" s="76">
        <v>1060</v>
      </c>
      <c r="K14" s="75">
        <f>SUM(C14:J14)</f>
        <v>3572</v>
      </c>
      <c r="L14" s="74">
        <f>+K14/$K$18</f>
        <v>0.73362086670774285</v>
      </c>
    </row>
    <row r="15" spans="2:13" s="23" customFormat="1" ht="30" customHeight="1">
      <c r="B15" s="78" t="s">
        <v>116</v>
      </c>
      <c r="C15" s="77">
        <v>34</v>
      </c>
      <c r="D15" s="77">
        <v>67</v>
      </c>
      <c r="E15" s="77">
        <v>59</v>
      </c>
      <c r="F15" s="77">
        <v>107</v>
      </c>
      <c r="G15" s="77">
        <v>35</v>
      </c>
      <c r="H15" s="77">
        <v>45</v>
      </c>
      <c r="I15" s="76">
        <v>162</v>
      </c>
      <c r="J15" s="76">
        <v>203</v>
      </c>
      <c r="K15" s="75">
        <f>SUM(C15:J15)</f>
        <v>712</v>
      </c>
      <c r="L15" s="74">
        <f>+K15/$K$18</f>
        <v>0.14623125898541794</v>
      </c>
    </row>
    <row r="16" spans="2:13" s="23" customFormat="1" ht="24.9" customHeight="1">
      <c r="B16" s="78" t="s">
        <v>115</v>
      </c>
      <c r="C16" s="77">
        <v>23</v>
      </c>
      <c r="D16" s="77">
        <v>49</v>
      </c>
      <c r="E16" s="77">
        <v>24</v>
      </c>
      <c r="F16" s="77">
        <v>41</v>
      </c>
      <c r="G16" s="77">
        <v>13</v>
      </c>
      <c r="H16" s="77">
        <v>11</v>
      </c>
      <c r="I16" s="76">
        <v>53</v>
      </c>
      <c r="J16" s="76">
        <v>81</v>
      </c>
      <c r="K16" s="75">
        <f>SUM(C16:J16)</f>
        <v>295</v>
      </c>
      <c r="L16" s="74">
        <f>+K16/$K$18</f>
        <v>6.0587389607722322E-2</v>
      </c>
    </row>
    <row r="17" spans="2:12" s="23" customFormat="1" ht="30" customHeight="1">
      <c r="B17" s="73" t="s">
        <v>114</v>
      </c>
      <c r="C17" s="72">
        <v>23</v>
      </c>
      <c r="D17" s="72">
        <v>24</v>
      </c>
      <c r="E17" s="72">
        <v>19</v>
      </c>
      <c r="F17" s="72">
        <v>45</v>
      </c>
      <c r="G17" s="72">
        <v>10</v>
      </c>
      <c r="H17" s="106">
        <v>5</v>
      </c>
      <c r="I17" s="71">
        <v>69</v>
      </c>
      <c r="J17" s="71">
        <v>95</v>
      </c>
      <c r="K17" s="70">
        <f>SUM(C17:J17)</f>
        <v>290</v>
      </c>
      <c r="L17" s="69">
        <f>+K17/$K$18</f>
        <v>5.9560484699116858E-2</v>
      </c>
    </row>
    <row r="18" spans="2:12" s="23" customFormat="1" ht="17.25" customHeight="1">
      <c r="B18" s="26" t="s">
        <v>6</v>
      </c>
      <c r="C18" s="68">
        <f t="shared" ref="C18:J18" si="0">SUM(C14:C17)</f>
        <v>309</v>
      </c>
      <c r="D18" s="68">
        <f t="shared" si="0"/>
        <v>566</v>
      </c>
      <c r="E18" s="68">
        <f t="shared" si="0"/>
        <v>385</v>
      </c>
      <c r="F18" s="68">
        <f t="shared" si="0"/>
        <v>657</v>
      </c>
      <c r="G18" s="68">
        <f t="shared" si="0"/>
        <v>250</v>
      </c>
      <c r="H18" s="68">
        <f t="shared" si="0"/>
        <v>215</v>
      </c>
      <c r="I18" s="68">
        <f t="shared" si="0"/>
        <v>1048</v>
      </c>
      <c r="J18" s="68">
        <f t="shared" si="0"/>
        <v>1439</v>
      </c>
      <c r="K18" s="68">
        <f>SUM(C18:J18)</f>
        <v>4869</v>
      </c>
      <c r="L18" s="67">
        <f>+K18/$K$18</f>
        <v>1</v>
      </c>
    </row>
    <row r="19" spans="2:12" ht="5.0999999999999996" customHeight="1" thickBot="1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2" ht="14.25" customHeight="1">
      <c r="B20" s="19" t="s">
        <v>229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2:12" ht="27" customHeight="1"/>
  </sheetData>
  <mergeCells count="2">
    <mergeCell ref="B9:L10"/>
    <mergeCell ref="C12:J12"/>
  </mergeCells>
  <pageMargins left="0" right="0.27559055118110237" top="0.31496062992125984" bottom="0.39370078740157483" header="0" footer="0.31496062992125984"/>
  <pageSetup paperSize="9" scale="81" orientation="portrait" r:id="rId1"/>
  <headerFooter scaleWithDoc="0">
    <oddFooter>&amp;R&amp;"Source Sans Pro,Normal"&amp;9Servicio de Información y Difusión. &amp;"Source Sans Pro,Negrita"Año 2024 |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3D62-ECE9-4E35-8F92-1B445560FEB8}">
  <sheetPr>
    <pageSetUpPr fitToPage="1"/>
  </sheetPr>
  <dimension ref="A1:Q23"/>
  <sheetViews>
    <sheetView workbookViewId="0"/>
  </sheetViews>
  <sheetFormatPr baseColWidth="10" defaultColWidth="9.109375" defaultRowHeight="13.2"/>
  <cols>
    <col min="1" max="1" width="5.6640625" style="17" customWidth="1"/>
    <col min="2" max="2" width="30.109375" style="17" customWidth="1"/>
    <col min="3" max="4" width="6.109375" style="17" customWidth="1"/>
    <col min="5" max="5" width="7.6640625" style="17" customWidth="1"/>
    <col min="6" max="8" width="6.109375" style="17" customWidth="1"/>
    <col min="9" max="9" width="7.44140625" style="17" bestFit="1" customWidth="1"/>
    <col min="10" max="14" width="6.109375" style="17" customWidth="1"/>
    <col min="15" max="15" width="8.5546875" style="17" customWidth="1"/>
    <col min="16" max="16" width="1.5546875" style="17" customWidth="1"/>
    <col min="17" max="16384" width="9.109375" style="17"/>
  </cols>
  <sheetData>
    <row r="1" spans="1:17">
      <c r="A1" s="17" t="s">
        <v>132</v>
      </c>
    </row>
    <row r="2" spans="1:17" ht="17.399999999999999">
      <c r="B2" s="89"/>
      <c r="C2" s="85"/>
      <c r="D2" s="85"/>
      <c r="E2" s="85"/>
      <c r="F2" s="85"/>
      <c r="G2" s="85"/>
      <c r="H2" s="85"/>
      <c r="I2" s="85"/>
      <c r="J2" s="85"/>
      <c r="K2" s="85"/>
      <c r="L2" s="85"/>
      <c r="M2" s="80"/>
      <c r="N2" s="80"/>
      <c r="O2" s="80"/>
      <c r="P2" s="80"/>
      <c r="Q2" s="80"/>
    </row>
    <row r="3" spans="1:17" ht="16.8">
      <c r="B3" s="88"/>
      <c r="C3" s="86"/>
      <c r="D3" s="86"/>
      <c r="E3" s="86"/>
      <c r="F3" s="86"/>
      <c r="G3" s="86"/>
      <c r="H3" s="86"/>
      <c r="I3" s="86"/>
      <c r="J3" s="86"/>
      <c r="K3" s="86"/>
      <c r="L3" s="86"/>
      <c r="M3" s="80"/>
      <c r="N3" s="80"/>
      <c r="O3" s="80"/>
      <c r="P3" s="80"/>
      <c r="Q3" s="80"/>
    </row>
    <row r="4" spans="1:17" ht="24" customHeight="1">
      <c r="B4" s="94"/>
      <c r="C4" s="86"/>
      <c r="D4" s="86"/>
      <c r="E4" s="86"/>
      <c r="F4" s="86"/>
      <c r="G4" s="86"/>
      <c r="H4" s="86"/>
      <c r="I4" s="86"/>
      <c r="J4" s="86"/>
      <c r="K4" s="86"/>
      <c r="L4" s="86"/>
      <c r="M4" s="80"/>
      <c r="N4" s="80"/>
      <c r="O4" s="80"/>
      <c r="P4" s="80"/>
      <c r="Q4" s="80"/>
    </row>
    <row r="5" spans="1:17" ht="15" customHeight="1">
      <c r="B5" s="94"/>
      <c r="C5" s="86"/>
      <c r="D5" s="86"/>
      <c r="E5" s="86"/>
      <c r="F5" s="86"/>
      <c r="G5" s="86"/>
      <c r="H5" s="86"/>
      <c r="I5" s="86"/>
      <c r="J5" s="86"/>
      <c r="K5" s="86"/>
      <c r="L5" s="86"/>
      <c r="M5" s="80"/>
      <c r="N5" s="80"/>
      <c r="O5" s="80"/>
      <c r="P5" s="80"/>
      <c r="Q5" s="80"/>
    </row>
    <row r="6" spans="1:17" ht="15.6">
      <c r="B6" s="63" t="s">
        <v>86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  <c r="Q6" s="80"/>
    </row>
    <row r="7" spans="1:17" ht="15.6">
      <c r="B7" s="62" t="s">
        <v>218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80"/>
      <c r="Q7" s="80"/>
    </row>
    <row r="8" spans="1:17" ht="17.25" customHeight="1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7" ht="11.25" customHeight="1">
      <c r="B9" s="265" t="s">
        <v>131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7"/>
      <c r="P9" s="80"/>
    </row>
    <row r="10" spans="1:17" ht="11.25" customHeight="1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/>
      <c r="P10" s="80"/>
    </row>
    <row r="11" spans="1:17" ht="13.8">
      <c r="B11" s="6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7" s="102" customFormat="1" ht="17.25" customHeight="1">
      <c r="B12" s="228"/>
      <c r="C12" s="274" t="s">
        <v>130</v>
      </c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28"/>
    </row>
    <row r="13" spans="1:17" s="33" customFormat="1" ht="30.75" customHeight="1">
      <c r="B13" s="225" t="s">
        <v>112</v>
      </c>
      <c r="C13" s="224" t="s">
        <v>129</v>
      </c>
      <c r="D13" s="224" t="s">
        <v>128</v>
      </c>
      <c r="E13" s="224" t="s">
        <v>127</v>
      </c>
      <c r="F13" s="224" t="s">
        <v>126</v>
      </c>
      <c r="G13" s="224" t="s">
        <v>125</v>
      </c>
      <c r="H13" s="224" t="s">
        <v>124</v>
      </c>
      <c r="I13" s="224" t="s">
        <v>123</v>
      </c>
      <c r="J13" s="224" t="s">
        <v>122</v>
      </c>
      <c r="K13" s="224" t="s">
        <v>121</v>
      </c>
      <c r="L13" s="224" t="s">
        <v>120</v>
      </c>
      <c r="M13" s="224" t="s">
        <v>119</v>
      </c>
      <c r="N13" s="226" t="s">
        <v>118</v>
      </c>
      <c r="O13" s="227" t="s">
        <v>218</v>
      </c>
    </row>
    <row r="14" spans="1:17" s="23" customFormat="1" ht="25.5" customHeight="1">
      <c r="B14" s="78" t="s">
        <v>109</v>
      </c>
      <c r="C14" s="77">
        <v>258</v>
      </c>
      <c r="D14" s="77">
        <v>324</v>
      </c>
      <c r="E14" s="77">
        <v>288</v>
      </c>
      <c r="F14" s="77">
        <v>354</v>
      </c>
      <c r="G14" s="77">
        <v>304</v>
      </c>
      <c r="H14" s="77">
        <v>275</v>
      </c>
      <c r="I14" s="77">
        <v>260</v>
      </c>
      <c r="J14" s="77">
        <v>218</v>
      </c>
      <c r="K14" s="77">
        <v>347</v>
      </c>
      <c r="L14" s="77">
        <v>354</v>
      </c>
      <c r="M14" s="76">
        <v>319</v>
      </c>
      <c r="N14" s="76">
        <v>271</v>
      </c>
      <c r="O14" s="75">
        <f>SUM(C14:N14)</f>
        <v>3572</v>
      </c>
    </row>
    <row r="15" spans="1:17" s="23" customFormat="1" ht="25.5" customHeight="1">
      <c r="B15" s="78" t="s">
        <v>116</v>
      </c>
      <c r="C15" s="77">
        <v>61</v>
      </c>
      <c r="D15" s="77">
        <v>79</v>
      </c>
      <c r="E15" s="77">
        <v>66</v>
      </c>
      <c r="F15" s="77">
        <v>67</v>
      </c>
      <c r="G15" s="77">
        <v>50</v>
      </c>
      <c r="H15" s="77">
        <v>51</v>
      </c>
      <c r="I15" s="77">
        <v>79</v>
      </c>
      <c r="J15" s="77">
        <v>45</v>
      </c>
      <c r="K15" s="77">
        <v>50</v>
      </c>
      <c r="L15" s="77">
        <v>63</v>
      </c>
      <c r="M15" s="76">
        <v>50</v>
      </c>
      <c r="N15" s="76">
        <v>51</v>
      </c>
      <c r="O15" s="75">
        <f>SUM(C15:N15)</f>
        <v>712</v>
      </c>
    </row>
    <row r="16" spans="1:17" s="23" customFormat="1" ht="25.5" customHeight="1">
      <c r="B16" s="78" t="s">
        <v>115</v>
      </c>
      <c r="C16" s="77">
        <v>27</v>
      </c>
      <c r="D16" s="77">
        <v>20</v>
      </c>
      <c r="E16" s="77">
        <v>22</v>
      </c>
      <c r="F16" s="77">
        <v>31</v>
      </c>
      <c r="G16" s="77">
        <v>30</v>
      </c>
      <c r="H16" s="77">
        <v>14</v>
      </c>
      <c r="I16" s="77">
        <v>40</v>
      </c>
      <c r="J16" s="77">
        <v>24</v>
      </c>
      <c r="K16" s="77">
        <v>22</v>
      </c>
      <c r="L16" s="77">
        <v>31</v>
      </c>
      <c r="M16" s="76">
        <v>20</v>
      </c>
      <c r="N16" s="76">
        <v>14</v>
      </c>
      <c r="O16" s="75">
        <f>SUM(C16:N16)</f>
        <v>295</v>
      </c>
    </row>
    <row r="17" spans="2:16" s="23" customFormat="1" ht="27.6" customHeight="1">
      <c r="B17" s="73" t="s">
        <v>114</v>
      </c>
      <c r="C17" s="93">
        <v>11</v>
      </c>
      <c r="D17" s="93">
        <v>21</v>
      </c>
      <c r="E17" s="93">
        <v>13</v>
      </c>
      <c r="F17" s="93">
        <v>32</v>
      </c>
      <c r="G17" s="93">
        <v>23</v>
      </c>
      <c r="H17" s="93">
        <v>11</v>
      </c>
      <c r="I17" s="93">
        <v>24</v>
      </c>
      <c r="J17" s="93">
        <v>19</v>
      </c>
      <c r="K17" s="93">
        <v>43</v>
      </c>
      <c r="L17" s="93">
        <v>41</v>
      </c>
      <c r="M17" s="71">
        <v>29</v>
      </c>
      <c r="N17" s="71">
        <v>23</v>
      </c>
      <c r="O17" s="70">
        <f>SUM(C17:N17)</f>
        <v>290</v>
      </c>
    </row>
    <row r="18" spans="2:16" s="23" customFormat="1" ht="17.399999999999999" customHeight="1" thickBot="1">
      <c r="B18" s="232" t="s">
        <v>6</v>
      </c>
      <c r="C18" s="239">
        <f t="shared" ref="C18:N18" si="0">SUM(C14:C17)</f>
        <v>357</v>
      </c>
      <c r="D18" s="239">
        <f t="shared" si="0"/>
        <v>444</v>
      </c>
      <c r="E18" s="239">
        <f t="shared" si="0"/>
        <v>389</v>
      </c>
      <c r="F18" s="239">
        <f t="shared" si="0"/>
        <v>484</v>
      </c>
      <c r="G18" s="239">
        <f t="shared" si="0"/>
        <v>407</v>
      </c>
      <c r="H18" s="239">
        <f t="shared" si="0"/>
        <v>351</v>
      </c>
      <c r="I18" s="239">
        <f t="shared" si="0"/>
        <v>403</v>
      </c>
      <c r="J18" s="239">
        <f t="shared" si="0"/>
        <v>306</v>
      </c>
      <c r="K18" s="239">
        <f t="shared" si="0"/>
        <v>462</v>
      </c>
      <c r="L18" s="239">
        <f t="shared" si="0"/>
        <v>489</v>
      </c>
      <c r="M18" s="239">
        <f t="shared" si="0"/>
        <v>418</v>
      </c>
      <c r="N18" s="239">
        <f t="shared" si="0"/>
        <v>359</v>
      </c>
      <c r="O18" s="239">
        <f>SUM(C18:N18)</f>
        <v>4869</v>
      </c>
      <c r="P18" s="92"/>
    </row>
    <row r="19" spans="2:16" s="91" customFormat="1" ht="17.399999999999999" customHeight="1">
      <c r="B19" s="236" t="s">
        <v>110</v>
      </c>
      <c r="C19" s="240">
        <f t="shared" ref="C19:O19" si="1">+C18/$O$18</f>
        <v>7.3321010474430071E-2</v>
      </c>
      <c r="D19" s="240">
        <f t="shared" si="1"/>
        <v>9.1189155884165124E-2</v>
      </c>
      <c r="E19" s="240">
        <f t="shared" si="1"/>
        <v>7.9893201889505036E-2</v>
      </c>
      <c r="F19" s="240">
        <f t="shared" si="1"/>
        <v>9.9404395153008834E-2</v>
      </c>
      <c r="G19" s="240">
        <f t="shared" si="1"/>
        <v>8.3590059560484695E-2</v>
      </c>
      <c r="H19" s="240">
        <f t="shared" si="1"/>
        <v>7.2088724584103508E-2</v>
      </c>
      <c r="I19" s="240">
        <f t="shared" si="1"/>
        <v>8.2768535633600329E-2</v>
      </c>
      <c r="J19" s="240">
        <f t="shared" si="1"/>
        <v>6.2846580406654348E-2</v>
      </c>
      <c r="K19" s="240">
        <f t="shared" si="1"/>
        <v>9.4886013555144796E-2</v>
      </c>
      <c r="L19" s="240">
        <f t="shared" si="1"/>
        <v>0.1004313000616143</v>
      </c>
      <c r="M19" s="240">
        <f t="shared" si="1"/>
        <v>8.5849250359416721E-2</v>
      </c>
      <c r="N19" s="240">
        <f t="shared" si="1"/>
        <v>7.3731772437872253E-2</v>
      </c>
      <c r="O19" s="241">
        <f t="shared" si="1"/>
        <v>1</v>
      </c>
    </row>
    <row r="20" spans="2:16" ht="5.0999999999999996" customHeight="1" thickBot="1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2:16" ht="14.25" customHeight="1">
      <c r="B21" s="19" t="s">
        <v>229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65"/>
    </row>
    <row r="22" spans="2:16" ht="14.25" customHeight="1">
      <c r="B22" s="18"/>
    </row>
    <row r="23" spans="2:16" ht="27" customHeight="1"/>
  </sheetData>
  <mergeCells count="2">
    <mergeCell ref="B9:O10"/>
    <mergeCell ref="C12:N12"/>
  </mergeCells>
  <pageMargins left="0" right="0.35433070866141736" top="0.39370078740157483" bottom="0.39370078740157483" header="0" footer="0.31496062992125984"/>
  <pageSetup paperSize="9" scale="81" orientation="portrait" r:id="rId1"/>
  <headerFooter scaleWithDoc="0">
    <oddFooter>&amp;R&amp;"Source Sans Pro,Normal"&amp;9Servicio de Información y Difusión. &amp;"Source Sans Pro,Negrita"Año 2024 |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143D-FFBD-425A-955B-6E73AC35DBB2}">
  <sheetPr>
    <pageSetUpPr fitToPage="1"/>
  </sheetPr>
  <dimension ref="B2:L23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44.77734375" style="17" customWidth="1"/>
    <col min="3" max="3" width="16.5546875" style="17" customWidth="1"/>
    <col min="4" max="4" width="14.44140625" style="17" customWidth="1"/>
    <col min="5" max="5" width="11.109375" style="17" customWidth="1"/>
    <col min="6" max="6" width="12.44140625" style="17" customWidth="1"/>
    <col min="7" max="7" width="13.44140625" style="17" customWidth="1"/>
    <col min="8" max="16384" width="9.109375" style="17"/>
  </cols>
  <sheetData>
    <row r="2" spans="2:12" ht="17.399999999999999">
      <c r="B2" s="89"/>
      <c r="C2" s="85"/>
      <c r="D2" s="85"/>
      <c r="E2" s="80"/>
      <c r="F2" s="80"/>
      <c r="G2" s="80"/>
      <c r="H2" s="80"/>
    </row>
    <row r="3" spans="2:12" ht="17.399999999999999">
      <c r="B3" s="88"/>
      <c r="C3" s="85"/>
      <c r="D3" s="85"/>
      <c r="E3" s="80"/>
      <c r="F3" s="80"/>
      <c r="G3" s="80"/>
      <c r="H3" s="80"/>
    </row>
    <row r="4" spans="2:12" ht="24" customHeight="1">
      <c r="B4" s="80"/>
      <c r="C4" s="86"/>
      <c r="D4" s="86"/>
      <c r="E4" s="80"/>
      <c r="F4" s="80"/>
      <c r="G4" s="80"/>
      <c r="H4" s="80"/>
    </row>
    <row r="5" spans="2:12" ht="15" customHeight="1">
      <c r="B5" s="80"/>
      <c r="C5" s="86"/>
      <c r="D5" s="86"/>
      <c r="E5" s="80"/>
      <c r="F5" s="80"/>
      <c r="G5" s="80"/>
      <c r="H5" s="80"/>
    </row>
    <row r="6" spans="2:12" ht="15.6">
      <c r="B6" s="63" t="s">
        <v>86</v>
      </c>
      <c r="C6" s="79"/>
      <c r="D6" s="79"/>
      <c r="E6" s="79"/>
      <c r="F6" s="79"/>
      <c r="G6" s="79"/>
      <c r="H6" s="80"/>
    </row>
    <row r="7" spans="2:12" ht="15.6">
      <c r="B7" s="62" t="s">
        <v>218</v>
      </c>
      <c r="C7" s="79"/>
      <c r="D7" s="79"/>
      <c r="E7" s="79"/>
      <c r="F7" s="79"/>
      <c r="G7" s="79"/>
      <c r="H7" s="80"/>
    </row>
    <row r="8" spans="2:12" ht="15" customHeight="1">
      <c r="B8" s="65"/>
      <c r="C8" s="65"/>
      <c r="D8" s="65"/>
      <c r="E8" s="65"/>
      <c r="F8" s="65"/>
      <c r="G8" s="65"/>
    </row>
    <row r="9" spans="2:12" ht="11.25" customHeight="1">
      <c r="B9" s="265" t="s">
        <v>142</v>
      </c>
      <c r="C9" s="266"/>
      <c r="D9" s="266"/>
      <c r="E9" s="266"/>
      <c r="F9" s="266"/>
      <c r="G9" s="267"/>
      <c r="H9" s="80"/>
    </row>
    <row r="10" spans="2:12" ht="11.25" customHeight="1">
      <c r="B10" s="268"/>
      <c r="C10" s="269"/>
      <c r="D10" s="269"/>
      <c r="E10" s="269"/>
      <c r="F10" s="269"/>
      <c r="G10" s="270"/>
      <c r="H10" s="80"/>
    </row>
    <row r="11" spans="2:12" ht="13.8">
      <c r="B11" s="65"/>
      <c r="C11" s="65"/>
      <c r="D11" s="65"/>
      <c r="E11" s="79"/>
      <c r="F11" s="79"/>
      <c r="G11" s="65"/>
    </row>
    <row r="12" spans="2:12" ht="20.25" customHeight="1">
      <c r="B12" s="79"/>
      <c r="C12" s="274" t="s">
        <v>141</v>
      </c>
      <c r="D12" s="274"/>
      <c r="E12" s="274"/>
      <c r="F12" s="79"/>
      <c r="G12" s="79"/>
    </row>
    <row r="13" spans="2:12" s="23" customFormat="1" ht="42.75" customHeight="1">
      <c r="B13" s="218" t="s">
        <v>112</v>
      </c>
      <c r="C13" s="219" t="s">
        <v>140</v>
      </c>
      <c r="D13" s="219" t="s">
        <v>139</v>
      </c>
      <c r="E13" s="220" t="s">
        <v>6</v>
      </c>
      <c r="F13" s="221" t="s">
        <v>138</v>
      </c>
      <c r="G13" s="221" t="s">
        <v>137</v>
      </c>
    </row>
    <row r="14" spans="2:12" s="23" customFormat="1" ht="20.399999999999999" customHeight="1">
      <c r="B14" s="100" t="s">
        <v>109</v>
      </c>
      <c r="C14" s="101">
        <v>2029</v>
      </c>
      <c r="D14" s="101">
        <v>1543</v>
      </c>
      <c r="E14" s="98">
        <f>SUM(C14:D14)</f>
        <v>3572</v>
      </c>
      <c r="F14" s="97">
        <f>+C14/E14</f>
        <v>0.56802911534154532</v>
      </c>
      <c r="G14" s="97">
        <f>+D14/E14</f>
        <v>0.43197088465845462</v>
      </c>
      <c r="H14" s="96" t="s">
        <v>136</v>
      </c>
      <c r="L14" s="95"/>
    </row>
    <row r="15" spans="2:12" s="23" customFormat="1" ht="20.399999999999999" customHeight="1">
      <c r="B15" s="100" t="s">
        <v>116</v>
      </c>
      <c r="C15" s="101">
        <v>469</v>
      </c>
      <c r="D15" s="101">
        <v>243</v>
      </c>
      <c r="E15" s="98">
        <f>SUM(C15:D15)</f>
        <v>712</v>
      </c>
      <c r="F15" s="97">
        <f>+C15/E15</f>
        <v>0.6587078651685393</v>
      </c>
      <c r="G15" s="97">
        <f>+D15/E15</f>
        <v>0.34129213483146065</v>
      </c>
      <c r="H15" s="96" t="s">
        <v>135</v>
      </c>
      <c r="L15" s="95"/>
    </row>
    <row r="16" spans="2:12" s="23" customFormat="1" ht="20.399999999999999" customHeight="1">
      <c r="B16" s="100" t="s">
        <v>115</v>
      </c>
      <c r="C16" s="101">
        <v>179</v>
      </c>
      <c r="D16" s="101">
        <v>116</v>
      </c>
      <c r="E16" s="98">
        <f>SUM(C16:D16)</f>
        <v>295</v>
      </c>
      <c r="F16" s="97">
        <f>+C16/E16</f>
        <v>0.60677966101694913</v>
      </c>
      <c r="G16" s="97">
        <f>+D16/E16</f>
        <v>0.39322033898305087</v>
      </c>
      <c r="H16" s="96" t="s">
        <v>134</v>
      </c>
      <c r="L16" s="95"/>
    </row>
    <row r="17" spans="2:12" s="23" customFormat="1" ht="26.4" customHeight="1">
      <c r="B17" s="100" t="s">
        <v>114</v>
      </c>
      <c r="C17" s="99">
        <v>180</v>
      </c>
      <c r="D17" s="99">
        <v>110</v>
      </c>
      <c r="E17" s="98">
        <f>SUM(C17:D17)</f>
        <v>290</v>
      </c>
      <c r="F17" s="97">
        <f>+C17/E17</f>
        <v>0.62068965517241381</v>
      </c>
      <c r="G17" s="97">
        <f>+D17/E17</f>
        <v>0.37931034482758619</v>
      </c>
      <c r="H17" s="96" t="s">
        <v>133</v>
      </c>
      <c r="L17" s="95"/>
    </row>
    <row r="18" spans="2:12" s="23" customFormat="1" ht="18" customHeight="1">
      <c r="B18" s="26" t="s">
        <v>6</v>
      </c>
      <c r="C18" s="25">
        <f>SUM(C14:C17)</f>
        <v>2857</v>
      </c>
      <c r="D18" s="25">
        <f>SUM(D14:D17)</f>
        <v>2012</v>
      </c>
      <c r="E18" s="25">
        <f>SUM(C18:D18)</f>
        <v>4869</v>
      </c>
      <c r="F18" s="24">
        <f>+C18/E18</f>
        <v>0.58677346477716164</v>
      </c>
      <c r="G18" s="24">
        <f>+D18/E18</f>
        <v>0.41322653522283836</v>
      </c>
    </row>
    <row r="19" spans="2:12" ht="5.0999999999999996" customHeight="1" thickBot="1">
      <c r="B19" s="66"/>
      <c r="C19" s="66"/>
      <c r="D19" s="66"/>
      <c r="E19" s="66"/>
      <c r="F19" s="66"/>
      <c r="G19" s="66"/>
    </row>
    <row r="20" spans="2:12" ht="14.25" customHeight="1">
      <c r="B20" s="19" t="s">
        <v>229</v>
      </c>
      <c r="C20" s="65"/>
      <c r="D20" s="65"/>
      <c r="E20" s="65"/>
      <c r="F20" s="65"/>
      <c r="G20" s="65"/>
    </row>
    <row r="21" spans="2:12" ht="14.25" customHeight="1">
      <c r="B21" s="18"/>
    </row>
    <row r="22" spans="2:12" ht="14.25" customHeight="1">
      <c r="B22" s="18"/>
    </row>
    <row r="23" spans="2:12" ht="27" customHeight="1"/>
  </sheetData>
  <mergeCells count="2">
    <mergeCell ref="B9:G10"/>
    <mergeCell ref="C12:E12"/>
  </mergeCells>
  <pageMargins left="0" right="0.27559055118110237" top="0.39370078740157483" bottom="0.39370078740157483" header="0" footer="0.31496062992125984"/>
  <pageSetup paperSize="9" scale="85" orientation="portrait" r:id="rId1"/>
  <headerFooter scaleWithDoc="0">
    <oddFooter>&amp;R&amp;"Source Sans Pro,Normal"&amp;9 Servicio de Información y Difusión. &amp;"Source Sans Pro,Negrita"Año 2024 |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9CFC-C583-46C8-9964-6DEA31FCFF9E}">
  <sheetPr>
    <pageSetUpPr fitToPage="1"/>
  </sheetPr>
  <dimension ref="B2:AD22"/>
  <sheetViews>
    <sheetView workbookViewId="0"/>
  </sheetViews>
  <sheetFormatPr baseColWidth="10" defaultColWidth="9.109375" defaultRowHeight="13.2"/>
  <cols>
    <col min="1" max="1" width="5.6640625" style="17" customWidth="1"/>
    <col min="2" max="2" width="42.109375" style="17" customWidth="1"/>
    <col min="3" max="3" width="12.6640625" style="17" customWidth="1"/>
    <col min="4" max="4" width="11.44140625" style="17" customWidth="1"/>
    <col min="5" max="5" width="15.44140625" style="17" customWidth="1"/>
    <col min="6" max="6" width="13.88671875" style="17" customWidth="1"/>
    <col min="7" max="7" width="10.88671875" style="17" customWidth="1"/>
    <col min="8" max="8" width="3.44140625" style="17" customWidth="1"/>
    <col min="9" max="20" width="9.109375" style="17"/>
    <col min="21" max="30" width="0.88671875" style="102" customWidth="1"/>
    <col min="31" max="16384" width="9.109375" style="17"/>
  </cols>
  <sheetData>
    <row r="2" spans="2:30" s="80" customFormat="1" ht="17.399999999999999">
      <c r="B2" s="89"/>
      <c r="C2" s="85"/>
      <c r="D2" s="85"/>
      <c r="E2" s="85"/>
      <c r="F2" s="85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2:30" s="80" customFormat="1" ht="17.399999999999999">
      <c r="B3" s="88"/>
      <c r="C3" s="85"/>
      <c r="D3" s="85"/>
      <c r="E3" s="85"/>
      <c r="F3" s="85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ht="24.75" customHeight="1">
      <c r="C4" s="86"/>
      <c r="D4" s="86"/>
      <c r="E4" s="86"/>
      <c r="F4" s="86"/>
    </row>
    <row r="5" spans="2:30" ht="15" customHeight="1">
      <c r="C5" s="86"/>
      <c r="D5" s="86"/>
      <c r="E5" s="86"/>
      <c r="F5" s="86"/>
    </row>
    <row r="6" spans="2:30" ht="15.6">
      <c r="B6" s="63" t="s">
        <v>86</v>
      </c>
      <c r="C6" s="65"/>
      <c r="D6" s="65"/>
      <c r="E6" s="65"/>
      <c r="F6" s="65"/>
      <c r="G6" s="65"/>
    </row>
    <row r="7" spans="2:30" ht="15.6">
      <c r="B7" s="62" t="s">
        <v>218</v>
      </c>
      <c r="C7" s="65"/>
      <c r="D7" s="65"/>
      <c r="E7" s="65"/>
      <c r="F7" s="65"/>
      <c r="G7" s="65"/>
    </row>
    <row r="8" spans="2:30" ht="15.75" customHeight="1">
      <c r="B8" s="65"/>
      <c r="C8" s="65"/>
      <c r="D8" s="65"/>
      <c r="E8" s="65"/>
      <c r="F8" s="65"/>
      <c r="G8" s="65"/>
    </row>
    <row r="9" spans="2:30" ht="11.25" customHeight="1">
      <c r="B9" s="265" t="s">
        <v>148</v>
      </c>
      <c r="C9" s="266"/>
      <c r="D9" s="266"/>
      <c r="E9" s="266"/>
      <c r="F9" s="266"/>
      <c r="G9" s="267"/>
      <c r="H9" s="80"/>
    </row>
    <row r="10" spans="2:30" ht="11.25" customHeight="1">
      <c r="B10" s="268"/>
      <c r="C10" s="269"/>
      <c r="D10" s="269"/>
      <c r="E10" s="269"/>
      <c r="F10" s="269"/>
      <c r="G10" s="270"/>
      <c r="H10" s="80"/>
    </row>
    <row r="11" spans="2:30" ht="13.8">
      <c r="B11" s="65"/>
      <c r="C11" s="65"/>
      <c r="D11" s="65"/>
      <c r="E11" s="65"/>
      <c r="F11" s="65"/>
      <c r="G11" s="79"/>
    </row>
    <row r="12" spans="2:30" ht="18.75" customHeight="1">
      <c r="B12" s="79"/>
      <c r="C12" s="275" t="s">
        <v>147</v>
      </c>
      <c r="D12" s="275"/>
      <c r="E12" s="275"/>
      <c r="F12" s="275"/>
      <c r="G12" s="79"/>
    </row>
    <row r="13" spans="2:30" s="23" customFormat="1" ht="34.5" customHeight="1">
      <c r="B13" s="218" t="s">
        <v>112</v>
      </c>
      <c r="C13" s="219" t="s">
        <v>146</v>
      </c>
      <c r="D13" s="219" t="s">
        <v>145</v>
      </c>
      <c r="E13" s="219" t="s">
        <v>194</v>
      </c>
      <c r="F13" s="222" t="s">
        <v>195</v>
      </c>
      <c r="G13" s="223" t="s">
        <v>6</v>
      </c>
      <c r="U13" s="33"/>
      <c r="V13" s="33" t="s">
        <v>112</v>
      </c>
      <c r="W13" s="33" t="s">
        <v>146</v>
      </c>
      <c r="X13" s="33" t="s">
        <v>145</v>
      </c>
      <c r="Y13" s="33" t="s">
        <v>144</v>
      </c>
      <c r="Z13" s="33" t="s">
        <v>143</v>
      </c>
      <c r="AA13" s="33"/>
      <c r="AB13" s="33"/>
      <c r="AC13" s="33"/>
      <c r="AD13" s="33"/>
    </row>
    <row r="14" spans="2:30" s="23" customFormat="1" ht="19.8" customHeight="1">
      <c r="B14" s="100" t="s">
        <v>109</v>
      </c>
      <c r="C14" s="106">
        <v>3553</v>
      </c>
      <c r="D14" s="106">
        <v>6</v>
      </c>
      <c r="E14" s="106">
        <v>6</v>
      </c>
      <c r="F14" s="106">
        <v>7</v>
      </c>
      <c r="G14" s="105">
        <f>SUM(C14:F14)</f>
        <v>3572</v>
      </c>
      <c r="U14" s="33"/>
      <c r="V14" s="33" t="s">
        <v>109</v>
      </c>
      <c r="W14" s="104">
        <f t="shared" ref="W14:Z17" si="0">+C14/C$18</f>
        <v>0.7385159010600707</v>
      </c>
      <c r="X14" s="104">
        <f t="shared" si="0"/>
        <v>0.27272727272727271</v>
      </c>
      <c r="Y14" s="104">
        <f t="shared" si="0"/>
        <v>0.21428571428571427</v>
      </c>
      <c r="Z14" s="104">
        <f t="shared" si="0"/>
        <v>0.875</v>
      </c>
      <c r="AA14" s="33"/>
      <c r="AB14" s="33"/>
      <c r="AC14" s="33"/>
      <c r="AD14" s="33"/>
    </row>
    <row r="15" spans="2:30" s="23" customFormat="1" ht="19.8" customHeight="1">
      <c r="B15" s="100" t="s">
        <v>116</v>
      </c>
      <c r="C15" s="106">
        <v>700</v>
      </c>
      <c r="D15" s="106">
        <v>5</v>
      </c>
      <c r="E15" s="106">
        <v>7</v>
      </c>
      <c r="F15" s="106">
        <v>0</v>
      </c>
      <c r="G15" s="105">
        <f>SUM(C15:F15)</f>
        <v>712</v>
      </c>
      <c r="U15" s="33"/>
      <c r="V15" s="33" t="s">
        <v>116</v>
      </c>
      <c r="W15" s="104">
        <f t="shared" si="0"/>
        <v>0.14549989607150279</v>
      </c>
      <c r="X15" s="104">
        <f t="shared" si="0"/>
        <v>0.22727272727272727</v>
      </c>
      <c r="Y15" s="104">
        <f t="shared" si="0"/>
        <v>0.25</v>
      </c>
      <c r="Z15" s="104">
        <f t="shared" si="0"/>
        <v>0</v>
      </c>
      <c r="AA15" s="33"/>
      <c r="AB15" s="33"/>
      <c r="AC15" s="33"/>
      <c r="AD15" s="33"/>
    </row>
    <row r="16" spans="2:30" s="23" customFormat="1" ht="19.8" customHeight="1">
      <c r="B16" s="100" t="s">
        <v>115</v>
      </c>
      <c r="C16" s="106">
        <v>289</v>
      </c>
      <c r="D16" s="106">
        <v>2</v>
      </c>
      <c r="E16" s="106">
        <v>3</v>
      </c>
      <c r="F16" s="106">
        <v>1</v>
      </c>
      <c r="G16" s="105">
        <f>SUM(C16:F16)</f>
        <v>295</v>
      </c>
      <c r="U16" s="33"/>
      <c r="V16" s="33" t="s">
        <v>115</v>
      </c>
      <c r="W16" s="104">
        <f t="shared" si="0"/>
        <v>6.0070671378091869E-2</v>
      </c>
      <c r="X16" s="104">
        <f t="shared" si="0"/>
        <v>9.0909090909090912E-2</v>
      </c>
      <c r="Y16" s="104">
        <f t="shared" si="0"/>
        <v>0.10714285714285714</v>
      </c>
      <c r="Z16" s="104">
        <f t="shared" si="0"/>
        <v>0.125</v>
      </c>
      <c r="AA16" s="33"/>
      <c r="AB16" s="33"/>
      <c r="AC16" s="33"/>
      <c r="AD16" s="33"/>
    </row>
    <row r="17" spans="2:30" s="23" customFormat="1" ht="31.8" customHeight="1">
      <c r="B17" s="100" t="s">
        <v>114</v>
      </c>
      <c r="C17" s="106">
        <v>269</v>
      </c>
      <c r="D17" s="106">
        <v>9</v>
      </c>
      <c r="E17" s="106">
        <v>12</v>
      </c>
      <c r="F17" s="106">
        <v>0</v>
      </c>
      <c r="G17" s="105">
        <f>SUM(C17:F17)</f>
        <v>290</v>
      </c>
      <c r="U17" s="33"/>
      <c r="V17" s="33" t="s">
        <v>114</v>
      </c>
      <c r="W17" s="104">
        <f t="shared" si="0"/>
        <v>5.591353149033465E-2</v>
      </c>
      <c r="X17" s="104">
        <f t="shared" si="0"/>
        <v>0.40909090909090912</v>
      </c>
      <c r="Y17" s="104">
        <f t="shared" si="0"/>
        <v>0.42857142857142855</v>
      </c>
      <c r="Z17" s="104">
        <f t="shared" si="0"/>
        <v>0</v>
      </c>
      <c r="AA17" s="33"/>
      <c r="AB17" s="33"/>
      <c r="AC17" s="33"/>
      <c r="AD17" s="33"/>
    </row>
    <row r="18" spans="2:30" s="23" customFormat="1" ht="16.8" customHeight="1" thickBot="1">
      <c r="B18" s="232" t="s">
        <v>6</v>
      </c>
      <c r="C18" s="260">
        <f>SUM(C14:C17)</f>
        <v>4811</v>
      </c>
      <c r="D18" s="260">
        <f>SUM(D14:D17)</f>
        <v>22</v>
      </c>
      <c r="E18" s="260">
        <f>SUM(E14:E17)</f>
        <v>28</v>
      </c>
      <c r="F18" s="260">
        <f>SUM(F14:F17)</f>
        <v>8</v>
      </c>
      <c r="G18" s="239">
        <f>SUM(C18:F18)</f>
        <v>4869</v>
      </c>
      <c r="U18" s="33"/>
      <c r="V18" s="33"/>
      <c r="W18" s="104"/>
      <c r="X18" s="104"/>
      <c r="Y18" s="104"/>
      <c r="Z18" s="104"/>
      <c r="AA18" s="33"/>
      <c r="AB18" s="33"/>
      <c r="AC18" s="33"/>
      <c r="AD18" s="33"/>
    </row>
    <row r="19" spans="2:30" s="23" customFormat="1" ht="16.8" customHeight="1">
      <c r="B19" s="236" t="s">
        <v>110</v>
      </c>
      <c r="C19" s="240">
        <f>+C18/$G$18</f>
        <v>0.98808790306017658</v>
      </c>
      <c r="D19" s="240">
        <f>+D18/$G$18</f>
        <v>4.5183815978640379E-3</v>
      </c>
      <c r="E19" s="240">
        <f>+E18/$G$18</f>
        <v>5.750667488190594E-3</v>
      </c>
      <c r="F19" s="240">
        <f>+F18/$G$18</f>
        <v>1.6430478537687409E-3</v>
      </c>
      <c r="G19" s="240">
        <f>+G18/$G$18</f>
        <v>1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2:30" ht="5.0999999999999996" customHeight="1" thickBot="1">
      <c r="B20" s="66"/>
      <c r="C20" s="66"/>
      <c r="D20" s="66"/>
      <c r="E20" s="66"/>
      <c r="F20" s="66"/>
      <c r="G20" s="66"/>
    </row>
    <row r="21" spans="2:30" ht="14.25" customHeight="1">
      <c r="B21" s="19" t="s">
        <v>229</v>
      </c>
      <c r="C21" s="65"/>
      <c r="D21" s="65"/>
      <c r="E21" s="65"/>
      <c r="F21" s="65"/>
      <c r="G21" s="65"/>
    </row>
    <row r="22" spans="2:30" ht="27" customHeight="1">
      <c r="B22" s="103"/>
      <c r="C22" s="103"/>
      <c r="D22" s="103"/>
      <c r="E22" s="103"/>
      <c r="F22" s="103"/>
      <c r="G22" s="103"/>
    </row>
  </sheetData>
  <mergeCells count="2">
    <mergeCell ref="B9:G10"/>
    <mergeCell ref="C12:F12"/>
  </mergeCells>
  <pageMargins left="0" right="0.35433070866141736" top="0.31496062992125984" bottom="0.39370078740157483" header="0" footer="0.31496062992125984"/>
  <pageSetup paperSize="9" scale="88" orientation="portrait" r:id="rId1"/>
  <headerFooter scaleWithDoc="0">
    <oddFooter>&amp;R&amp;"Source Sans Pro,Normal"&amp;9Servicio de Información y Difusión. &amp;"Source Sans Pro,Negrita"Año 2024 |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9903-C226-4251-B25C-713401A883AA}">
  <sheetPr>
    <pageSetUpPr fitToPage="1"/>
  </sheetPr>
  <dimension ref="B2:M20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29.6640625" style="17" customWidth="1"/>
    <col min="3" max="3" width="8.5546875" style="17" bestFit="1" customWidth="1"/>
    <col min="4" max="4" width="7" style="17" bestFit="1" customWidth="1"/>
    <col min="5" max="5" width="9.109375" style="17" customWidth="1"/>
    <col min="6" max="6" width="9.33203125" style="17" bestFit="1" customWidth="1"/>
    <col min="7" max="7" width="7.88671875" style="17" bestFit="1" customWidth="1"/>
    <col min="8" max="8" width="7" style="17" bestFit="1" customWidth="1"/>
    <col min="9" max="9" width="8.6640625" style="17" customWidth="1"/>
    <col min="10" max="10" width="8.88671875" style="17" bestFit="1" customWidth="1"/>
    <col min="11" max="11" width="10.44140625" style="17" bestFit="1" customWidth="1"/>
    <col min="12" max="12" width="9" style="17" bestFit="1" customWidth="1"/>
    <col min="13" max="13" width="1.6640625" style="17" customWidth="1"/>
    <col min="14" max="16384" width="9.109375" style="17"/>
  </cols>
  <sheetData>
    <row r="2" spans="2:13" ht="17.399999999999999">
      <c r="B2" s="89"/>
      <c r="C2" s="85"/>
      <c r="D2" s="85"/>
      <c r="E2" s="85"/>
      <c r="F2" s="85"/>
      <c r="G2" s="85"/>
      <c r="H2" s="85"/>
      <c r="I2" s="80"/>
      <c r="J2" s="80"/>
      <c r="K2" s="80"/>
      <c r="L2" s="80"/>
      <c r="M2" s="80"/>
    </row>
    <row r="3" spans="2:13" ht="16.8">
      <c r="B3" s="88"/>
      <c r="C3" s="86"/>
      <c r="D3" s="86"/>
      <c r="E3" s="86"/>
      <c r="F3" s="86"/>
      <c r="G3" s="86"/>
      <c r="H3" s="86"/>
      <c r="I3" s="80"/>
      <c r="J3" s="80"/>
      <c r="K3" s="80"/>
      <c r="L3" s="80"/>
      <c r="M3" s="80"/>
    </row>
    <row r="4" spans="2:13" ht="27.75" customHeight="1">
      <c r="B4" s="94"/>
      <c r="C4" s="86"/>
      <c r="D4" s="86"/>
      <c r="E4" s="86"/>
      <c r="F4" s="86"/>
      <c r="G4" s="86"/>
      <c r="H4" s="86"/>
      <c r="I4" s="80"/>
      <c r="J4" s="80"/>
      <c r="K4" s="80"/>
      <c r="L4" s="80"/>
      <c r="M4" s="80"/>
    </row>
    <row r="5" spans="2:13" ht="15" customHeight="1">
      <c r="B5" s="94"/>
      <c r="C5" s="86"/>
      <c r="D5" s="86"/>
      <c r="E5" s="86"/>
      <c r="F5" s="86"/>
      <c r="G5" s="86"/>
      <c r="H5" s="86"/>
      <c r="I5" s="80"/>
      <c r="J5" s="80"/>
      <c r="K5" s="80"/>
      <c r="L5" s="80"/>
      <c r="M5" s="80"/>
    </row>
    <row r="6" spans="2:13" ht="15.6">
      <c r="B6" s="63" t="s">
        <v>86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2:13" ht="15.6">
      <c r="B7" s="62" t="s">
        <v>218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2:13" ht="18" customHeight="1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2:13" ht="11.25" customHeight="1">
      <c r="B9" s="265" t="s">
        <v>154</v>
      </c>
      <c r="C9" s="266"/>
      <c r="D9" s="266"/>
      <c r="E9" s="266"/>
      <c r="F9" s="266"/>
      <c r="G9" s="266"/>
      <c r="H9" s="266"/>
      <c r="I9" s="266"/>
      <c r="J9" s="266"/>
      <c r="K9" s="266"/>
      <c r="L9" s="267"/>
      <c r="M9" s="80"/>
    </row>
    <row r="10" spans="2:13" ht="11.25" customHeight="1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70"/>
      <c r="M10" s="80"/>
    </row>
    <row r="11" spans="2:13" ht="22.5" customHeight="1">
      <c r="B11" s="65"/>
      <c r="C11" s="79"/>
      <c r="D11" s="79"/>
      <c r="E11" s="79"/>
      <c r="F11" s="79"/>
      <c r="G11" s="79"/>
      <c r="H11" s="79"/>
      <c r="I11" s="79"/>
      <c r="J11" s="79"/>
      <c r="K11" s="79"/>
      <c r="L11" s="65"/>
    </row>
    <row r="12" spans="2:13" s="102" customFormat="1" ht="18" customHeight="1">
      <c r="B12" s="228"/>
      <c r="C12" s="274" t="s">
        <v>153</v>
      </c>
      <c r="D12" s="274"/>
      <c r="E12" s="274"/>
      <c r="F12" s="274"/>
      <c r="G12" s="274"/>
      <c r="H12" s="274"/>
      <c r="I12" s="274"/>
      <c r="J12" s="274"/>
      <c r="K12" s="228"/>
      <c r="L12" s="228"/>
    </row>
    <row r="13" spans="2:13" s="33" customFormat="1" ht="21" customHeight="1">
      <c r="B13" s="225" t="s">
        <v>152</v>
      </c>
      <c r="C13" s="224" t="s">
        <v>7</v>
      </c>
      <c r="D13" s="224" t="s">
        <v>8</v>
      </c>
      <c r="E13" s="224" t="s">
        <v>9</v>
      </c>
      <c r="F13" s="224" t="s">
        <v>10</v>
      </c>
      <c r="G13" s="224" t="s">
        <v>11</v>
      </c>
      <c r="H13" s="224" t="s">
        <v>12</v>
      </c>
      <c r="I13" s="224" t="s">
        <v>13</v>
      </c>
      <c r="J13" s="226" t="s">
        <v>14</v>
      </c>
      <c r="K13" s="227" t="s">
        <v>16</v>
      </c>
      <c r="L13" s="227" t="s">
        <v>110</v>
      </c>
    </row>
    <row r="14" spans="2:13" s="23" customFormat="1" ht="24.9" customHeight="1">
      <c r="B14" s="78" t="s">
        <v>151</v>
      </c>
      <c r="C14" s="117">
        <v>340</v>
      </c>
      <c r="D14" s="117">
        <v>631</v>
      </c>
      <c r="E14" s="117">
        <v>405</v>
      </c>
      <c r="F14" s="117">
        <v>767</v>
      </c>
      <c r="G14" s="117">
        <v>281</v>
      </c>
      <c r="H14" s="117">
        <v>236</v>
      </c>
      <c r="I14" s="116">
        <v>1140</v>
      </c>
      <c r="J14" s="116">
        <v>1736</v>
      </c>
      <c r="K14" s="115">
        <f>SUM(C14:J14)</f>
        <v>5536</v>
      </c>
      <c r="L14" s="114">
        <f>+K14/$K$16</f>
        <v>0.98716119828815974</v>
      </c>
    </row>
    <row r="15" spans="2:13" s="23" customFormat="1" ht="24.9" customHeight="1">
      <c r="B15" s="73" t="s">
        <v>150</v>
      </c>
      <c r="C15" s="113">
        <v>3</v>
      </c>
      <c r="D15" s="113">
        <v>4</v>
      </c>
      <c r="E15" s="113">
        <v>0</v>
      </c>
      <c r="F15" s="113">
        <v>4</v>
      </c>
      <c r="G15" s="113">
        <v>3</v>
      </c>
      <c r="H15" s="113">
        <v>5</v>
      </c>
      <c r="I15" s="112">
        <v>14</v>
      </c>
      <c r="J15" s="112">
        <v>39</v>
      </c>
      <c r="K15" s="111">
        <f>SUM(C15:J15)</f>
        <v>72</v>
      </c>
      <c r="L15" s="110">
        <f>+K15/$K$16</f>
        <v>1.2838801711840228E-2</v>
      </c>
    </row>
    <row r="16" spans="2:13" s="23" customFormat="1" ht="18" customHeight="1">
      <c r="B16" s="26" t="s">
        <v>149</v>
      </c>
      <c r="C16" s="27">
        <f t="shared" ref="C16:J16" si="0">SUM(C14:C15)</f>
        <v>343</v>
      </c>
      <c r="D16" s="27">
        <f t="shared" si="0"/>
        <v>635</v>
      </c>
      <c r="E16" s="27">
        <f t="shared" si="0"/>
        <v>405</v>
      </c>
      <c r="F16" s="27">
        <f t="shared" si="0"/>
        <v>771</v>
      </c>
      <c r="G16" s="27">
        <f t="shared" si="0"/>
        <v>284</v>
      </c>
      <c r="H16" s="27">
        <f t="shared" si="0"/>
        <v>241</v>
      </c>
      <c r="I16" s="27">
        <f t="shared" si="0"/>
        <v>1154</v>
      </c>
      <c r="J16" s="27">
        <f t="shared" si="0"/>
        <v>1775</v>
      </c>
      <c r="K16" s="27">
        <f>SUM(C16:J16)</f>
        <v>5608</v>
      </c>
      <c r="L16" s="109">
        <f>+K16/$K$16</f>
        <v>1</v>
      </c>
    </row>
    <row r="17" spans="2:12" ht="5.0999999999999996" customHeight="1" thickBot="1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2" ht="14.25" customHeight="1">
      <c r="B18" s="19" t="s">
        <v>229</v>
      </c>
      <c r="C18" s="108"/>
      <c r="D18" s="108"/>
      <c r="E18" s="108"/>
      <c r="F18" s="108"/>
      <c r="G18" s="108"/>
      <c r="H18" s="108"/>
      <c r="I18" s="108"/>
      <c r="J18" s="108"/>
      <c r="K18" s="65"/>
      <c r="L18" s="65"/>
    </row>
    <row r="19" spans="2:12" ht="14.25" customHeight="1">
      <c r="B19" s="19"/>
      <c r="C19" s="108"/>
      <c r="D19" s="108"/>
      <c r="E19" s="108"/>
      <c r="F19" s="108"/>
      <c r="G19" s="108"/>
      <c r="H19" s="108"/>
      <c r="I19" s="108"/>
      <c r="J19" s="108"/>
      <c r="K19" s="65"/>
      <c r="L19" s="65"/>
    </row>
    <row r="20" spans="2:12" ht="27" customHeight="1"/>
  </sheetData>
  <mergeCells count="2">
    <mergeCell ref="B9:L10"/>
    <mergeCell ref="C12:J12"/>
  </mergeCells>
  <pageMargins left="0" right="0.27559055118110237" top="0.31496062992125984" bottom="0.39370078740157483" header="0" footer="0.31496062992125984"/>
  <pageSetup paperSize="9" scale="83" orientation="portrait" r:id="rId1"/>
  <headerFooter scaleWithDoc="0">
    <oddFooter>&amp;R&amp;"Source Sans Pro,Normal"&amp;9Servicio de Información y Difusión. &amp;"Source Sans Pro,Negrita"Año 2024 |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BB4DA-A9FF-4B08-8F8D-A60C70677C8A}">
  <sheetPr>
    <pageSetUpPr fitToPage="1"/>
  </sheetPr>
  <dimension ref="B2:AH45"/>
  <sheetViews>
    <sheetView zoomScaleNormal="100" workbookViewId="0"/>
  </sheetViews>
  <sheetFormatPr baseColWidth="10" defaultColWidth="9.109375" defaultRowHeight="13.2"/>
  <cols>
    <col min="1" max="1" width="5.6640625" style="17" customWidth="1"/>
    <col min="2" max="2" width="67.109375" style="17" customWidth="1"/>
    <col min="3" max="3" width="10.5546875" style="17" customWidth="1"/>
    <col min="4" max="4" width="17.109375" style="17" customWidth="1"/>
    <col min="5" max="5" width="12.33203125" style="17" customWidth="1"/>
    <col min="6" max="6" width="1.44140625" style="17" customWidth="1"/>
    <col min="7" max="16" width="9.109375" style="17"/>
    <col min="17" max="17" width="11.44140625" style="102" customWidth="1"/>
    <col min="18" max="20" width="0.5546875" style="102" customWidth="1"/>
    <col min="21" max="27" width="0.33203125" style="102" customWidth="1"/>
    <col min="28" max="30" width="0.33203125" style="17" customWidth="1"/>
    <col min="31" max="16384" width="9.109375" style="17"/>
  </cols>
  <sheetData>
    <row r="2" spans="2:34" ht="17.399999999999999">
      <c r="B2" s="89"/>
      <c r="C2" s="85"/>
      <c r="D2" s="85"/>
      <c r="E2" s="85"/>
      <c r="F2" s="137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34" ht="17.399999999999999">
      <c r="B3" s="88"/>
      <c r="C3" s="85"/>
      <c r="D3" s="85"/>
      <c r="E3" s="85"/>
      <c r="F3" s="137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2:34" ht="18.75" customHeight="1">
      <c r="B4" s="80"/>
      <c r="C4" s="86"/>
      <c r="D4" s="86"/>
      <c r="E4" s="86"/>
      <c r="F4" s="13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2:34" ht="15" customHeight="1">
      <c r="B5" s="80"/>
      <c r="C5" s="86"/>
      <c r="D5" s="86"/>
      <c r="E5" s="86"/>
      <c r="F5" s="13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2:34" ht="16.8">
      <c r="B6" s="63" t="s">
        <v>86</v>
      </c>
      <c r="C6" s="86"/>
      <c r="D6" s="86"/>
      <c r="E6" s="86"/>
      <c r="F6" s="13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2:34" ht="16.8">
      <c r="B7" s="62" t="s">
        <v>218</v>
      </c>
      <c r="C7" s="86"/>
      <c r="D7" s="86"/>
      <c r="E7" s="86"/>
      <c r="F7" s="137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2:34" ht="12.75" customHeight="1">
      <c r="B8" s="65"/>
      <c r="C8" s="65"/>
      <c r="D8" s="65"/>
      <c r="E8" s="65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2:34" ht="11.25" customHeight="1">
      <c r="B9" s="265" t="s">
        <v>157</v>
      </c>
      <c r="C9" s="266"/>
      <c r="D9" s="266"/>
      <c r="E9" s="267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2:34" ht="11.25" customHeight="1">
      <c r="B10" s="268"/>
      <c r="C10" s="269"/>
      <c r="D10" s="269"/>
      <c r="E10" s="270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2:34" ht="7.5" customHeight="1">
      <c r="B11" s="65"/>
      <c r="C11" s="65"/>
      <c r="D11" s="65"/>
      <c r="E11" s="65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AB11" s="102"/>
      <c r="AC11" s="102"/>
      <c r="AD11" s="102"/>
      <c r="AE11" s="102"/>
      <c r="AF11" s="102"/>
      <c r="AG11" s="102"/>
      <c r="AH11" s="102"/>
    </row>
    <row r="12" spans="2:34" s="33" customFormat="1" ht="32.25" customHeight="1">
      <c r="B12" s="229" t="s">
        <v>112</v>
      </c>
      <c r="C12" s="224" t="s">
        <v>151</v>
      </c>
      <c r="D12" s="224" t="s">
        <v>150</v>
      </c>
      <c r="E12" s="224" t="s">
        <v>6</v>
      </c>
      <c r="T12" s="33" t="s">
        <v>151</v>
      </c>
      <c r="U12" s="33" t="s">
        <v>150</v>
      </c>
    </row>
    <row r="13" spans="2:34" s="50" customFormat="1" ht="3.75" customHeight="1">
      <c r="B13" s="136"/>
      <c r="C13" s="135"/>
      <c r="D13" s="135"/>
      <c r="E13" s="135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</row>
    <row r="14" spans="2:34" s="23" customFormat="1" ht="15" customHeight="1">
      <c r="B14" s="4" t="s">
        <v>109</v>
      </c>
      <c r="C14" s="118">
        <f>+SUM(C15:C16)</f>
        <v>3919</v>
      </c>
      <c r="D14" s="118">
        <f>+SUM(D15:D16)</f>
        <v>26</v>
      </c>
      <c r="E14" s="119">
        <f t="shared" ref="E14:E27" si="0">+SUM(C14:D14)</f>
        <v>3945</v>
      </c>
      <c r="Q14" s="33"/>
      <c r="R14" s="33"/>
      <c r="S14" s="33" t="s">
        <v>109</v>
      </c>
      <c r="T14" s="131">
        <f>+C14</f>
        <v>3919</v>
      </c>
      <c r="U14" s="131">
        <f>+D14</f>
        <v>26</v>
      </c>
      <c r="V14" s="131">
        <f>+E14</f>
        <v>3945</v>
      </c>
      <c r="W14" s="104">
        <f>+T14/$V14</f>
        <v>0.9934093789607098</v>
      </c>
      <c r="X14" s="104">
        <f>+U14/$V14</f>
        <v>6.5906210392902408E-3</v>
      </c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2:34" s="23" customFormat="1" ht="15" customHeight="1">
      <c r="B15" s="133" t="s">
        <v>108</v>
      </c>
      <c r="C15" s="125">
        <v>3241</v>
      </c>
      <c r="D15" s="125">
        <v>17</v>
      </c>
      <c r="E15" s="128">
        <f t="shared" si="0"/>
        <v>3258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2:34" s="23" customFormat="1" ht="15" customHeight="1">
      <c r="B16" s="132" t="s">
        <v>107</v>
      </c>
      <c r="C16" s="121">
        <v>678</v>
      </c>
      <c r="D16" s="121">
        <v>9</v>
      </c>
      <c r="E16" s="127">
        <f t="shared" si="0"/>
        <v>687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spans="2:34" s="23" customFormat="1" ht="15" customHeight="1">
      <c r="B17" s="4" t="s">
        <v>106</v>
      </c>
      <c r="C17" s="118">
        <v>721</v>
      </c>
      <c r="D17" s="118">
        <v>10</v>
      </c>
      <c r="E17" s="119">
        <f t="shared" si="0"/>
        <v>731</v>
      </c>
      <c r="Q17" s="33"/>
      <c r="R17" s="33"/>
      <c r="S17" s="33" t="s">
        <v>105</v>
      </c>
      <c r="T17" s="131">
        <f t="shared" ref="T17:V18" si="1">+C17</f>
        <v>721</v>
      </c>
      <c r="U17" s="131">
        <f t="shared" si="1"/>
        <v>10</v>
      </c>
      <c r="V17" s="131">
        <f t="shared" si="1"/>
        <v>731</v>
      </c>
      <c r="W17" s="104">
        <f t="shared" ref="W17:X19" si="2">+T17/$V17</f>
        <v>0.98632010943912451</v>
      </c>
      <c r="X17" s="104">
        <f t="shared" si="2"/>
        <v>1.3679890560875513E-2</v>
      </c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2:34" s="23" customFormat="1" ht="15" customHeight="1">
      <c r="B18" s="4" t="s">
        <v>104</v>
      </c>
      <c r="C18" s="118">
        <v>81</v>
      </c>
      <c r="D18" s="118">
        <v>5</v>
      </c>
      <c r="E18" s="119">
        <f t="shared" si="0"/>
        <v>86</v>
      </c>
      <c r="Q18" s="33"/>
      <c r="R18" s="33"/>
      <c r="S18" s="33" t="s">
        <v>104</v>
      </c>
      <c r="T18" s="131">
        <f t="shared" si="1"/>
        <v>81</v>
      </c>
      <c r="U18" s="131">
        <f t="shared" si="1"/>
        <v>5</v>
      </c>
      <c r="V18" s="131">
        <f t="shared" si="1"/>
        <v>86</v>
      </c>
      <c r="W18" s="104">
        <f t="shared" si="2"/>
        <v>0.94186046511627908</v>
      </c>
      <c r="X18" s="104">
        <f t="shared" si="2"/>
        <v>5.8139534883720929E-2</v>
      </c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2:34" s="23" customFormat="1" ht="15" customHeight="1">
      <c r="B19" s="4" t="s">
        <v>103</v>
      </c>
      <c r="C19" s="118">
        <f>+SUM(C20:C24)</f>
        <v>306</v>
      </c>
      <c r="D19" s="118">
        <f>+SUM(D20:D24)</f>
        <v>6</v>
      </c>
      <c r="E19" s="119">
        <f t="shared" si="0"/>
        <v>312</v>
      </c>
      <c r="Q19" s="33"/>
      <c r="R19" s="33"/>
      <c r="S19" s="33" t="s">
        <v>115</v>
      </c>
      <c r="T19" s="131">
        <f>+C19+C25</f>
        <v>322</v>
      </c>
      <c r="U19" s="131">
        <f>+D19+D25</f>
        <v>7</v>
      </c>
      <c r="V19" s="131">
        <f>+E19+E25</f>
        <v>329</v>
      </c>
      <c r="W19" s="104">
        <f t="shared" si="2"/>
        <v>0.97872340425531912</v>
      </c>
      <c r="X19" s="104">
        <f t="shared" si="2"/>
        <v>2.1276595744680851E-2</v>
      </c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2:34" s="23" customFormat="1" ht="15" customHeight="1">
      <c r="B20" s="126" t="s">
        <v>102</v>
      </c>
      <c r="C20" s="125">
        <v>179</v>
      </c>
      <c r="D20" s="125">
        <v>1</v>
      </c>
      <c r="E20" s="128">
        <f t="shared" si="0"/>
        <v>180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2:34" s="23" customFormat="1" ht="15" customHeight="1">
      <c r="B21" s="78" t="s">
        <v>101</v>
      </c>
      <c r="C21" s="123">
        <v>29</v>
      </c>
      <c r="D21" s="123">
        <v>4</v>
      </c>
      <c r="E21" s="130">
        <f t="shared" si="0"/>
        <v>33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2:34" s="23" customFormat="1" ht="15" customHeight="1">
      <c r="B22" s="78" t="s">
        <v>100</v>
      </c>
      <c r="C22" s="123">
        <v>41</v>
      </c>
      <c r="D22" s="123">
        <v>1</v>
      </c>
      <c r="E22" s="130">
        <f t="shared" si="0"/>
        <v>42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2:34" s="23" customFormat="1" ht="15" customHeight="1">
      <c r="B23" s="78" t="s">
        <v>99</v>
      </c>
      <c r="C23" s="123">
        <v>27</v>
      </c>
      <c r="D23" s="123">
        <v>0</v>
      </c>
      <c r="E23" s="130">
        <f t="shared" si="0"/>
        <v>27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2:34" s="23" customFormat="1" ht="15" customHeight="1">
      <c r="B24" s="73" t="s">
        <v>98</v>
      </c>
      <c r="C24" s="121">
        <v>30</v>
      </c>
      <c r="D24" s="121">
        <v>0</v>
      </c>
      <c r="E24" s="127">
        <f t="shared" si="0"/>
        <v>30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2:34" s="23" customFormat="1" ht="15" customHeight="1">
      <c r="B25" s="4" t="s">
        <v>97</v>
      </c>
      <c r="C25" s="118">
        <f>SUM(C26:C27)</f>
        <v>16</v>
      </c>
      <c r="D25" s="118">
        <f>SUM(D26:D27)</f>
        <v>1</v>
      </c>
      <c r="E25" s="119">
        <f t="shared" si="0"/>
        <v>17</v>
      </c>
      <c r="Q25" s="28"/>
      <c r="R25" s="28"/>
      <c r="S25" s="28" t="s">
        <v>156</v>
      </c>
      <c r="T25" s="46">
        <f>C29+C30+C31+C32</f>
        <v>493</v>
      </c>
      <c r="U25" s="46">
        <f>D29+D30+D31+D32</f>
        <v>24</v>
      </c>
      <c r="V25" s="46">
        <f>E29+E30+E31+E32</f>
        <v>517</v>
      </c>
      <c r="W25" s="129">
        <f>+T25/$V25</f>
        <v>0.95357833655705992</v>
      </c>
      <c r="X25" s="129">
        <f>+U25/$V25</f>
        <v>4.6421663442940041E-2</v>
      </c>
      <c r="Y25" s="28"/>
      <c r="Z25" s="28"/>
      <c r="AA25" s="28"/>
      <c r="AB25" s="28"/>
      <c r="AC25" s="28"/>
      <c r="AD25" s="28"/>
      <c r="AE25" s="28"/>
    </row>
    <row r="26" spans="2:34" s="23" customFormat="1" ht="15" customHeight="1">
      <c r="B26" s="126" t="s">
        <v>95</v>
      </c>
      <c r="C26" s="125">
        <v>10</v>
      </c>
      <c r="D26" s="125">
        <v>1</v>
      </c>
      <c r="E26" s="128">
        <f t="shared" si="0"/>
        <v>11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2:34" s="23" customFormat="1" ht="15" customHeight="1">
      <c r="B27" s="73" t="s">
        <v>94</v>
      </c>
      <c r="C27" s="121">
        <v>6</v>
      </c>
      <c r="D27" s="121">
        <v>0</v>
      </c>
      <c r="E27" s="127">
        <f t="shared" si="0"/>
        <v>6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2:34" s="23" customFormat="1" ht="15" customHeight="1">
      <c r="B28" s="4" t="s">
        <v>93</v>
      </c>
      <c r="C28" s="43">
        <f>+SUM(C29:C31)</f>
        <v>213</v>
      </c>
      <c r="D28" s="43">
        <f>+SUM(D29:D31)</f>
        <v>23</v>
      </c>
      <c r="E28" s="43">
        <f>+SUM(E29:E31)</f>
        <v>236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2:34" s="23" customFormat="1" ht="15" customHeight="1">
      <c r="B29" s="126" t="s">
        <v>92</v>
      </c>
      <c r="C29" s="39">
        <v>182</v>
      </c>
      <c r="D29" s="125">
        <v>19</v>
      </c>
      <c r="E29" s="124">
        <f>+SUM(C29:D29)</f>
        <v>201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2:34" s="23" customFormat="1" ht="15" customHeight="1">
      <c r="B30" s="78" t="s">
        <v>91</v>
      </c>
      <c r="C30" s="35">
        <v>5</v>
      </c>
      <c r="D30" s="123">
        <v>0</v>
      </c>
      <c r="E30" s="122">
        <f>+SUM(C30:D30)</f>
        <v>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2:34" s="23" customFormat="1" ht="15" customHeight="1">
      <c r="B31" s="73" t="s">
        <v>90</v>
      </c>
      <c r="C31" s="30">
        <v>26</v>
      </c>
      <c r="D31" s="121">
        <v>4</v>
      </c>
      <c r="E31" s="120">
        <f>+SUM(C31:D31)</f>
        <v>30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2:34" s="23" customFormat="1" ht="17.399999999999999" customHeight="1" thickBot="1">
      <c r="B32" s="4" t="s">
        <v>89</v>
      </c>
      <c r="C32" s="118">
        <v>280</v>
      </c>
      <c r="D32" s="118">
        <v>1</v>
      </c>
      <c r="E32" s="119">
        <f>+SUM(C32:D32)</f>
        <v>281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2:27" s="23" customFormat="1" ht="18.600000000000001" customHeight="1">
      <c r="B33" s="230" t="s">
        <v>155</v>
      </c>
      <c r="C33" s="231">
        <f>+C14+C17+C18+C19+C25+C28+C32</f>
        <v>5536</v>
      </c>
      <c r="D33" s="231">
        <f>+D14+D17+D18+D19+D25+D28+D32</f>
        <v>72</v>
      </c>
      <c r="E33" s="231">
        <f>+E14+E17+E18+E19+E25+E28+E32</f>
        <v>5608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2:27" ht="5.0999999999999996" customHeight="1" thickBot="1">
      <c r="B34" s="66"/>
      <c r="C34" s="66"/>
      <c r="D34" s="66"/>
      <c r="E34" s="66"/>
    </row>
    <row r="35" spans="2:27" ht="14.25" customHeight="1">
      <c r="B35" s="19" t="s">
        <v>229</v>
      </c>
      <c r="C35" s="65"/>
      <c r="D35" s="65"/>
      <c r="E35" s="65"/>
    </row>
    <row r="36" spans="2:27" ht="6" customHeight="1">
      <c r="B36" s="65"/>
      <c r="C36" s="65"/>
      <c r="D36" s="65"/>
      <c r="E36" s="65"/>
    </row>
    <row r="37" spans="2:27" ht="14.25" customHeight="1">
      <c r="B37" s="20" t="s">
        <v>88</v>
      </c>
      <c r="C37" s="19"/>
      <c r="D37" s="19"/>
      <c r="E37" s="19"/>
    </row>
    <row r="38" spans="2:27" ht="32.25" customHeight="1">
      <c r="B38" s="273" t="s">
        <v>87</v>
      </c>
      <c r="C38" s="273"/>
      <c r="D38" s="273"/>
      <c r="E38" s="273"/>
    </row>
    <row r="39" spans="2:27" ht="27" customHeight="1"/>
    <row r="40" spans="2:27" ht="27" customHeight="1"/>
    <row r="41" spans="2:27" ht="21" customHeight="1"/>
    <row r="42" spans="2:27" ht="21.75" customHeight="1"/>
    <row r="43" spans="2:27" ht="27" customHeight="1"/>
    <row r="44" spans="2:27" ht="27" customHeight="1"/>
    <row r="45" spans="2:27" ht="27" customHeight="1"/>
  </sheetData>
  <mergeCells count="2">
    <mergeCell ref="B9:E10"/>
    <mergeCell ref="B38:E38"/>
  </mergeCells>
  <pageMargins left="0" right="0.27559055118110237" top="0.31496062992125984" bottom="0.39370078740157483" header="0" footer="0.31496062992125984"/>
  <pageSetup paperSize="9" scale="86" orientation="portrait" r:id="rId1"/>
  <headerFooter scaleWithDoc="0">
    <oddFooter>&amp;R&amp;"Source Sans Pro,Normal"&amp;9Servicio de Información y Difusión. &amp;"Source Sans Pro,Negrita"Año 2024 | &amp;P</oddFooter>
  </headerFooter>
  <ignoredErrors>
    <ignoredError sqref="C14:D14 C28:D28" formulaRange="1"/>
    <ignoredError sqref="E2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Portada</vt:lpstr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Tablas 11-12</vt:lpstr>
      <vt:lpstr>Tabla 13</vt:lpstr>
      <vt:lpstr>Tabla 14</vt:lpstr>
      <vt:lpstr>Tabla 15</vt:lpstr>
      <vt:lpstr>Tabla 16</vt:lpstr>
      <vt:lpstr>Indice!Área_de_impresión</vt:lpstr>
      <vt:lpstr>Portada!Área_de_impresión</vt:lpstr>
      <vt:lpstr>'Tabla 1'!Área_de_impresión</vt:lpstr>
      <vt:lpstr>'Tabla 10'!Área_de_impresión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  <vt:lpstr>'Tabla 8'!Área_de_impresión</vt:lpstr>
      <vt:lpstr>'Tabla 9'!Área_de_impresión</vt:lpstr>
      <vt:lpstr>'Tablas 11-12'!Área_de_impresión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2025-07-10T09:56:28Z</dcterms:modified>
</cp:coreProperties>
</file>