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5\"/>
    </mc:Choice>
  </mc:AlternateContent>
  <xr:revisionPtr revIDLastSave="0" documentId="8_{2A2613AE-1E5A-4F3A-ACF1-B586322438D5}" xr6:coauthVersionLast="47" xr6:coauthVersionMax="47" xr10:uidLastSave="{00000000-0000-0000-0000-000000000000}"/>
  <bookViews>
    <workbookView xWindow="-110" yWindow="-110" windowWidth="19420" windowHeight="10300" xr2:uid="{AA2CDAC9-F591-4189-AA8B-A96CACD9D1D0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G457" i="1"/>
  <c r="E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E445" i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<sst xmlns="http://schemas.openxmlformats.org/spreadsheetml/2006/main" count="477" uniqueCount="75">
  <si>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</si>
  <si>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</si>
  <si>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</si>
  <si>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</si>
  <si>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</si>
  <si>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345 · AGOSTO 25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</si>
  <si>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</si>
  <si>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</si>
  <si>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</si>
  <si>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</si>
  <si>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</si>
  <si>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</si>
  <si>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</si>
  <si>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</si>
  <si>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</si>
  <si>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</si>
  <si>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</si>
  <si>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</si>
  <si>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</si>
  <si>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</si>
  <si>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</si>
  <si>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Ago.25</t>
  </si>
  <si>
    <t>Variación mensual                                   Ago.25/Ago.24</t>
  </si>
  <si>
    <t>Acumulado Ene-Ago.25</t>
  </si>
  <si>
    <t>Var. del acumulado                                                       Ene-Ago.25/Ene-Ago.24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</si>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</sst>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Aptos Narrow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right"/>
    </xf>
    <xf numFmtId="0" fontId="5" fillId="3" borderId="0" xfId="3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7" fillId="2" borderId="0" xfId="4" applyFont="1" applyFill="1" applyAlignment="1">
      <alignment horizontal="center" vertical="center"/>
    </xf>
    <xf numFmtId="0" fontId="8" fillId="3" borderId="0" xfId="3" applyFont="1" applyFill="1" applyAlignment="1">
      <alignment horizontal="left"/>
    </xf>
    <xf numFmtId="0" fontId="8" fillId="3" borderId="0" xfId="3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49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0" fillId="2" borderId="0" xfId="0" applyFill="1"/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5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77FC7F0B-8902-44F4-AE36-7F88EA9A68E1}"/>
    <cellStyle name="Normal 6" xfId="3" xr:uid="{E03E3CBA-FFAF-417B-9C0A-62121853A07D}"/>
    <cellStyle name="Normal 6 2" xfId="5" xr:uid="{6640B26D-444C-48D6-8C4E-DB7D57B5E3B4}"/>
    <cellStyle name="Porcentaje" xfId="1" builtinId="5"/>
    <cellStyle name="Porcentaje 3" xfId="6" xr:uid="{C2DA36ED-FBE4-4F63-9280-5BB79DBB2672}"/>
    <cellStyle name="Porcentual 2" xfId="7" xr:uid="{B92C93DA-480D-4465-9B7B-E83A60F22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1AA50E-9D9D-4B4E-B588-8BB54BD8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imchot.xlsx" TargetMode="External"/><Relationship Id="rId1" Type="http://schemas.openxmlformats.org/officeDocument/2006/relationships/externalLinkPath" Target="/Dptos/CIO_OficinaDato/SAETA/IMC%20Hoteles/im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 imchot verano (2)"/>
      <sheetName val="Portada verano"/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imchot-verano (2)"/>
      <sheetName val="HTDCOEF"/>
      <sheetName val="HTOCOEF"/>
    </sheetNames>
    <sheetDataSet>
      <sheetData sheetId="0"/>
      <sheetData sheetId="1"/>
      <sheetData sheetId="2">
        <row r="177">
          <cell r="W177">
            <v>47760600</v>
          </cell>
          <cell r="X177">
            <v>7371761</v>
          </cell>
          <cell r="AD177">
            <v>17310199</v>
          </cell>
          <cell r="AE177">
            <v>3985472</v>
          </cell>
          <cell r="AK177">
            <v>30450401</v>
          </cell>
          <cell r="AL177">
            <v>3386289</v>
          </cell>
          <cell r="BP177">
            <v>1017773</v>
          </cell>
          <cell r="BQ177">
            <v>1331181</v>
          </cell>
          <cell r="BR177">
            <v>146520</v>
          </cell>
          <cell r="BS177">
            <v>605458</v>
          </cell>
          <cell r="BT177">
            <v>738788</v>
          </cell>
          <cell r="BU177">
            <v>110222</v>
          </cell>
          <cell r="BV177">
            <v>2767237</v>
          </cell>
          <cell r="BW177">
            <v>654582</v>
          </cell>
          <cell r="BX177">
            <v>800807</v>
          </cell>
          <cell r="BY177">
            <v>999952</v>
          </cell>
          <cell r="BZ177">
            <v>82069</v>
          </cell>
          <cell r="CA177">
            <v>367920</v>
          </cell>
          <cell r="CB177">
            <v>491674</v>
          </cell>
          <cell r="CC177">
            <v>98973</v>
          </cell>
          <cell r="CD177">
            <v>940988</v>
          </cell>
          <cell r="CE177">
            <v>203090</v>
          </cell>
          <cell r="CF177">
            <v>216966</v>
          </cell>
          <cell r="CG177">
            <v>331229</v>
          </cell>
          <cell r="CH177">
            <v>64452</v>
          </cell>
          <cell r="CI177">
            <v>237539</v>
          </cell>
          <cell r="CJ177">
            <v>247114</v>
          </cell>
          <cell r="CK177">
            <v>11249</v>
          </cell>
          <cell r="CL177">
            <v>1826249</v>
          </cell>
          <cell r="CM177">
            <v>451492</v>
          </cell>
        </row>
        <row r="178">
          <cell r="A178" t="str">
            <v>AGOSTO 25</v>
          </cell>
          <cell r="C178">
            <v>2287040</v>
          </cell>
          <cell r="J178">
            <v>1333873</v>
          </cell>
          <cell r="Q178">
            <v>953167</v>
          </cell>
          <cell r="W178">
            <v>48181913</v>
          </cell>
          <cell r="X178">
            <v>7586225</v>
          </cell>
          <cell r="AD178">
            <v>17218949</v>
          </cell>
          <cell r="AE178">
            <v>4125912</v>
          </cell>
          <cell r="AK178">
            <v>30962964</v>
          </cell>
          <cell r="AL178">
            <v>3460312</v>
          </cell>
          <cell r="AR178">
            <v>276757</v>
          </cell>
          <cell r="AS178">
            <v>381409</v>
          </cell>
          <cell r="AT178">
            <v>86686</v>
          </cell>
          <cell r="AU178">
            <v>265970</v>
          </cell>
          <cell r="AV178">
            <v>181444</v>
          </cell>
          <cell r="AW178">
            <v>57597</v>
          </cell>
          <cell r="AX178">
            <v>722501</v>
          </cell>
          <cell r="AY178">
            <v>314675</v>
          </cell>
          <cell r="AZ178">
            <v>230759</v>
          </cell>
          <cell r="BA178">
            <v>294193</v>
          </cell>
          <cell r="BB178">
            <v>52016</v>
          </cell>
          <cell r="BC178">
            <v>160100</v>
          </cell>
          <cell r="BD178">
            <v>130463</v>
          </cell>
          <cell r="BE178">
            <v>50380</v>
          </cell>
          <cell r="BF178">
            <v>291484</v>
          </cell>
          <cell r="BG178">
            <v>124477</v>
          </cell>
          <cell r="BH178">
            <v>45998</v>
          </cell>
          <cell r="BI178">
            <v>87216</v>
          </cell>
          <cell r="BJ178">
            <v>34670</v>
          </cell>
          <cell r="BK178">
            <v>105870</v>
          </cell>
          <cell r="BL178">
            <v>50981</v>
          </cell>
          <cell r="BM178">
            <v>7217</v>
          </cell>
          <cell r="BN178">
            <v>431017</v>
          </cell>
          <cell r="BO178">
            <v>190198</v>
          </cell>
          <cell r="BP178">
            <v>1025660</v>
          </cell>
          <cell r="BQ178">
            <v>1395922</v>
          </cell>
          <cell r="BR178">
            <v>156436</v>
          </cell>
          <cell r="BS178">
            <v>638415</v>
          </cell>
          <cell r="BT178">
            <v>746129</v>
          </cell>
          <cell r="BU178">
            <v>112551</v>
          </cell>
          <cell r="BV178">
            <v>2865636</v>
          </cell>
          <cell r="BW178">
            <v>645475</v>
          </cell>
          <cell r="BX178">
            <v>808303</v>
          </cell>
          <cell r="BY178">
            <v>1078753</v>
          </cell>
          <cell r="BZ178">
            <v>96040</v>
          </cell>
          <cell r="CA178">
            <v>400546</v>
          </cell>
          <cell r="CB178">
            <v>487857</v>
          </cell>
          <cell r="CC178">
            <v>101886</v>
          </cell>
          <cell r="CD178">
            <v>935256</v>
          </cell>
          <cell r="CE178">
            <v>217272</v>
          </cell>
          <cell r="CF178">
            <v>217357</v>
          </cell>
          <cell r="CG178">
            <v>317169</v>
          </cell>
          <cell r="CH178">
            <v>60395</v>
          </cell>
          <cell r="CI178">
            <v>237869</v>
          </cell>
          <cell r="CJ178">
            <v>258273</v>
          </cell>
          <cell r="CK178">
            <v>10665</v>
          </cell>
          <cell r="CL178">
            <v>1930380</v>
          </cell>
          <cell r="CM178">
            <v>428203</v>
          </cell>
        </row>
        <row r="181">
          <cell r="W181">
            <v>252258792</v>
          </cell>
          <cell r="X181">
            <v>39801474</v>
          </cell>
          <cell r="AD181">
            <v>85868679</v>
          </cell>
          <cell r="AE181">
            <v>18554883</v>
          </cell>
          <cell r="AK181">
            <v>166390114</v>
          </cell>
          <cell r="AL181">
            <v>21246592</v>
          </cell>
          <cell r="BP181">
            <v>3917647</v>
          </cell>
          <cell r="BQ181">
            <v>6105197</v>
          </cell>
          <cell r="BR181">
            <v>1305788</v>
          </cell>
          <cell r="BS181">
            <v>4016063</v>
          </cell>
          <cell r="BT181">
            <v>3046320</v>
          </cell>
          <cell r="BU181">
            <v>695617</v>
          </cell>
          <cell r="BV181">
            <v>15462860</v>
          </cell>
          <cell r="BW181">
            <v>5251983</v>
          </cell>
          <cell r="BX181">
            <v>2988090</v>
          </cell>
          <cell r="BY181">
            <v>3931790</v>
          </cell>
          <cell r="BZ181">
            <v>761361</v>
          </cell>
          <cell r="CA181">
            <v>2177530</v>
          </cell>
          <cell r="CB181">
            <v>2012953</v>
          </cell>
          <cell r="CC181">
            <v>611910</v>
          </cell>
          <cell r="CD181">
            <v>4089658</v>
          </cell>
          <cell r="CE181">
            <v>1981593</v>
          </cell>
          <cell r="CF181">
            <v>929556</v>
          </cell>
          <cell r="CG181">
            <v>2173409</v>
          </cell>
          <cell r="CH181">
            <v>544430</v>
          </cell>
          <cell r="CI181">
            <v>1838534</v>
          </cell>
          <cell r="CJ181">
            <v>1033367</v>
          </cell>
          <cell r="CK181">
            <v>83708</v>
          </cell>
          <cell r="CL181">
            <v>11373204</v>
          </cell>
          <cell r="CM181">
            <v>3270388</v>
          </cell>
        </row>
        <row r="182">
          <cell r="C182">
            <v>13896788</v>
          </cell>
          <cell r="J182">
            <v>7355757</v>
          </cell>
          <cell r="Q182">
            <v>6541035</v>
          </cell>
          <cell r="W182">
            <v>254160394</v>
          </cell>
          <cell r="X182">
            <v>39877655</v>
          </cell>
          <cell r="AD182">
            <v>85558813</v>
          </cell>
          <cell r="AE182">
            <v>18345764</v>
          </cell>
          <cell r="AK182">
            <v>168601581</v>
          </cell>
          <cell r="AL182">
            <v>21531889</v>
          </cell>
          <cell r="AR182">
            <v>1157992</v>
          </cell>
          <cell r="AS182">
            <v>2042783</v>
          </cell>
          <cell r="AT182">
            <v>760898</v>
          </cell>
          <cell r="AU182">
            <v>1907433</v>
          </cell>
          <cell r="AV182">
            <v>849673</v>
          </cell>
          <cell r="AW182">
            <v>389940</v>
          </cell>
          <cell r="AX182">
            <v>4292336</v>
          </cell>
          <cell r="AY182">
            <v>2495734</v>
          </cell>
          <cell r="AZ182">
            <v>932084</v>
          </cell>
          <cell r="BA182">
            <v>1429025</v>
          </cell>
          <cell r="BB182">
            <v>439822</v>
          </cell>
          <cell r="BC182">
            <v>1046010</v>
          </cell>
          <cell r="BD182">
            <v>623433</v>
          </cell>
          <cell r="BE182">
            <v>342565</v>
          </cell>
          <cell r="BF182">
            <v>1476982</v>
          </cell>
          <cell r="BG182">
            <v>1065830</v>
          </cell>
          <cell r="BH182">
            <v>225907</v>
          </cell>
          <cell r="BI182">
            <v>613758</v>
          </cell>
          <cell r="BJ182">
            <v>321076</v>
          </cell>
          <cell r="BK182">
            <v>861422</v>
          </cell>
          <cell r="BL182">
            <v>226238</v>
          </cell>
          <cell r="BM182">
            <v>47374</v>
          </cell>
          <cell r="BN182">
            <v>2815353</v>
          </cell>
          <cell r="BO182">
            <v>1429905</v>
          </cell>
          <cell r="BP182">
            <v>4039765</v>
          </cell>
          <cell r="BQ182">
            <v>6176089</v>
          </cell>
          <cell r="BR182">
            <v>1314083</v>
          </cell>
          <cell r="BS182">
            <v>4120206</v>
          </cell>
          <cell r="BT182">
            <v>3025782</v>
          </cell>
          <cell r="BU182">
            <v>709016</v>
          </cell>
          <cell r="BV182">
            <v>15374573</v>
          </cell>
          <cell r="BW182">
            <v>5118140</v>
          </cell>
          <cell r="BX182">
            <v>3081505</v>
          </cell>
          <cell r="BY182">
            <v>4040754</v>
          </cell>
          <cell r="BZ182">
            <v>782567</v>
          </cell>
          <cell r="CA182">
            <v>2236441</v>
          </cell>
          <cell r="CB182">
            <v>1952175</v>
          </cell>
          <cell r="CC182">
            <v>631782</v>
          </cell>
          <cell r="CD182">
            <v>3765084</v>
          </cell>
          <cell r="CE182">
            <v>1855460</v>
          </cell>
          <cell r="CF182">
            <v>958260</v>
          </cell>
          <cell r="CG182">
            <v>2135335</v>
          </cell>
          <cell r="CH182">
            <v>531515</v>
          </cell>
          <cell r="CI182">
            <v>1883767</v>
          </cell>
          <cell r="CJ182">
            <v>1073607</v>
          </cell>
          <cell r="CK182">
            <v>77234</v>
          </cell>
          <cell r="CL182">
            <v>11609490</v>
          </cell>
          <cell r="CM182">
            <v>3262679</v>
          </cell>
        </row>
      </sheetData>
      <sheetData sheetId="3">
        <row r="179">
          <cell r="C179">
            <v>3.5368042681588108E-2</v>
          </cell>
          <cell r="J179">
            <v>5.7853605768468208E-2</v>
          </cell>
          <cell r="Q179">
            <v>5.4599674469484327E-3</v>
          </cell>
          <cell r="X179">
            <v>2.9092641500450211E-2</v>
          </cell>
          <cell r="AE179">
            <v>3.5237984359192565E-2</v>
          </cell>
          <cell r="AL179">
            <v>2.1859622731550621E-2</v>
          </cell>
          <cell r="AR179">
            <v>0.11631574701516612</v>
          </cell>
          <cell r="AS179">
            <v>4.4278098878262506E-2</v>
          </cell>
          <cell r="AT179">
            <v>3.7720715867600507E-2</v>
          </cell>
          <cell r="AU179">
            <v>1.5307680561917891E-2</v>
          </cell>
          <cell r="AV179">
            <v>4.0939027468618772E-2</v>
          </cell>
          <cell r="AW179">
            <v>-8.7086725298177736E-3</v>
          </cell>
          <cell r="AX179">
            <v>3.4722222222222321E-2</v>
          </cell>
          <cell r="AY179">
            <v>-1.5397564425086663E-2</v>
          </cell>
          <cell r="AZ179">
            <v>0.14578026703211044</v>
          </cell>
          <cell r="BA179">
            <v>6.7692285358621707E-2</v>
          </cell>
          <cell r="BB179">
            <v>0.14323391722895007</v>
          </cell>
          <cell r="BC179">
            <v>5.005640527848465E-2</v>
          </cell>
          <cell r="BD179">
            <v>2.2669729013647277E-2</v>
          </cell>
          <cell r="BE179">
            <v>6.1913321350108852E-3</v>
          </cell>
          <cell r="BF179">
            <v>3.9160039538896907E-3</v>
          </cell>
          <cell r="BG179">
            <v>5.463957704951361E-2</v>
          </cell>
          <cell r="BH179">
            <v>-1.1242234689709973E-2</v>
          </cell>
          <cell r="BI179">
            <v>-2.7638106917888372E-2</v>
          </cell>
          <cell r="BJ179">
            <v>-8.8495109895888158E-2</v>
          </cell>
          <cell r="BK179">
            <v>-3.3080042377525265E-2</v>
          </cell>
          <cell r="BL179">
            <v>9.0805999529280923E-2</v>
          </cell>
          <cell r="BM179">
            <v>-0.10158097846383662</v>
          </cell>
          <cell r="BN179">
            <v>5.6649890049006002E-2</v>
          </cell>
          <cell r="BO179">
            <v>-5.6412444373886816E-2</v>
          </cell>
          <cell r="BP179">
            <v>7.749272185447964E-3</v>
          </cell>
          <cell r="BQ179">
            <v>4.8634257850735496E-2</v>
          </cell>
          <cell r="BR179">
            <v>6.7676767676767779E-2</v>
          </cell>
          <cell r="BS179">
            <v>5.4433172903818328E-2</v>
          </cell>
          <cell r="BT179">
            <v>9.9365447191888112E-3</v>
          </cell>
          <cell r="BU179">
            <v>2.1130082923554339E-2</v>
          </cell>
          <cell r="BV179">
            <v>3.5558573407337368E-2</v>
          </cell>
          <cell r="BW179">
            <v>-1.3912695430060684E-2</v>
          </cell>
          <cell r="BX179">
            <v>9.3605575375839134E-3</v>
          </cell>
          <cell r="BY179">
            <v>7.8804782629566139E-2</v>
          </cell>
          <cell r="BZ179">
            <v>0.17023480242235189</v>
          </cell>
          <cell r="CA179">
            <v>8.867688627962611E-2</v>
          </cell>
          <cell r="CB179">
            <v>-7.7632740393024369E-3</v>
          </cell>
          <cell r="CC179">
            <v>2.9432269406807876E-2</v>
          </cell>
          <cell r="CD179">
            <v>-6.0914698168308412E-3</v>
          </cell>
          <cell r="CE179">
            <v>6.983110936038206E-2</v>
          </cell>
          <cell r="CF179">
            <v>1.8021256786777684E-3</v>
          </cell>
          <cell r="CG179">
            <v>-4.2447974060242255E-2</v>
          </cell>
          <cell r="CH179">
            <v>-6.294606839198158E-2</v>
          </cell>
          <cell r="CI179">
            <v>1.3892455554667116E-3</v>
          </cell>
          <cell r="CJ179">
            <v>4.5157295822980448E-2</v>
          </cell>
          <cell r="CK179">
            <v>-5.1915725842297089E-2</v>
          </cell>
          <cell r="CL179">
            <v>5.7019059284905804E-2</v>
          </cell>
          <cell r="CM179">
            <v>-5.1582309321095421E-2</v>
          </cell>
        </row>
        <row r="180">
          <cell r="C180">
            <v>78125</v>
          </cell>
          <cell r="J180">
            <v>72949</v>
          </cell>
          <cell r="Q180">
            <v>5176</v>
          </cell>
          <cell r="X180">
            <v>214464</v>
          </cell>
          <cell r="AE180">
            <v>140440</v>
          </cell>
          <cell r="AL180">
            <v>74023</v>
          </cell>
          <cell r="AR180">
            <v>28837</v>
          </cell>
          <cell r="AS180">
            <v>16172</v>
          </cell>
          <cell r="AT180">
            <v>3151</v>
          </cell>
          <cell r="AU180">
            <v>4010</v>
          </cell>
          <cell r="AV180">
            <v>7136</v>
          </cell>
          <cell r="AW180">
            <v>-506</v>
          </cell>
          <cell r="AX180">
            <v>24245</v>
          </cell>
          <cell r="AY180">
            <v>-4921</v>
          </cell>
          <cell r="AZ180">
            <v>29360</v>
          </cell>
          <cell r="BA180">
            <v>18652</v>
          </cell>
          <cell r="BB180">
            <v>6517</v>
          </cell>
          <cell r="BC180">
            <v>7632</v>
          </cell>
          <cell r="BD180">
            <v>2892</v>
          </cell>
          <cell r="BE180">
            <v>310</v>
          </cell>
          <cell r="BF180">
            <v>1137</v>
          </cell>
          <cell r="BG180">
            <v>6449</v>
          </cell>
          <cell r="BH180">
            <v>-523</v>
          </cell>
          <cell r="BI180">
            <v>-2479</v>
          </cell>
          <cell r="BJ180">
            <v>-3366</v>
          </cell>
          <cell r="BK180">
            <v>-3622</v>
          </cell>
          <cell r="BL180">
            <v>4244</v>
          </cell>
          <cell r="BM180">
            <v>-816</v>
          </cell>
          <cell r="BN180">
            <v>23108</v>
          </cell>
          <cell r="BO180">
            <v>-11371</v>
          </cell>
          <cell r="BP180">
            <v>7887</v>
          </cell>
          <cell r="BQ180">
            <v>64741</v>
          </cell>
          <cell r="BR180">
            <v>9916</v>
          </cell>
          <cell r="BS180">
            <v>32957</v>
          </cell>
          <cell r="BT180">
            <v>7341</v>
          </cell>
          <cell r="BU180">
            <v>2329</v>
          </cell>
          <cell r="BV180">
            <v>98399</v>
          </cell>
          <cell r="BW180">
            <v>-9107</v>
          </cell>
          <cell r="BX180">
            <v>7496</v>
          </cell>
          <cell r="BY180">
            <v>78801</v>
          </cell>
          <cell r="BZ180">
            <v>13971</v>
          </cell>
          <cell r="CA180">
            <v>32626</v>
          </cell>
          <cell r="CB180">
            <v>-3817</v>
          </cell>
          <cell r="CC180">
            <v>2913</v>
          </cell>
          <cell r="CD180">
            <v>-5732</v>
          </cell>
          <cell r="CE180">
            <v>14182</v>
          </cell>
          <cell r="CF180">
            <v>391</v>
          </cell>
          <cell r="CG180">
            <v>-14060</v>
          </cell>
          <cell r="CH180">
            <v>-4057</v>
          </cell>
          <cell r="CI180">
            <v>330</v>
          </cell>
          <cell r="CJ180">
            <v>11159</v>
          </cell>
          <cell r="CK180">
            <v>-584</v>
          </cell>
          <cell r="CL180">
            <v>104131</v>
          </cell>
          <cell r="CM180">
            <v>-23289</v>
          </cell>
        </row>
        <row r="183">
          <cell r="C183">
            <v>-1.1934888096737262E-2</v>
          </cell>
          <cell r="J183">
            <v>-2.1781376873567959E-2</v>
          </cell>
          <cell r="Q183">
            <v>-6.2183876347288169E-4</v>
          </cell>
          <cell r="X183">
            <v>1.9140245911495324E-3</v>
          </cell>
          <cell r="AE183">
            <v>-1.127029472511365E-2</v>
          </cell>
          <cell r="AL183">
            <v>1.342789469482919E-2</v>
          </cell>
          <cell r="AR183">
            <v>5.6631457541006291E-2</v>
          </cell>
          <cell r="AS183">
            <v>4.5299623175192316E-3</v>
          </cell>
          <cell r="AT183">
            <v>5.7883542911678632E-3</v>
          </cell>
          <cell r="AU183">
            <v>-9.7281082520710438E-3</v>
          </cell>
          <cell r="AV183">
            <v>1.4665771824903917E-2</v>
          </cell>
          <cell r="AW183">
            <v>1.2752253071189212E-2</v>
          </cell>
          <cell r="AX183">
            <v>-3.0160724945558104E-2</v>
          </cell>
          <cell r="AY183">
            <v>-4.165556286848926E-2</v>
          </cell>
          <cell r="AZ183">
            <v>8.0052236445233405E-2</v>
          </cell>
          <cell r="BA183">
            <v>1.3002930497447274E-2</v>
          </cell>
          <cell r="BB183">
            <v>2.8049048436031843E-2</v>
          </cell>
          <cell r="BC183">
            <v>-1.3309813983322649E-2</v>
          </cell>
          <cell r="BD183">
            <v>-3.032003953119089E-3</v>
          </cell>
          <cell r="BE183">
            <v>2.282329265707439E-2</v>
          </cell>
          <cell r="BF183">
            <v>-0.10490658977375134</v>
          </cell>
          <cell r="BG183">
            <v>-7.1241719574829276E-2</v>
          </cell>
          <cell r="BH183">
            <v>-3.0150689048211943E-2</v>
          </cell>
          <cell r="BI183">
            <v>-1.4657530727835488E-2</v>
          </cell>
          <cell r="BJ183">
            <v>-2.3182515150777627E-2</v>
          </cell>
          <cell r="BK183">
            <v>-5.3460993104340604E-3</v>
          </cell>
          <cell r="BL183">
            <v>6.6838312962124613E-2</v>
          </cell>
          <cell r="BM183">
            <v>-5.4618746383029659E-2</v>
          </cell>
          <cell r="BN183">
            <v>1.4272976346805466E-2</v>
          </cell>
          <cell r="BO183">
            <v>-1.8346469828624867E-2</v>
          </cell>
          <cell r="BP183">
            <v>3.1171261729298294E-2</v>
          </cell>
          <cell r="BQ183">
            <v>1.1611746516942967E-2</v>
          </cell>
          <cell r="BR183">
            <v>6.3524860084485102E-3</v>
          </cell>
          <cell r="BS183">
            <v>2.5931615116595585E-2</v>
          </cell>
          <cell r="BT183">
            <v>-6.7419049870006686E-3</v>
          </cell>
          <cell r="BU183">
            <v>1.9262036436717311E-2</v>
          </cell>
          <cell r="BV183">
            <v>-5.709616461637812E-3</v>
          </cell>
          <cell r="BW183">
            <v>-2.5484278985670739E-2</v>
          </cell>
          <cell r="BX183">
            <v>3.1262445240939796E-2</v>
          </cell>
          <cell r="BY183">
            <v>2.7713585923968553E-2</v>
          </cell>
          <cell r="BZ183">
            <v>2.7852753161772048E-2</v>
          </cell>
          <cell r="CA183">
            <v>2.7054047475809639E-2</v>
          </cell>
          <cell r="CB183">
            <v>-3.01934521074263E-2</v>
          </cell>
          <cell r="CC183">
            <v>3.2475364024121101E-2</v>
          </cell>
          <cell r="CD183">
            <v>-7.9364582564116604E-2</v>
          </cell>
          <cell r="CE183">
            <v>-6.3652324165456742E-2</v>
          </cell>
          <cell r="CF183">
            <v>3.0879258484695971E-2</v>
          </cell>
          <cell r="CG183">
            <v>-1.7518101747071024E-2</v>
          </cell>
          <cell r="CH183">
            <v>-2.372205793214921E-2</v>
          </cell>
          <cell r="CI183">
            <v>2.460275415086155E-2</v>
          </cell>
          <cell r="CJ183">
            <v>3.8940666771824617E-2</v>
          </cell>
          <cell r="CK183">
            <v>-7.7340278109619187E-2</v>
          </cell>
          <cell r="CL183">
            <v>2.0775675878142996E-2</v>
          </cell>
          <cell r="CM183">
            <v>-2.3572126610054145E-3</v>
          </cell>
        </row>
        <row r="184">
          <cell r="C184">
            <v>-167860</v>
          </cell>
          <cell r="J184">
            <v>-163786</v>
          </cell>
          <cell r="Q184">
            <v>-4070</v>
          </cell>
          <cell r="X184">
            <v>76181</v>
          </cell>
          <cell r="AE184">
            <v>-209119</v>
          </cell>
          <cell r="AL184">
            <v>285297</v>
          </cell>
          <cell r="AR184">
            <v>62064</v>
          </cell>
          <cell r="AS184">
            <v>9212</v>
          </cell>
          <cell r="AT184">
            <v>4379</v>
          </cell>
          <cell r="AU184">
            <v>-18738</v>
          </cell>
          <cell r="AV184">
            <v>12281</v>
          </cell>
          <cell r="AW184">
            <v>4910</v>
          </cell>
          <cell r="AX184">
            <v>-133486</v>
          </cell>
          <cell r="AY184">
            <v>-108480</v>
          </cell>
          <cell r="AZ184">
            <v>69085</v>
          </cell>
          <cell r="BA184">
            <v>18343</v>
          </cell>
          <cell r="BB184">
            <v>12000</v>
          </cell>
          <cell r="BC184">
            <v>-14110</v>
          </cell>
          <cell r="BD184">
            <v>-1896</v>
          </cell>
          <cell r="BE184">
            <v>7644</v>
          </cell>
          <cell r="BF184">
            <v>-173105</v>
          </cell>
          <cell r="BG184">
            <v>-81756</v>
          </cell>
          <cell r="BH184">
            <v>-7023</v>
          </cell>
          <cell r="BI184">
            <v>-9130</v>
          </cell>
          <cell r="BJ184">
            <v>-7620</v>
          </cell>
          <cell r="BK184">
            <v>-4630</v>
          </cell>
          <cell r="BL184">
            <v>14174</v>
          </cell>
          <cell r="BM184">
            <v>-2737</v>
          </cell>
          <cell r="BN184">
            <v>39618</v>
          </cell>
          <cell r="BO184">
            <v>-26724</v>
          </cell>
          <cell r="BP184">
            <v>122118</v>
          </cell>
          <cell r="BQ184">
            <v>70892</v>
          </cell>
          <cell r="BR184">
            <v>8295</v>
          </cell>
          <cell r="BS184">
            <v>104143</v>
          </cell>
          <cell r="BT184">
            <v>-20538</v>
          </cell>
          <cell r="BU184">
            <v>13399</v>
          </cell>
          <cell r="BV184">
            <v>-88287</v>
          </cell>
          <cell r="BW184">
            <v>-133843</v>
          </cell>
          <cell r="BX184">
            <v>93415</v>
          </cell>
          <cell r="BY184">
            <v>108964</v>
          </cell>
          <cell r="BZ184">
            <v>21206</v>
          </cell>
          <cell r="CA184">
            <v>58911</v>
          </cell>
          <cell r="CB184">
            <v>-60778</v>
          </cell>
          <cell r="CC184">
            <v>19872</v>
          </cell>
          <cell r="CD184">
            <v>-324574</v>
          </cell>
          <cell r="CE184">
            <v>-126133</v>
          </cell>
          <cell r="CF184">
            <v>28704</v>
          </cell>
          <cell r="CG184">
            <v>-38074</v>
          </cell>
          <cell r="CH184">
            <v>-12915</v>
          </cell>
          <cell r="CI184">
            <v>45233</v>
          </cell>
          <cell r="CJ184">
            <v>40240</v>
          </cell>
          <cell r="CK184">
            <v>-6474</v>
          </cell>
          <cell r="CL184">
            <v>236286</v>
          </cell>
          <cell r="CM184">
            <v>-7709</v>
          </cell>
        </row>
        <row r="204">
          <cell r="C204">
            <v>3.3170495487617182</v>
          </cell>
          <cell r="J204">
            <v>3.0931820345715071</v>
          </cell>
          <cell r="Q204">
            <v>3.6303313060565463</v>
          </cell>
          <cell r="AR204">
            <v>3.7059947896530168</v>
          </cell>
          <cell r="AS204">
            <v>3.6599083923032754</v>
          </cell>
          <cell r="AT204">
            <v>1.804628198324989</v>
          </cell>
          <cell r="AU204">
            <v>2.4003271045606649</v>
          </cell>
          <cell r="AV204">
            <v>4.1121723506977359</v>
          </cell>
          <cell r="AW204">
            <v>1.9541121933434034</v>
          </cell>
          <cell r="AX204">
            <v>3.9662727110412304</v>
          </cell>
          <cell r="AY204">
            <v>2.0512433463096844</v>
          </cell>
          <cell r="AZ204">
            <v>3.5028016242053397</v>
          </cell>
          <cell r="BA204">
            <v>3.6668207605211545</v>
          </cell>
          <cell r="BB204">
            <v>1.8463549677022455</v>
          </cell>
          <cell r="BC204">
            <v>2.5018488444722049</v>
          </cell>
          <cell r="BD204">
            <v>3.7394280370679809</v>
          </cell>
          <cell r="BE204">
            <v>2.0223501389440255</v>
          </cell>
          <cell r="BF204">
            <v>3.2086015012830891</v>
          </cell>
          <cell r="BG204">
            <v>1.7454790844895041</v>
          </cell>
          <cell r="BH204">
            <v>4.7253576242445323</v>
          </cell>
          <cell r="BI204">
            <v>3.6365919097413317</v>
          </cell>
          <cell r="BJ204">
            <v>1.7419959619267378</v>
          </cell>
          <cell r="BK204">
            <v>2.2468026825351846</v>
          </cell>
          <cell r="BL204">
            <v>5.0660638277005159</v>
          </cell>
          <cell r="BM204">
            <v>1.4777608424553139</v>
          </cell>
          <cell r="BN204">
            <v>4.4786632545816056</v>
          </cell>
          <cell r="BO204">
            <v>2.2513538523012859</v>
          </cell>
        </row>
        <row r="206">
          <cell r="C206">
            <v>-2.0227349625046465E-2</v>
          </cell>
          <cell r="J206">
            <v>-6.757309420707136E-2</v>
          </cell>
          <cell r="Q206">
            <v>5.8262583885133168E-2</v>
          </cell>
          <cell r="AR206">
            <v>-0.39925287088263994</v>
          </cell>
          <cell r="AS206">
            <v>1.520372108978929E-2</v>
          </cell>
          <cell r="AT206">
            <v>5.0632867026730866E-2</v>
          </cell>
          <cell r="AU206">
            <v>8.9065843299403813E-2</v>
          </cell>
          <cell r="AV206">
            <v>-0.12623323022798161</v>
          </cell>
          <cell r="AW206">
            <v>5.710171195690017E-2</v>
          </cell>
          <cell r="AX206">
            <v>3.2032923752969289E-3</v>
          </cell>
          <cell r="AY206">
            <v>3.0888011964789186E-3</v>
          </cell>
          <cell r="AZ206">
            <v>-0.47341970757883001</v>
          </cell>
          <cell r="BA206">
            <v>3.7771000231397345E-2</v>
          </cell>
          <cell r="BB206">
            <v>4.2601039044472877E-2</v>
          </cell>
          <cell r="BC206">
            <v>8.8752325858462822E-2</v>
          </cell>
          <cell r="BD206">
            <v>-0.11469241350464143</v>
          </cell>
          <cell r="BE206">
            <v>4.5657508626470111E-2</v>
          </cell>
          <cell r="BF206">
            <v>-3.230679120830926E-2</v>
          </cell>
          <cell r="BG206">
            <v>2.4785689701826596E-2</v>
          </cell>
          <cell r="BH206">
            <v>6.1528385836071564E-2</v>
          </cell>
          <cell r="BI206">
            <v>-5.6244926202700718E-2</v>
          </cell>
          <cell r="BJ206">
            <v>4.7496014508502382E-2</v>
          </cell>
          <cell r="BK206">
            <v>7.7338246777320929E-2</v>
          </cell>
          <cell r="BL206">
            <v>-0.22126740879305462</v>
          </cell>
          <cell r="BM206">
            <v>7.7412280274310463E-2</v>
          </cell>
          <cell r="BN206">
            <v>1.564195722889572E-3</v>
          </cell>
          <cell r="BO206">
            <v>1.1465774273414553E-2</v>
          </cell>
        </row>
        <row r="208">
          <cell r="C208">
            <v>2.8695591384138552</v>
          </cell>
          <cell r="J208">
            <v>2.4940687953666769</v>
          </cell>
          <cell r="Q208">
            <v>3.2918168149230205</v>
          </cell>
          <cell r="AR208">
            <v>3.4885949125727986</v>
          </cell>
          <cell r="AS208">
            <v>3.0233700789560123</v>
          </cell>
          <cell r="AT208">
            <v>1.727015973231629</v>
          </cell>
          <cell r="AU208">
            <v>2.1600790171922157</v>
          </cell>
          <cell r="AV208">
            <v>3.5611135107270679</v>
          </cell>
          <cell r="AW208">
            <v>1.8182694773554906</v>
          </cell>
          <cell r="AX208">
            <v>3.5818661446820568</v>
          </cell>
          <cell r="AY208">
            <v>2.0507554090299687</v>
          </cell>
          <cell r="AZ208">
            <v>3.3060378678316549</v>
          </cell>
          <cell r="BA208">
            <v>2.8276300274662796</v>
          </cell>
          <cell r="BB208">
            <v>1.7792811637435144</v>
          </cell>
          <cell r="BC208">
            <v>2.1380684697087027</v>
          </cell>
          <cell r="BD208">
            <v>3.1313308727641944</v>
          </cell>
          <cell r="BE208">
            <v>1.8442689708522471</v>
          </cell>
          <cell r="BF208">
            <v>2.549173923582007</v>
          </cell>
          <cell r="BG208">
            <v>1.7408592364636011</v>
          </cell>
          <cell r="BH208">
            <v>4.2418340290473511</v>
          </cell>
          <cell r="BI208">
            <v>3.4791155471700574</v>
          </cell>
          <cell r="BJ208">
            <v>1.6554180318678444</v>
          </cell>
          <cell r="BK208">
            <v>2.1868108778275919</v>
          </cell>
          <cell r="BL208">
            <v>4.7454760031471279</v>
          </cell>
          <cell r="BM208">
            <v>1.6303035420272722</v>
          </cell>
          <cell r="BN208">
            <v>4.1236356506626342</v>
          </cell>
          <cell r="BO208">
            <v>2.2817452907710654</v>
          </cell>
        </row>
        <row r="210">
          <cell r="C210">
            <v>3.9664355408976615E-2</v>
          </cell>
          <cell r="J210">
            <v>2.651418466759603E-2</v>
          </cell>
          <cell r="Q210">
            <v>4.5636348757848388E-2</v>
          </cell>
          <cell r="AR210">
            <v>-8.6135361678794542E-2</v>
          </cell>
          <cell r="AS210">
            <v>2.1165090784957652E-2</v>
          </cell>
          <cell r="AT210">
            <v>9.6811455260037427E-4</v>
          </cell>
          <cell r="AU210">
            <v>7.5080852439449952E-2</v>
          </cell>
          <cell r="AV210">
            <v>-7.675262604041988E-2</v>
          </cell>
          <cell r="AW210">
            <v>1.1612853196334205E-2</v>
          </cell>
          <cell r="AX210">
            <v>8.8083520798854842E-2</v>
          </cell>
          <cell r="AY210">
            <v>3.4030593020224487E-2</v>
          </cell>
          <cell r="AZ210">
            <v>-0.15641110371987654</v>
          </cell>
          <cell r="BA210">
            <v>4.0474594845745671E-2</v>
          </cell>
          <cell r="BB210">
            <v>-3.3980011528678133E-4</v>
          </cell>
          <cell r="BC210">
            <v>8.4027417752320588E-2</v>
          </cell>
          <cell r="BD210">
            <v>-8.7699429684596542E-2</v>
          </cell>
          <cell r="BE210">
            <v>1.7241104579305055E-2</v>
          </cell>
          <cell r="BF210">
            <v>7.0723999426492767E-2</v>
          </cell>
          <cell r="BG210">
            <v>1.4110217217984555E-2</v>
          </cell>
          <cell r="BH210">
            <v>0.25112437378611396</v>
          </cell>
          <cell r="BI210">
            <v>-1.0129710404338077E-2</v>
          </cell>
          <cell r="BJ210">
            <v>-9.1487148358071479E-4</v>
          </cell>
          <cell r="BK210">
            <v>6.3919873592280574E-2</v>
          </cell>
          <cell r="BL210">
            <v>-0.12742557373532293</v>
          </cell>
          <cell r="BM210">
            <v>-4.0148055426380669E-2</v>
          </cell>
          <cell r="BN210">
            <v>2.626900723305603E-2</v>
          </cell>
          <cell r="BO210">
            <v>3.6569614603695566E-2</v>
          </cell>
        </row>
      </sheetData>
      <sheetData sheetId="4">
        <row r="178">
          <cell r="Q178">
            <v>55220</v>
          </cell>
          <cell r="AM178">
            <v>6132</v>
          </cell>
          <cell r="AN178">
            <v>11176</v>
          </cell>
          <cell r="AO178">
            <v>1360</v>
          </cell>
          <cell r="AP178">
            <v>4114</v>
          </cell>
          <cell r="AQ178">
            <v>5540</v>
          </cell>
          <cell r="AR178">
            <v>1061</v>
          </cell>
          <cell r="AS178">
            <v>20724</v>
          </cell>
          <cell r="AT178">
            <v>5111</v>
          </cell>
        </row>
        <row r="182">
          <cell r="Q182">
            <v>42386.375</v>
          </cell>
          <cell r="AM182">
            <v>3669.25</v>
          </cell>
          <cell r="AN182">
            <v>7567.375</v>
          </cell>
          <cell r="AO182">
            <v>1350.5</v>
          </cell>
          <cell r="AP182">
            <v>3952.5</v>
          </cell>
          <cell r="AQ182">
            <v>3174.25</v>
          </cell>
          <cell r="AR182">
            <v>936</v>
          </cell>
          <cell r="AS182">
            <v>16561.625</v>
          </cell>
          <cell r="AT182">
            <v>5174.75</v>
          </cell>
        </row>
      </sheetData>
      <sheetData sheetId="5">
        <row r="178">
          <cell r="C178">
            <v>324083</v>
          </cell>
          <cell r="J178">
            <v>71.78</v>
          </cell>
          <cell r="W178">
            <v>44393</v>
          </cell>
          <cell r="X178">
            <v>53171</v>
          </cell>
          <cell r="Y178">
            <v>10500</v>
          </cell>
          <cell r="Z178">
            <v>33607</v>
          </cell>
          <cell r="AA178">
            <v>28985</v>
          </cell>
          <cell r="AB178">
            <v>8331</v>
          </cell>
          <cell r="AC178">
            <v>109288</v>
          </cell>
          <cell r="AD178">
            <v>35809</v>
          </cell>
          <cell r="AE178">
            <v>70.36</v>
          </cell>
          <cell r="AF178">
            <v>81.05</v>
          </cell>
          <cell r="AG178">
            <v>47.63</v>
          </cell>
          <cell r="AH178">
            <v>60.39</v>
          </cell>
          <cell r="AI178">
            <v>75.72</v>
          </cell>
          <cell r="AJ178">
            <v>42.85</v>
          </cell>
          <cell r="AK178">
            <v>79.569999999999993</v>
          </cell>
          <cell r="AL178">
            <v>57.31</v>
          </cell>
        </row>
        <row r="179">
          <cell r="C179">
            <v>2.1309651740666347E-2</v>
          </cell>
          <cell r="Q179">
            <v>3.9493994955009271E-2</v>
          </cell>
          <cell r="W179">
            <v>2.6356553302661068E-2</v>
          </cell>
          <cell r="X179">
            <v>4.9329049329049912E-3</v>
          </cell>
          <cell r="Y179">
            <v>-1.8599869146649239E-2</v>
          </cell>
          <cell r="Z179">
            <v>2.9436990749249548E-2</v>
          </cell>
          <cell r="AA179">
            <v>-1.7857142857142905E-2</v>
          </cell>
          <cell r="AB179">
            <v>-1.4082840236686378E-2</v>
          </cell>
          <cell r="AC179">
            <v>3.7833320671579518E-2</v>
          </cell>
          <cell r="AD179">
            <v>3.6499942109528671E-2</v>
          </cell>
          <cell r="AM179">
            <v>6.070549630844857E-3</v>
          </cell>
          <cell r="AN179">
            <v>7.9911102521982746E-2</v>
          </cell>
          <cell r="AO179">
            <v>0.12863070539419086</v>
          </cell>
          <cell r="AP179">
            <v>-7.7182826821032835E-3</v>
          </cell>
          <cell r="AQ179">
            <v>4.1689323907920794E-3</v>
          </cell>
          <cell r="AR179">
            <v>3.7842951750235443E-3</v>
          </cell>
          <cell r="AS179">
            <v>6.2442325438326618E-2</v>
          </cell>
          <cell r="AT179">
            <v>-2.5919573089384418E-2</v>
          </cell>
        </row>
        <row r="180">
          <cell r="C180">
            <v>6762</v>
          </cell>
          <cell r="J180">
            <v>0.28000000000000114</v>
          </cell>
          <cell r="Q180">
            <v>2098</v>
          </cell>
          <cell r="W180">
            <v>1140</v>
          </cell>
          <cell r="X180">
            <v>261</v>
          </cell>
          <cell r="Y180">
            <v>-199</v>
          </cell>
          <cell r="Z180">
            <v>961</v>
          </cell>
          <cell r="AA180">
            <v>-527</v>
          </cell>
          <cell r="AB180">
            <v>-119</v>
          </cell>
          <cell r="AC180">
            <v>3984</v>
          </cell>
          <cell r="AD180">
            <v>1261</v>
          </cell>
          <cell r="AE180">
            <v>-0.53000000000000114</v>
          </cell>
          <cell r="AF180">
            <v>2.3100000000000023</v>
          </cell>
          <cell r="AG180">
            <v>4.43</v>
          </cell>
          <cell r="AH180">
            <v>1.4200000000000017</v>
          </cell>
          <cell r="AI180">
            <v>-0.37999999999999545</v>
          </cell>
          <cell r="AJ180">
            <v>1.4200000000000017</v>
          </cell>
          <cell r="AK180">
            <v>-0.24000000000000909</v>
          </cell>
          <cell r="AL180">
            <v>-2.6099999999999994</v>
          </cell>
          <cell r="AM180">
            <v>37</v>
          </cell>
          <cell r="AN180">
            <v>827</v>
          </cell>
          <cell r="AO180">
            <v>155</v>
          </cell>
          <cell r="AP180">
            <v>-32</v>
          </cell>
          <cell r="AQ180">
            <v>23</v>
          </cell>
          <cell r="AR180">
            <v>4</v>
          </cell>
          <cell r="AS180">
            <v>1218</v>
          </cell>
          <cell r="AT180">
            <v>-136</v>
          </cell>
        </row>
        <row r="182">
          <cell r="C182">
            <v>274555.375</v>
          </cell>
          <cell r="J182">
            <v>57.903482257449888</v>
          </cell>
          <cell r="W182">
            <v>30474.75</v>
          </cell>
          <cell r="X182">
            <v>41947.875</v>
          </cell>
          <cell r="Y182">
            <v>11098.75</v>
          </cell>
          <cell r="Z182">
            <v>31803.25</v>
          </cell>
          <cell r="AA182">
            <v>21025</v>
          </cell>
          <cell r="AB182">
            <v>8078.875</v>
          </cell>
          <cell r="AC182">
            <v>94335.625</v>
          </cell>
          <cell r="AD182">
            <v>35791.25</v>
          </cell>
          <cell r="AE182">
            <v>52.548458559955371</v>
          </cell>
          <cell r="AF182">
            <v>58.782543007244108</v>
          </cell>
          <cell r="AG182">
            <v>48.279751886473704</v>
          </cell>
          <cell r="AH182">
            <v>52.693470557254372</v>
          </cell>
          <cell r="AI182">
            <v>55.939331688466112</v>
          </cell>
          <cell r="AJ182">
            <v>35.71851541829772</v>
          </cell>
          <cell r="AK182">
            <v>64.401278586430109</v>
          </cell>
          <cell r="AL182">
            <v>58.088598330597563</v>
          </cell>
        </row>
        <row r="183">
          <cell r="C183">
            <v>-7.2337403487576779E-4</v>
          </cell>
          <cell r="Q183">
            <v>3.1424139189682343E-2</v>
          </cell>
          <cell r="W183">
            <v>-1.5955536001872828E-2</v>
          </cell>
          <cell r="X183">
            <v>-2.5051858480096167E-2</v>
          </cell>
          <cell r="Y183">
            <v>-2.2782302443319358E-2</v>
          </cell>
          <cell r="Z183">
            <v>1.3096437402692507E-2</v>
          </cell>
          <cell r="AA183">
            <v>-1.7483191485633154E-2</v>
          </cell>
          <cell r="AB183">
            <v>-9.5624856332847674E-3</v>
          </cell>
          <cell r="AC183">
            <v>6.931380005070098E-3</v>
          </cell>
          <cell r="AD183">
            <v>2.943820063133229E-2</v>
          </cell>
          <cell r="AM183">
            <v>1.5639056120683614E-2</v>
          </cell>
          <cell r="AN183">
            <v>3.5226320559517132E-2</v>
          </cell>
          <cell r="AO183">
            <v>6.4275733581742323E-3</v>
          </cell>
          <cell r="AP183">
            <v>5.8587211248744664E-2</v>
          </cell>
          <cell r="AQ183">
            <v>-3.0541345346262516E-2</v>
          </cell>
          <cell r="AR183">
            <v>-4.9625587003426785E-2</v>
          </cell>
          <cell r="AS183">
            <v>5.4553124427924482E-2</v>
          </cell>
          <cell r="AT183">
            <v>8.2073013321644073E-3</v>
          </cell>
        </row>
        <row r="184">
          <cell r="C184">
            <v>-198.75</v>
          </cell>
          <cell r="J184">
            <v>0.1351959441870747</v>
          </cell>
          <cell r="Q184">
            <v>1291.375</v>
          </cell>
          <cell r="W184">
            <v>-494.125</v>
          </cell>
          <cell r="X184">
            <v>-1077.875</v>
          </cell>
          <cell r="Y184">
            <v>-258.75</v>
          </cell>
          <cell r="Z184">
            <v>411.125</v>
          </cell>
          <cell r="AA184">
            <v>-374.125</v>
          </cell>
          <cell r="AB184">
            <v>-78</v>
          </cell>
          <cell r="AC184">
            <v>649.375</v>
          </cell>
          <cell r="AD184">
            <v>1023.5</v>
          </cell>
          <cell r="AE184">
            <v>2.8425881093820138</v>
          </cell>
          <cell r="AF184">
            <v>2.0168337226877782</v>
          </cell>
          <cell r="AG184">
            <v>1.6611737442769225</v>
          </cell>
          <cell r="AH184">
            <v>0.79180529088581864</v>
          </cell>
          <cell r="AI184">
            <v>-0.18903173760855196</v>
          </cell>
          <cell r="AJ184">
            <v>1.1737749386409888</v>
          </cell>
          <cell r="AK184">
            <v>-0.97849429913208041</v>
          </cell>
          <cell r="AL184">
            <v>-3.0015658301548527</v>
          </cell>
          <cell r="AM184">
            <v>56.5</v>
          </cell>
          <cell r="AN184">
            <v>257.5</v>
          </cell>
          <cell r="AO184">
            <v>8.625</v>
          </cell>
          <cell r="AP184">
            <v>218.75</v>
          </cell>
          <cell r="AQ184">
            <v>-100</v>
          </cell>
          <cell r="AR184">
            <v>-48.875</v>
          </cell>
          <cell r="AS184">
            <v>856.75</v>
          </cell>
          <cell r="AT184">
            <v>42.125</v>
          </cell>
        </row>
      </sheetData>
      <sheetData sheetId="6"/>
      <sheetData sheetId="7"/>
      <sheetData sheetId="8"/>
      <sheetData sheetId="9">
        <row r="268">
          <cell r="E268" t="str">
            <v>AGOSTO 25</v>
          </cell>
          <cell r="F268" t="str">
            <v>% VAR</v>
          </cell>
          <cell r="G268" t="str">
            <v>CUOTA</v>
          </cell>
        </row>
        <row r="269">
          <cell r="C269" t="str">
            <v>Baleares</v>
          </cell>
          <cell r="E269">
            <v>11388816</v>
          </cell>
          <cell r="F269">
            <v>-2.2812377133798467E-3</v>
          </cell>
          <cell r="G269">
            <v>0.23637118766953069</v>
          </cell>
        </row>
        <row r="270">
          <cell r="C270" t="str">
            <v>Cataluña</v>
          </cell>
          <cell r="E270">
            <v>8814586</v>
          </cell>
          <cell r="F270">
            <v>-9.6046457173136757E-3</v>
          </cell>
          <cell r="G270">
            <v>0.18294387771610479</v>
          </cell>
        </row>
        <row r="271">
          <cell r="C271" t="str">
            <v>Andalucía</v>
          </cell>
          <cell r="E271">
            <v>7586225</v>
          </cell>
          <cell r="F271">
            <v>2.9092641500450211E-2</v>
          </cell>
          <cell r="G271">
            <v>0.15744964298117428</v>
          </cell>
        </row>
        <row r="272">
          <cell r="C272" t="str">
            <v>Canarias</v>
          </cell>
          <cell r="E272">
            <v>7076919</v>
          </cell>
          <cell r="F272">
            <v>2.9323323799705481E-2</v>
          </cell>
          <cell r="G272">
            <v>0.14687916189629083</v>
          </cell>
        </row>
        <row r="273">
          <cell r="C273" t="str">
            <v>C. Valenciana</v>
          </cell>
          <cell r="E273">
            <v>4078805</v>
          </cell>
          <cell r="F273">
            <v>1.126251711034354E-2</v>
          </cell>
          <cell r="G273">
            <v>8.4654276802998668E-2</v>
          </cell>
        </row>
        <row r="274">
          <cell r="C274" t="str">
            <v>Madrid</v>
          </cell>
          <cell r="E274">
            <v>2115059</v>
          </cell>
          <cell r="F274">
            <v>3.8279282954384319E-2</v>
          </cell>
          <cell r="G274">
            <v>4.3897364556695788E-2</v>
          </cell>
        </row>
        <row r="275">
          <cell r="C275" t="str">
            <v>España</v>
          </cell>
          <cell r="E275">
            <v>48181913</v>
          </cell>
          <cell r="F275">
            <v>8.8213506530487873E-3</v>
          </cell>
          <cell r="G275">
            <v>1</v>
          </cell>
        </row>
        <row r="277">
          <cell r="E277" t="str">
            <v>AGOSTO 25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4125912</v>
          </cell>
          <cell r="F278">
            <v>3.5237984359192565E-2</v>
          </cell>
          <cell r="G278">
            <v>0.23961462456274191</v>
          </cell>
        </row>
        <row r="279">
          <cell r="C279" t="str">
            <v>Cataluña</v>
          </cell>
          <cell r="E279">
            <v>2448969</v>
          </cell>
          <cell r="F279">
            <v>-2.1896769462663501E-2</v>
          </cell>
          <cell r="G279">
            <v>0.14222523105213913</v>
          </cell>
        </row>
        <row r="280">
          <cell r="C280" t="str">
            <v>C. Valenciana</v>
          </cell>
          <cell r="E280">
            <v>2166967</v>
          </cell>
          <cell r="F280">
            <v>-3.2093706547961176E-2</v>
          </cell>
          <cell r="G280">
            <v>0.12584780871352833</v>
          </cell>
        </row>
        <row r="281">
          <cell r="C281" t="str">
            <v>Canarias</v>
          </cell>
          <cell r="E281">
            <v>1481718</v>
          </cell>
          <cell r="F281">
            <v>8.2699811477925378E-2</v>
          </cell>
          <cell r="G281">
            <v>8.6051593508988264E-2</v>
          </cell>
        </row>
        <row r="282">
          <cell r="C282" t="str">
            <v>Baleares</v>
          </cell>
          <cell r="E282">
            <v>856252</v>
          </cell>
          <cell r="F282">
            <v>-0.14344820687240534</v>
          </cell>
          <cell r="G282">
            <v>4.9727309140644993E-2</v>
          </cell>
        </row>
        <row r="283">
          <cell r="C283" t="str">
            <v>Madrid</v>
          </cell>
          <cell r="E283">
            <v>785462</v>
          </cell>
          <cell r="F283">
            <v>-5.4338155177914627E-2</v>
          </cell>
          <cell r="G283">
            <v>4.5616140683150869E-2</v>
          </cell>
        </row>
        <row r="284">
          <cell r="C284" t="str">
            <v>España</v>
          </cell>
          <cell r="E284">
            <v>17218949</v>
          </cell>
          <cell r="F284">
            <v>-5.2714587509941069E-3</v>
          </cell>
          <cell r="G284">
            <v>1</v>
          </cell>
        </row>
        <row r="286">
          <cell r="E286" t="str">
            <v>AGOSTO 25</v>
          </cell>
          <cell r="F286" t="str">
            <v>% VAR</v>
          </cell>
          <cell r="G286" t="str">
            <v>CUOTA</v>
          </cell>
        </row>
        <row r="287">
          <cell r="C287" t="str">
            <v>Baleares</v>
          </cell>
          <cell r="E287">
            <v>10532565</v>
          </cell>
          <cell r="F287">
            <v>1.126804405020887E-2</v>
          </cell>
          <cell r="G287">
            <v>0.34016656157336878</v>
          </cell>
        </row>
        <row r="288">
          <cell r="C288" t="str">
            <v>Cataluña</v>
          </cell>
          <cell r="E288">
            <v>6365616</v>
          </cell>
          <cell r="F288">
            <v>-4.79310298464386E-3</v>
          </cell>
          <cell r="G288">
            <v>0.2055880696692991</v>
          </cell>
        </row>
        <row r="289">
          <cell r="C289" t="str">
            <v>Canarias</v>
          </cell>
          <cell r="E289">
            <v>5595201</v>
          </cell>
          <cell r="F289">
            <v>1.6058227941886827E-2</v>
          </cell>
          <cell r="G289">
            <v>0.18070624633998217</v>
          </cell>
        </row>
        <row r="290">
          <cell r="C290" t="str">
            <v>Andalucía</v>
          </cell>
          <cell r="E290">
            <v>3460312</v>
          </cell>
          <cell r="F290">
            <v>2.1859622731550621E-2</v>
          </cell>
          <cell r="G290">
            <v>0.11175648429523737</v>
          </cell>
        </row>
        <row r="291">
          <cell r="C291" t="str">
            <v>C. Valenciana</v>
          </cell>
          <cell r="E291">
            <v>1911838</v>
          </cell>
          <cell r="F291">
            <v>6.5351358911733826E-2</v>
          </cell>
          <cell r="G291">
            <v>6.1745962046785959E-2</v>
          </cell>
        </row>
        <row r="292">
          <cell r="C292" t="str">
            <v>Madrid</v>
          </cell>
          <cell r="E292">
            <v>1329597</v>
          </cell>
          <cell r="F292">
            <v>0.10204096856490663</v>
          </cell>
          <cell r="G292">
            <v>4.2941528466073207E-2</v>
          </cell>
        </row>
        <row r="293">
          <cell r="C293" t="str">
            <v>España</v>
          </cell>
          <cell r="E293">
            <v>30962964</v>
          </cell>
          <cell r="F293">
            <v>1.6832717572422107E-2</v>
          </cell>
          <cell r="G293">
            <v>1</v>
          </cell>
        </row>
        <row r="427">
          <cell r="D427" t="str">
            <v>167,28 €</v>
          </cell>
          <cell r="E427">
            <v>7.6655725043444756E-2</v>
          </cell>
          <cell r="F427">
            <v>11.909999999999997</v>
          </cell>
          <cell r="G427" t="str">
            <v>129,92 €</v>
          </cell>
          <cell r="H427">
            <v>8.737864077669899E-2</v>
          </cell>
          <cell r="I427">
            <v>10.439999999999984</v>
          </cell>
        </row>
        <row r="428">
          <cell r="D428" t="str">
            <v>211,32 €</v>
          </cell>
          <cell r="E428">
            <v>9.5149253731343197E-2</v>
          </cell>
          <cell r="F428">
            <v>18.359999999999985</v>
          </cell>
          <cell r="G428" t="str">
            <v>194,11 €</v>
          </cell>
          <cell r="H428">
            <v>9.4317284925019784E-2</v>
          </cell>
          <cell r="I428">
            <v>16.730000000000018</v>
          </cell>
        </row>
        <row r="429">
          <cell r="D429" t="str">
            <v>148,99 €</v>
          </cell>
          <cell r="E429">
            <v>5.6741612880346182E-2</v>
          </cell>
          <cell r="F429">
            <v>8</v>
          </cell>
          <cell r="G429" t="str">
            <v>129,54 €</v>
          </cell>
          <cell r="H429">
            <v>8.2115111519505568E-2</v>
          </cell>
          <cell r="I429">
            <v>9.8299999999999983</v>
          </cell>
        </row>
        <row r="430">
          <cell r="D430" t="str">
            <v>146,28 €</v>
          </cell>
          <cell r="E430">
            <v>3.2921810699588772E-3</v>
          </cell>
          <cell r="F430">
            <v>0.47999999999998977</v>
          </cell>
          <cell r="G430" t="str">
            <v>124,42 €</v>
          </cell>
          <cell r="H430">
            <v>9.7386787859115032E-3</v>
          </cell>
          <cell r="I430">
            <v>1.2000000000000028</v>
          </cell>
        </row>
        <row r="431">
          <cell r="D431" t="str">
            <v>146,53 €</v>
          </cell>
          <cell r="E431">
            <v>3.8851471109535574E-2</v>
          </cell>
          <cell r="F431">
            <v>5.4799999999999898</v>
          </cell>
          <cell r="G431" t="str">
            <v>122,32 €</v>
          </cell>
          <cell r="H431">
            <v>4.8966640939885009E-2</v>
          </cell>
          <cell r="I431">
            <v>5.7099999999999937</v>
          </cell>
        </row>
        <row r="432">
          <cell r="D432" t="str">
            <v>121,59 €</v>
          </cell>
          <cell r="E432">
            <v>0.12572909915748531</v>
          </cell>
          <cell r="F432">
            <v>13.579999999999998</v>
          </cell>
          <cell r="G432" t="str">
            <v>76,37 €</v>
          </cell>
          <cell r="H432">
            <v>0.1725779210809153</v>
          </cell>
          <cell r="I432">
            <v>11.240000000000009</v>
          </cell>
        </row>
        <row r="433">
          <cell r="D433" t="str">
            <v>155,72 €</v>
          </cell>
          <cell r="E433">
            <v>6.0546209902608394E-2</v>
          </cell>
          <cell r="F433">
            <v>8.8899999999999864</v>
          </cell>
          <cell r="G433" t="str">
            <v>125,03 €</v>
          </cell>
          <cell r="H433">
            <v>6.9455136429732223E-2</v>
          </cell>
          <cell r="I433">
            <v>8.1200000000000045</v>
          </cell>
        </row>
        <row r="436">
          <cell r="D436" t="str">
            <v>163,14 €</v>
          </cell>
          <cell r="E436">
            <v>8.3051185022903651E-2</v>
          </cell>
          <cell r="F436">
            <v>12.509999999999991</v>
          </cell>
          <cell r="G436" t="str">
            <v>137,15 €</v>
          </cell>
          <cell r="H436">
            <v>0.12078123723134748</v>
          </cell>
          <cell r="I436">
            <v>14.780000000000001</v>
          </cell>
        </row>
        <row r="437">
          <cell r="D437" t="str">
            <v>187,34 €</v>
          </cell>
          <cell r="E437">
            <v>6.3465031789282422E-2</v>
          </cell>
          <cell r="F437">
            <v>11.180000000000007</v>
          </cell>
          <cell r="G437" t="str">
            <v>160,02 €</v>
          </cell>
          <cell r="H437">
            <v>6.4812350279478403E-2</v>
          </cell>
          <cell r="I437">
            <v>9.7400000000000091</v>
          </cell>
        </row>
        <row r="438">
          <cell r="D438" t="str">
            <v>65,63 €</v>
          </cell>
          <cell r="E438">
            <v>3.6154089043258564E-2</v>
          </cell>
          <cell r="F438">
            <v>2.289999999999992</v>
          </cell>
          <cell r="G438" t="str">
            <v>33,92 €</v>
          </cell>
          <cell r="H438">
            <v>0.12317880794701996</v>
          </cell>
          <cell r="I438">
            <v>3.7200000000000024</v>
          </cell>
        </row>
        <row r="439">
          <cell r="D439" t="str">
            <v>96,22 €</v>
          </cell>
          <cell r="E439">
            <v>-3.5485164394546964E-2</v>
          </cell>
          <cell r="F439">
            <v>-3.5400000000000063</v>
          </cell>
          <cell r="G439" t="str">
            <v>62,10 €</v>
          </cell>
          <cell r="H439">
            <v>-1.2561615519160463E-2</v>
          </cell>
          <cell r="I439">
            <v>-0.78999999999999915</v>
          </cell>
        </row>
        <row r="440">
          <cell r="D440" t="str">
            <v>168,85 €</v>
          </cell>
          <cell r="E440">
            <v>3.4366576819407024E-2</v>
          </cell>
          <cell r="F440">
            <v>5.6099999999999852</v>
          </cell>
          <cell r="G440" t="str">
            <v>132,36 €</v>
          </cell>
          <cell r="H440">
            <v>2.851814437796274E-2</v>
          </cell>
          <cell r="I440">
            <v>3.6700000000000159</v>
          </cell>
        </row>
        <row r="441">
          <cell r="D441" t="str">
            <v>72,07 €</v>
          </cell>
          <cell r="E441">
            <v>7.9538645895745663E-2</v>
          </cell>
          <cell r="F441">
            <v>5.3099999999999881</v>
          </cell>
          <cell r="G441" t="str">
            <v>33,60 €</v>
          </cell>
          <cell r="H441">
            <v>0.13898305084745766</v>
          </cell>
          <cell r="I441">
            <v>4.1000000000000014</v>
          </cell>
        </row>
        <row r="442">
          <cell r="D442" t="str">
            <v>207,80 €</v>
          </cell>
          <cell r="E442">
            <v>0.11600429645542443</v>
          </cell>
          <cell r="F442">
            <v>21.600000000000023</v>
          </cell>
          <cell r="G442" t="str">
            <v>181,09 €</v>
          </cell>
          <cell r="H442">
            <v>0.12067578439259852</v>
          </cell>
          <cell r="I442">
            <v>19.5</v>
          </cell>
        </row>
        <row r="443">
          <cell r="D443" t="str">
            <v>83,08 €</v>
          </cell>
          <cell r="E443">
            <v>-2.5683124193737528E-2</v>
          </cell>
          <cell r="F443">
            <v>-2.1899999999999977</v>
          </cell>
          <cell r="G443" t="str">
            <v>50,86 €</v>
          </cell>
          <cell r="H443">
            <v>-4.2725390551477616E-2</v>
          </cell>
          <cell r="I443">
            <v>-2.2700000000000031</v>
          </cell>
        </row>
        <row r="581">
          <cell r="E581" t="str">
            <v>ENE-AGO 25</v>
          </cell>
          <cell r="F581" t="str">
            <v>% VAR</v>
          </cell>
          <cell r="G581" t="str">
            <v>CUOTA</v>
          </cell>
        </row>
        <row r="582">
          <cell r="C582" t="str">
            <v>Canarias</v>
          </cell>
          <cell r="E582">
            <v>48753214</v>
          </cell>
          <cell r="F582">
            <v>6.4585814993356472E-3</v>
          </cell>
          <cell r="G582">
            <v>0.19182065794248021</v>
          </cell>
        </row>
        <row r="583">
          <cell r="C583" t="str">
            <v>Baleares</v>
          </cell>
          <cell r="E583">
            <v>46263269</v>
          </cell>
          <cell r="F583">
            <v>7.5827330643050139E-3</v>
          </cell>
          <cell r="G583">
            <v>0.18202391124716308</v>
          </cell>
        </row>
        <row r="584">
          <cell r="C584" t="str">
            <v>Cataluña</v>
          </cell>
          <cell r="E584">
            <v>43187749</v>
          </cell>
          <cell r="F584">
            <v>-3.7189127490024898E-3</v>
          </cell>
          <cell r="G584">
            <v>0.1699232060523167</v>
          </cell>
        </row>
        <row r="585">
          <cell r="C585" t="str">
            <v>Andalucía</v>
          </cell>
          <cell r="E585">
            <v>39877655</v>
          </cell>
          <cell r="F585">
            <v>1.9140245911495324E-3</v>
          </cell>
          <cell r="G585">
            <v>0.15689956398163279</v>
          </cell>
        </row>
        <row r="586">
          <cell r="C586" t="str">
            <v>C. Valenciana</v>
          </cell>
          <cell r="E586">
            <v>21903437</v>
          </cell>
          <cell r="F586">
            <v>8.6749936990730969E-3</v>
          </cell>
          <cell r="G586">
            <v>8.6179583904799892E-2</v>
          </cell>
        </row>
        <row r="587">
          <cell r="C587" t="str">
            <v>Madrid</v>
          </cell>
          <cell r="E587">
            <v>17960754</v>
          </cell>
          <cell r="F587">
            <v>2.7025299214347154E-2</v>
          </cell>
          <cell r="G587">
            <v>7.0667005654704795E-2</v>
          </cell>
        </row>
        <row r="588">
          <cell r="C588" t="str">
            <v>España</v>
          </cell>
          <cell r="E588">
            <v>254160394</v>
          </cell>
          <cell r="F588">
            <v>7.5382982092453421E-3</v>
          </cell>
          <cell r="G588">
            <v>1</v>
          </cell>
        </row>
        <row r="590">
          <cell r="E590" t="str">
            <v>ENE-AGO 25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18345764</v>
          </cell>
          <cell r="F591">
            <v>-1.127029472511365E-2</v>
          </cell>
          <cell r="G591">
            <v>0.21442284385128157</v>
          </cell>
        </row>
        <row r="592">
          <cell r="C592" t="str">
            <v>Cataluña</v>
          </cell>
          <cell r="E592">
            <v>12224476</v>
          </cell>
          <cell r="F592">
            <v>1.0467737254562515E-2</v>
          </cell>
          <cell r="G592">
            <v>0.14287804577185989</v>
          </cell>
        </row>
        <row r="593">
          <cell r="C593" t="str">
            <v>C. Valenciana</v>
          </cell>
          <cell r="E593">
            <v>10680950</v>
          </cell>
          <cell r="F593">
            <v>-1.8077533718406369E-2</v>
          </cell>
          <cell r="G593">
            <v>0.12483751966030665</v>
          </cell>
        </row>
        <row r="594">
          <cell r="C594" t="str">
            <v>Madrid</v>
          </cell>
          <cell r="E594">
            <v>7333745</v>
          </cell>
          <cell r="F594">
            <v>-3.8307861287018019E-2</v>
          </cell>
          <cell r="G594">
            <v>8.5715833855712797E-2</v>
          </cell>
        </row>
        <row r="595">
          <cell r="C595" t="str">
            <v>Canarias</v>
          </cell>
          <cell r="E595">
            <v>6541936</v>
          </cell>
          <cell r="F595">
            <v>2.8835674368907993E-2</v>
          </cell>
          <cell r="G595">
            <v>7.6461275824385264E-2</v>
          </cell>
        </row>
        <row r="596">
          <cell r="C596" t="str">
            <v>Baleares</v>
          </cell>
          <cell r="E596">
            <v>3949472</v>
          </cell>
          <cell r="F596">
            <v>-4.2246690095555373E-2</v>
          </cell>
          <cell r="G596">
            <v>4.6160902208870057E-2</v>
          </cell>
        </row>
        <row r="597">
          <cell r="C597" t="str">
            <v>España</v>
          </cell>
          <cell r="E597">
            <v>85558813</v>
          </cell>
          <cell r="F597">
            <v>-3.6086033185627198E-3</v>
          </cell>
          <cell r="G597">
            <v>1</v>
          </cell>
        </row>
        <row r="599">
          <cell r="E599" t="str">
            <v>ENE-AGO 25</v>
          </cell>
          <cell r="F599" t="str">
            <v>% VAR</v>
          </cell>
          <cell r="G599" t="str">
            <v>CUOTA</v>
          </cell>
        </row>
        <row r="600">
          <cell r="C600" t="str">
            <v>Baleares</v>
          </cell>
          <cell r="E600">
            <v>42313799</v>
          </cell>
          <cell r="F600">
            <v>1.2499622530192989E-2</v>
          </cell>
          <cell r="G600">
            <v>0.25096917092372933</v>
          </cell>
        </row>
        <row r="601">
          <cell r="C601" t="str">
            <v>Canarias</v>
          </cell>
          <cell r="E601">
            <v>42211278</v>
          </cell>
          <cell r="F601">
            <v>3.0773891292039668E-3</v>
          </cell>
          <cell r="G601">
            <v>0.2503611042650899</v>
          </cell>
        </row>
        <row r="602">
          <cell r="C602" t="str">
            <v>Cataluña</v>
          </cell>
          <cell r="E602">
            <v>30963273</v>
          </cell>
          <cell r="F602">
            <v>-9.2108372940977734E-3</v>
          </cell>
          <cell r="G602">
            <v>0.18364758394525374</v>
          </cell>
        </row>
        <row r="603">
          <cell r="C603" t="str">
            <v>Andalucía</v>
          </cell>
          <cell r="E603">
            <v>21531889</v>
          </cell>
          <cell r="F603">
            <v>1.342789469482919E-2</v>
          </cell>
          <cell r="G603">
            <v>0.12770870161650502</v>
          </cell>
        </row>
        <row r="604">
          <cell r="C604" t="str">
            <v>C. Valenciana</v>
          </cell>
          <cell r="E604">
            <v>11222487</v>
          </cell>
          <cell r="F604">
            <v>3.5526560675744445E-2</v>
          </cell>
          <cell r="G604">
            <v>6.6562169425920151E-2</v>
          </cell>
        </row>
        <row r="605">
          <cell r="C605" t="str">
            <v>Madrid</v>
          </cell>
          <cell r="E605">
            <v>10627011</v>
          </cell>
          <cell r="F605">
            <v>7.7543507535851042E-2</v>
          </cell>
          <cell r="G605">
            <v>6.3030316423901153E-2</v>
          </cell>
        </row>
        <row r="606">
          <cell r="C606" t="str">
            <v>España</v>
          </cell>
          <cell r="E606">
            <v>168601581</v>
          </cell>
          <cell r="F606">
            <v>1.3290855729565676E-2</v>
          </cell>
          <cell r="G606">
            <v>1</v>
          </cell>
        </row>
        <row r="739">
          <cell r="D739" t="str">
            <v>126,04 €</v>
          </cell>
          <cell r="E739">
            <v>5.6584793360717534E-2</v>
          </cell>
          <cell r="F739">
            <v>6.75</v>
          </cell>
          <cell r="G739" t="str">
            <v>84,49 €</v>
          </cell>
          <cell r="H739">
            <v>6.8411734951947301E-2</v>
          </cell>
          <cell r="I739">
            <v>5.4099999999999966</v>
          </cell>
        </row>
        <row r="740">
          <cell r="D740" t="str">
            <v>164,04 €</v>
          </cell>
          <cell r="E740">
            <v>8.1843962276594295E-2</v>
          </cell>
          <cell r="F740">
            <v>12.409999999999997</v>
          </cell>
          <cell r="G740" t="str">
            <v>136,47 €</v>
          </cell>
          <cell r="H740">
            <v>9.3597243368859662E-2</v>
          </cell>
          <cell r="I740">
            <v>11.679999999999993</v>
          </cell>
        </row>
        <row r="741">
          <cell r="D741" t="str">
            <v>140,27 €</v>
          </cell>
          <cell r="E741">
            <v>5.6249999999999911E-2</v>
          </cell>
          <cell r="F741">
            <v>7.4699999999999989</v>
          </cell>
          <cell r="G741" t="str">
            <v>117,61 €</v>
          </cell>
          <cell r="H741">
            <v>7.0836747700992353E-2</v>
          </cell>
          <cell r="I741">
            <v>7.7800000000000011</v>
          </cell>
        </row>
        <row r="742">
          <cell r="D742" t="str">
            <v>136,61 €</v>
          </cell>
          <cell r="E742">
            <v>3.296786389413997E-2</v>
          </cell>
          <cell r="F742">
            <v>4.3600000000000136</v>
          </cell>
          <cell r="G742" t="str">
            <v>99,66 €</v>
          </cell>
          <cell r="H742">
            <v>3.9966607534175136E-2</v>
          </cell>
          <cell r="I742">
            <v>3.8299999999999983</v>
          </cell>
        </row>
        <row r="743">
          <cell r="D743" t="str">
            <v>107,92 €</v>
          </cell>
          <cell r="E743">
            <v>2.1196063588190706E-2</v>
          </cell>
          <cell r="F743">
            <v>2.2399999999999949</v>
          </cell>
          <cell r="G743" t="str">
            <v>76,30 €</v>
          </cell>
          <cell r="H743">
            <v>1.7333333333333201E-2</v>
          </cell>
          <cell r="I743">
            <v>1.2999999999999972</v>
          </cell>
        </row>
        <row r="744">
          <cell r="D744" t="str">
            <v>142,98 €</v>
          </cell>
          <cell r="E744">
            <v>9.1617040769583102E-2</v>
          </cell>
          <cell r="F744">
            <v>12</v>
          </cell>
          <cell r="G744" t="str">
            <v>101,52 €</v>
          </cell>
          <cell r="H744">
            <v>9.0089122731665361E-2</v>
          </cell>
          <cell r="I744">
            <v>8.39</v>
          </cell>
        </row>
        <row r="745">
          <cell r="D745" t="str">
            <v>129,66 €</v>
          </cell>
          <cell r="E745">
            <v>5.6121202248106128E-2</v>
          </cell>
          <cell r="F745">
            <v>6.8900000000000006</v>
          </cell>
          <cell r="G745" t="str">
            <v>91,28 €</v>
          </cell>
          <cell r="H745">
            <v>6.6978375219170161E-2</v>
          </cell>
          <cell r="I745">
            <v>5.730000000000004</v>
          </cell>
        </row>
        <row r="749">
          <cell r="D749" t="str">
            <v>111,03 €</v>
          </cell>
          <cell r="E749">
            <v>0.11576725957190237</v>
          </cell>
          <cell r="F749">
            <v>11.519999999999996</v>
          </cell>
          <cell r="G749" t="str">
            <v>72,73 €</v>
          </cell>
          <cell r="H749">
            <v>0.2043384666335486</v>
          </cell>
          <cell r="I749">
            <v>12.340000000000003</v>
          </cell>
        </row>
        <row r="750">
          <cell r="D750" t="str">
            <v>128,95 €</v>
          </cell>
          <cell r="E750">
            <v>-5.552556489550442E-3</v>
          </cell>
          <cell r="F750">
            <v>-0.71999999999999886</v>
          </cell>
          <cell r="G750" t="str">
            <v>85,24 €</v>
          </cell>
          <cell r="H750">
            <v>1.8520731270163626E-2</v>
          </cell>
          <cell r="I750">
            <v>1.5499999999999972</v>
          </cell>
        </row>
        <row r="751">
          <cell r="D751" t="str">
            <v>84,59 €</v>
          </cell>
          <cell r="E751">
            <v>-2.4764150943396013E-3</v>
          </cell>
          <cell r="F751">
            <v>-0.20999999999999375</v>
          </cell>
          <cell r="G751" t="str">
            <v>48,37 €</v>
          </cell>
          <cell r="H751">
            <v>6.5418502202643225E-2</v>
          </cell>
          <cell r="I751">
            <v>2.9699999999999989</v>
          </cell>
        </row>
        <row r="752">
          <cell r="D752" t="str">
            <v>97,12 €</v>
          </cell>
          <cell r="E752">
            <v>4.0497107349475092E-2</v>
          </cell>
          <cell r="F752">
            <v>3.7800000000000011</v>
          </cell>
          <cell r="G752" t="str">
            <v>57,50 €</v>
          </cell>
          <cell r="H752">
            <v>5.6014692378328679E-2</v>
          </cell>
          <cell r="I752">
            <v>3.0499999999999972</v>
          </cell>
        </row>
        <row r="753">
          <cell r="D753" t="str">
            <v>121,71 €</v>
          </cell>
          <cell r="E753">
            <v>7.6412841602547132E-2</v>
          </cell>
          <cell r="F753">
            <v>8.64</v>
          </cell>
          <cell r="G753" t="str">
            <v>74,18 €</v>
          </cell>
          <cell r="H753">
            <v>6.6724187517975375E-2</v>
          </cell>
          <cell r="I753">
            <v>4.6400000000000006</v>
          </cell>
        </row>
        <row r="754">
          <cell r="D754" t="str">
            <v>67,29 €</v>
          </cell>
          <cell r="E754">
            <v>4.8294126811029958E-2</v>
          </cell>
          <cell r="F754">
            <v>3.1000000000000085</v>
          </cell>
          <cell r="G754" t="str">
            <v>28,32 €</v>
          </cell>
          <cell r="H754">
            <v>0.112770137524558</v>
          </cell>
          <cell r="I754">
            <v>2.870000000000001</v>
          </cell>
        </row>
        <row r="755">
          <cell r="D755" t="str">
            <v>146,62 €</v>
          </cell>
          <cell r="E755">
            <v>8.6074074074074192E-2</v>
          </cell>
          <cell r="F755">
            <v>11.620000000000005</v>
          </cell>
          <cell r="G755" t="str">
            <v>110,45 €</v>
          </cell>
          <cell r="H755">
            <v>7.7350760827155751E-2</v>
          </cell>
          <cell r="I755">
            <v>7.9300000000000068</v>
          </cell>
        </row>
        <row r="756">
          <cell r="D756" t="str">
            <v>119,65 €</v>
          </cell>
          <cell r="E756">
            <v>2.6774221230584372E-2</v>
          </cell>
          <cell r="F756">
            <v>3.1200000000000045</v>
          </cell>
          <cell r="G756" t="str">
            <v>81,04 €</v>
          </cell>
          <cell r="H756">
            <v>1.0473815461346625E-2</v>
          </cell>
          <cell r="I756">
            <v>0.84000000000000341</v>
          </cell>
        </row>
        <row r="776">
          <cell r="D776" t="str">
            <v>Sep.25</v>
          </cell>
          <cell r="F776" t="str">
            <v>Oct.25</v>
          </cell>
          <cell r="H776" t="str">
            <v>Nov.25</v>
          </cell>
        </row>
        <row r="778">
          <cell r="C778">
            <v>6181.3037779924707</v>
          </cell>
          <cell r="D778">
            <v>1.7161854403829437</v>
          </cell>
          <cell r="E778">
            <v>5209.779941180087</v>
          </cell>
          <cell r="F778">
            <v>1.3333373760770826</v>
          </cell>
          <cell r="G778">
            <v>3120.0167980434016</v>
          </cell>
          <cell r="H778">
            <v>1.6897949313581933</v>
          </cell>
          <cell r="I778">
            <v>54388.754517215959</v>
          </cell>
          <cell r="J778">
            <v>0.55625859959836532</v>
          </cell>
        </row>
        <row r="779">
          <cell r="C779">
            <v>667.25337421867994</v>
          </cell>
          <cell r="D779">
            <v>0.87523647827846673</v>
          </cell>
          <cell r="E779">
            <v>322.78958597642452</v>
          </cell>
          <cell r="F779">
            <v>2.4930576737086483</v>
          </cell>
          <cell r="G779">
            <v>130.87412577751229</v>
          </cell>
          <cell r="H779">
            <v>5.7961955777600593</v>
          </cell>
          <cell r="I779">
            <v>5160.6820859726167</v>
          </cell>
          <cell r="J779">
            <v>2.8484679491520808</v>
          </cell>
        </row>
        <row r="780">
          <cell r="C780">
            <v>1038.8876373638166</v>
          </cell>
          <cell r="D780">
            <v>3.2799285575350012</v>
          </cell>
          <cell r="E780">
            <v>785.70659640648989</v>
          </cell>
          <cell r="F780">
            <v>4.2867225556456532</v>
          </cell>
          <cell r="G780">
            <v>360.16365343164443</v>
          </cell>
          <cell r="H780">
            <v>5.4479070581820963</v>
          </cell>
          <cell r="I780">
            <v>8360.8468872019512</v>
          </cell>
          <cell r="J780">
            <v>1.8862758123565584</v>
          </cell>
        </row>
        <row r="781">
          <cell r="C781">
            <v>176.46104278243638</v>
          </cell>
          <cell r="D781">
            <v>-1.7444665287056438</v>
          </cell>
          <cell r="E781">
            <v>198.8262363595187</v>
          </cell>
          <cell r="F781">
            <v>-1.9144694758845446</v>
          </cell>
          <cell r="G781">
            <v>162.24096016282635</v>
          </cell>
          <cell r="H781">
            <v>-2.0017757465335677</v>
          </cell>
          <cell r="I781">
            <v>1851.6102393047813</v>
          </cell>
          <cell r="J781">
            <v>-0.10971689791666961</v>
          </cell>
        </row>
        <row r="782">
          <cell r="C782">
            <v>581.1180623020789</v>
          </cell>
          <cell r="D782">
            <v>2.6054117864685367</v>
          </cell>
          <cell r="E782">
            <v>565.16779952889465</v>
          </cell>
          <cell r="F782">
            <v>1.1750362562557086</v>
          </cell>
          <cell r="G782">
            <v>429.31674801458973</v>
          </cell>
          <cell r="H782">
            <v>0.59557097172744022</v>
          </cell>
          <cell r="I782">
            <v>5695.8086098455642</v>
          </cell>
          <cell r="J782">
            <v>2.2990142944249357</v>
          </cell>
        </row>
        <row r="783">
          <cell r="C783">
            <v>534.55719319105253</v>
          </cell>
          <cell r="D783">
            <v>-1.2673745858470937</v>
          </cell>
          <cell r="E783">
            <v>256.27930095828862</v>
          </cell>
          <cell r="F783">
            <v>0.63191618890667201</v>
          </cell>
          <cell r="G783">
            <v>112.12980328170416</v>
          </cell>
          <cell r="H783">
            <v>1.8306512175601171</v>
          </cell>
          <cell r="I783">
            <v>3928.7492974310453</v>
          </cell>
          <cell r="J783">
            <v>-0.60148170090229769</v>
          </cell>
        </row>
        <row r="784">
          <cell r="C784">
            <v>99.147168577084912</v>
          </cell>
          <cell r="D784">
            <v>1.4251780766872884</v>
          </cell>
          <cell r="E784">
            <v>104.12117235589179</v>
          </cell>
          <cell r="F784">
            <v>2.5662677369988813</v>
          </cell>
          <cell r="G784">
            <v>83.718750752222462</v>
          </cell>
          <cell r="H784">
            <v>-4.0307780681808225</v>
          </cell>
          <cell r="I784">
            <v>996.00309168519914</v>
          </cell>
          <cell r="J784">
            <v>1.4133775320376856</v>
          </cell>
        </row>
        <row r="785">
          <cell r="C785">
            <v>2390.4289761342134</v>
          </cell>
          <cell r="D785">
            <v>2.2922172217290324</v>
          </cell>
          <cell r="E785">
            <v>2225.8247661359596</v>
          </cell>
          <cell r="F785">
            <v>1.7277606629899509</v>
          </cell>
          <cell r="G785">
            <v>1214.6036480699374</v>
          </cell>
          <cell r="H785">
            <v>4.0596193233606925</v>
          </cell>
          <cell r="I785">
            <v>21205.430390340112</v>
          </cell>
          <cell r="J785">
            <v>0.23856052284332918</v>
          </cell>
        </row>
        <row r="786">
          <cell r="C786">
            <v>693.4503234231089</v>
          </cell>
          <cell r="D786">
            <v>0.84173960799184044</v>
          </cell>
          <cell r="E786">
            <v>751.06448345861884</v>
          </cell>
          <cell r="F786">
            <v>-2.1239643482134625</v>
          </cell>
          <cell r="G786">
            <v>626.96910855296437</v>
          </cell>
          <cell r="H786">
            <v>-2.9479114889384022</v>
          </cell>
          <cell r="I786">
            <v>7189.6239154346922</v>
          </cell>
          <cell r="J786">
            <v>-2.2221762261430626</v>
          </cell>
        </row>
        <row r="790">
          <cell r="C790">
            <v>63.024691977266684</v>
          </cell>
          <cell r="D790">
            <v>0.16469197726668483</v>
          </cell>
          <cell r="E790">
            <v>58.025487111482917</v>
          </cell>
          <cell r="F790">
            <v>-0.24451288851708597</v>
          </cell>
          <cell r="G790">
            <v>47.583079405885762</v>
          </cell>
          <cell r="H790">
            <v>-0.21692059411423514</v>
          </cell>
          <cell r="I790">
            <v>57.939154873601773</v>
          </cell>
          <cell r="J790">
            <v>0.15502500723978585</v>
          </cell>
        </row>
        <row r="791">
          <cell r="C791">
            <v>51.75474930128339</v>
          </cell>
          <cell r="D791">
            <v>-0.47525069871660719</v>
          </cell>
          <cell r="E791">
            <v>39.092410335938006</v>
          </cell>
          <cell r="F791">
            <v>-5.7589664061993062E-2</v>
          </cell>
          <cell r="G791">
            <v>29.948451499011178</v>
          </cell>
          <cell r="H791">
            <v>-0.44154850098882292</v>
          </cell>
          <cell r="I791">
            <v>50.675143125062284</v>
          </cell>
          <cell r="J791">
            <v>1.9027698181541766</v>
          </cell>
        </row>
        <row r="792">
          <cell r="C792">
            <v>67.108858674664702</v>
          </cell>
          <cell r="D792">
            <v>3.5488586746647002</v>
          </cell>
          <cell r="E792">
            <v>53.758901849477532</v>
          </cell>
          <cell r="F792">
            <v>3.1289018494775291</v>
          </cell>
          <cell r="G792">
            <v>44.338362473634461</v>
          </cell>
          <cell r="H792">
            <v>3.2983624736344623</v>
          </cell>
          <cell r="I792">
            <v>58.967679398219047</v>
          </cell>
          <cell r="J792">
            <v>2.7865278605919457</v>
          </cell>
        </row>
        <row r="793">
          <cell r="C793">
            <v>52.609766281810266</v>
          </cell>
          <cell r="D793">
            <v>1.039766281810266</v>
          </cell>
          <cell r="E793">
            <v>56.611725562975067</v>
          </cell>
          <cell r="F793">
            <v>0.53172556297506901</v>
          </cell>
          <cell r="G793">
            <v>48.209820728948998</v>
          </cell>
          <cell r="H793">
            <v>0.6098207289489963</v>
          </cell>
          <cell r="I793">
            <v>49.457428887476546</v>
          </cell>
          <cell r="J793">
            <v>1.4258792748013818</v>
          </cell>
        </row>
        <row r="794">
          <cell r="C794">
            <v>57.160602655293879</v>
          </cell>
          <cell r="D794">
            <v>4.0602655293881185E-2</v>
          </cell>
          <cell r="E794">
            <v>55.86303282035113</v>
          </cell>
          <cell r="F794">
            <v>-0.6469671796488683</v>
          </cell>
          <cell r="G794">
            <v>47.875095915538196</v>
          </cell>
          <cell r="H794">
            <v>-1.0049040844618062</v>
          </cell>
          <cell r="I794">
            <v>53.005074452228655</v>
          </cell>
          <cell r="J794">
            <v>0.42689365620387321</v>
          </cell>
        </row>
        <row r="795">
          <cell r="C795">
            <v>59.920314440032364</v>
          </cell>
          <cell r="D795">
            <v>-1.009685559967636</v>
          </cell>
          <cell r="E795">
            <v>45.463917307984552</v>
          </cell>
          <cell r="F795">
            <v>-0.80608269201545113</v>
          </cell>
          <cell r="G795">
            <v>37.444987478971221</v>
          </cell>
          <cell r="H795">
            <v>-0.95501252102877743</v>
          </cell>
          <cell r="I795">
            <v>55.30122400314518</v>
          </cell>
          <cell r="J795">
            <v>-0.25229799015833976</v>
          </cell>
        </row>
        <row r="796">
          <cell r="C796">
            <v>39.608566775098147</v>
          </cell>
          <cell r="D796">
            <v>1.318566775098148</v>
          </cell>
          <cell r="E796">
            <v>40.112339163890766</v>
          </cell>
          <cell r="F796">
            <v>0.93233916389076654</v>
          </cell>
          <cell r="G796">
            <v>33.838868545614361</v>
          </cell>
          <cell r="H796">
            <v>-1.0111314543856409</v>
          </cell>
          <cell r="I796">
            <v>36.33733335013217</v>
          </cell>
          <cell r="J796">
            <v>0.96893630409439879</v>
          </cell>
        </row>
        <row r="797">
          <cell r="C797">
            <v>70.998617904830624</v>
          </cell>
          <cell r="D797">
            <v>-0.70138209516937877</v>
          </cell>
          <cell r="E797">
            <v>66.464135020577018</v>
          </cell>
          <cell r="F797">
            <v>-0.98586497942298479</v>
          </cell>
          <cell r="G797">
            <v>50.255839973909673</v>
          </cell>
          <cell r="H797">
            <v>0.44583997390967056</v>
          </cell>
          <cell r="I797">
            <v>64.453399608926475</v>
          </cell>
          <cell r="J797">
            <v>-0.81364951670673236</v>
          </cell>
        </row>
        <row r="798">
          <cell r="C798">
            <v>62.525274479666372</v>
          </cell>
          <cell r="D798">
            <v>-1.5047255203336292</v>
          </cell>
          <cell r="E798">
            <v>64.965873391001239</v>
          </cell>
          <cell r="F798">
            <v>-3.5441266089987664</v>
          </cell>
          <cell r="G798">
            <v>56.447515208411019</v>
          </cell>
          <cell r="H798">
            <v>-3.6324847915889791</v>
          </cell>
          <cell r="I798">
            <v>58.99263300914096</v>
          </cell>
          <cell r="J798">
            <v>-2.9652007138350953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061A-1F6A-4444-BC59-89DCBFBF6DF0}">
  <dimension ref="A1:L469"/>
  <sheetViews>
    <sheetView tabSelected="1" topLeftCell="A404" zoomScale="86" zoomScaleNormal="86" workbookViewId="0">
      <selection activeCell="G76" sqref="G76"/>
    </sheetView>
  </sheetViews>
  <sheetFormatPr baseColWidth="10" defaultColWidth="11.453125" defaultRowHeight="16.5" x14ac:dyDescent="0.5"/>
  <cols>
    <col min="1" max="1" width="28" style="73" customWidth="1"/>
    <col min="2" max="2" width="13.54296875" style="73" customWidth="1"/>
    <col min="3" max="5" width="20.54296875" style="2" customWidth="1"/>
    <col min="6" max="6" width="24.7265625" style="2" customWidth="1"/>
    <col min="7" max="8" width="20.54296875" style="2" customWidth="1"/>
    <col min="9" max="16384" width="11.453125" style="2"/>
  </cols>
  <sheetData>
    <row r="1" spans="9:9" ht="19" x14ac:dyDescent="0.65">
      <c r="I1" s="1" t="s">
        <v>0</v>
      </c>
    </row>
    <row r="2" spans="9:9" ht="19" x14ac:dyDescent="0.65">
      <c r="I2" s="3" t="s">
        <v>1</v>
      </c>
    </row>
    <row r="3" spans="9:9" ht="19" x14ac:dyDescent="0.5">
      <c r="I3" s="4" t="s">
        <v>2</v>
      </c>
    </row>
    <row r="30" spans="1:9" ht="31" x14ac:dyDescent="0.5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1" x14ac:dyDescent="0.7">
      <c r="A31" s="6"/>
      <c r="B31" s="6"/>
      <c r="C31" s="7"/>
      <c r="D31" s="8"/>
      <c r="E31" s="7"/>
      <c r="F31" s="7"/>
      <c r="G31" s="7"/>
      <c r="H31" s="7"/>
      <c r="I31" s="7"/>
    </row>
    <row r="32" spans="1:9" ht="31" x14ac:dyDescent="0.7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 x14ac:dyDescent="0.5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1" x14ac:dyDescent="0.7">
      <c r="A34" s="11"/>
      <c r="B34" s="10"/>
      <c r="C34" s="7"/>
      <c r="D34" s="7"/>
      <c r="E34" s="7"/>
      <c r="F34" s="7"/>
      <c r="G34" s="7"/>
      <c r="H34" s="7"/>
      <c r="I34" s="7"/>
    </row>
    <row r="35" spans="1:9" ht="31" x14ac:dyDescent="0.7">
      <c r="A35" s="7"/>
      <c r="B35" s="10"/>
      <c r="C35" s="7"/>
      <c r="D35" s="7"/>
      <c r="E35" s="7"/>
      <c r="F35" s="7"/>
      <c r="G35" s="7"/>
      <c r="H35" s="7"/>
      <c r="I35" s="7"/>
    </row>
    <row r="36" spans="1:9" ht="31" x14ac:dyDescent="0.5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5">
      <c r="A37" s="2"/>
      <c r="B37" s="14"/>
    </row>
    <row r="52" spans="1:2" ht="29.5" x14ac:dyDescent="0.5">
      <c r="A52" s="15" t="s">
        <v>6</v>
      </c>
      <c r="B52" s="16"/>
    </row>
    <row r="53" spans="1:2" ht="29.5" x14ac:dyDescent="0.95">
      <c r="A53" s="17"/>
      <c r="B53" s="18" t="s">
        <v>7</v>
      </c>
    </row>
    <row r="54" spans="1:2" ht="29.5" x14ac:dyDescent="0.95">
      <c r="A54" s="19"/>
      <c r="B54" s="20" t="s">
        <v>8</v>
      </c>
    </row>
    <row r="55" spans="1:2" ht="29.5" x14ac:dyDescent="0.95">
      <c r="A55" s="19"/>
      <c r="B55" s="20" t="s">
        <v>9</v>
      </c>
    </row>
    <row r="56" spans="1:2" ht="29.5" x14ac:dyDescent="0.95">
      <c r="A56" s="19"/>
      <c r="B56" s="20" t="s">
        <v>10</v>
      </c>
    </row>
    <row r="57" spans="1:2" ht="29.5" x14ac:dyDescent="0.95">
      <c r="A57" s="19"/>
      <c r="B57" s="20" t="s">
        <v>11</v>
      </c>
    </row>
    <row r="58" spans="1:2" ht="29.5" x14ac:dyDescent="0.95">
      <c r="A58" s="19"/>
      <c r="B58" s="20" t="s">
        <v>12</v>
      </c>
    </row>
    <row r="59" spans="1:2" ht="29.5" x14ac:dyDescent="0.95">
      <c r="A59" s="19"/>
      <c r="B59" s="20" t="s">
        <v>13</v>
      </c>
    </row>
    <row r="60" spans="1:2" ht="29.5" x14ac:dyDescent="0.95">
      <c r="A60" s="19"/>
      <c r="B60" s="20" t="s">
        <v>14</v>
      </c>
    </row>
    <row r="61" spans="1:2" ht="29.5" x14ac:dyDescent="0.95">
      <c r="A61" s="19"/>
      <c r="B61" s="20" t="s">
        <v>15</v>
      </c>
    </row>
    <row r="62" spans="1:2" ht="29.5" x14ac:dyDescent="0.95">
      <c r="A62" s="19"/>
      <c r="B62" s="20" t="s">
        <v>16</v>
      </c>
    </row>
    <row r="63" spans="1:2" ht="29.5" x14ac:dyDescent="0.95">
      <c r="A63" s="19"/>
      <c r="B63" s="20" t="s">
        <v>17</v>
      </c>
    </row>
    <row r="64" spans="1:2" ht="29.5" x14ac:dyDescent="0.95">
      <c r="A64" s="19"/>
      <c r="B64" s="20" t="s">
        <v>18</v>
      </c>
    </row>
    <row r="65" spans="1:12" ht="29.5" x14ac:dyDescent="0.95">
      <c r="A65" s="19"/>
      <c r="B65" s="20" t="s">
        <v>19</v>
      </c>
    </row>
    <row r="70" spans="1:12" ht="18.5" x14ac:dyDescent="0.5">
      <c r="A70" s="21" t="s">
        <v>4</v>
      </c>
      <c r="B70" s="22"/>
      <c r="C70" s="22"/>
      <c r="D70" s="23"/>
      <c r="E70" s="23"/>
      <c r="F70" s="24"/>
      <c r="G70" s="24"/>
      <c r="I70" s="25" t="str">
        <f>[1]demanda!A178</f>
        <v>AGOSTO 25</v>
      </c>
    </row>
    <row r="71" spans="1:12" x14ac:dyDescent="0.5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32.5" x14ac:dyDescent="0.5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 x14ac:dyDescent="0.5">
      <c r="A73" s="30"/>
      <c r="B73" s="30"/>
      <c r="C73" s="31"/>
      <c r="D73" s="31"/>
      <c r="E73" s="31"/>
      <c r="F73" s="31"/>
      <c r="G73" s="31"/>
      <c r="H73" s="31"/>
    </row>
    <row r="74" spans="1:12" ht="26.25" customHeight="1" x14ac:dyDescent="0.5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 x14ac:dyDescent="0.5">
      <c r="A75" s="38"/>
      <c r="B75" s="39"/>
      <c r="C75" s="40"/>
      <c r="D75" s="41"/>
      <c r="E75" s="42"/>
      <c r="F75" s="43"/>
      <c r="G75" s="41"/>
      <c r="H75" s="42"/>
    </row>
    <row r="76" spans="1:12" x14ac:dyDescent="0.5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 x14ac:dyDescent="0.5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 x14ac:dyDescent="0.5">
      <c r="A78" s="52" t="s">
        <v>28</v>
      </c>
      <c r="B78" s="53"/>
      <c r="C78" s="54">
        <f>+[1]demanda!J178</f>
        <v>1333873</v>
      </c>
      <c r="D78" s="55">
        <f>+'[1]demanda-enl'!J179</f>
        <v>5.7853605768468208E-2</v>
      </c>
      <c r="E78" s="54">
        <f>+'[1]demanda-enl'!J180</f>
        <v>72949</v>
      </c>
      <c r="F78" s="54">
        <f>+[1]demanda!J182</f>
        <v>7355757</v>
      </c>
      <c r="G78" s="55">
        <f>+'[1]demanda-enl'!J183</f>
        <v>-2.1781376873567959E-2</v>
      </c>
      <c r="H78" s="54">
        <f>+'[1]demanda-enl'!J184</f>
        <v>-163786</v>
      </c>
      <c r="J78" s="56"/>
    </row>
    <row r="79" spans="1:12" x14ac:dyDescent="0.5">
      <c r="A79" s="52" t="s">
        <v>29</v>
      </c>
      <c r="B79" s="53"/>
      <c r="C79" s="54">
        <f>+[1]demanda!Q178</f>
        <v>953167</v>
      </c>
      <c r="D79" s="55">
        <f>+'[1]demanda-enl'!Q179</f>
        <v>5.4599674469484327E-3</v>
      </c>
      <c r="E79" s="54">
        <f>+'[1]demanda-enl'!Q180</f>
        <v>5176</v>
      </c>
      <c r="F79" s="54">
        <f>+[1]demanda!Q182</f>
        <v>6541035</v>
      </c>
      <c r="G79" s="55">
        <f>+'[1]demanda-enl'!Q183</f>
        <v>-6.2183876347288169E-4</v>
      </c>
      <c r="H79" s="54">
        <f>+'[1]demanda-enl'!Q184</f>
        <v>-4070</v>
      </c>
      <c r="J79" s="56"/>
      <c r="K79" s="57"/>
      <c r="L79" s="57"/>
    </row>
    <row r="80" spans="1:12" x14ac:dyDescent="0.5">
      <c r="A80" s="58" t="s">
        <v>30</v>
      </c>
      <c r="B80" s="59"/>
      <c r="C80" s="60">
        <f>+[1]demanda!C178</f>
        <v>2287040</v>
      </c>
      <c r="D80" s="61">
        <f>+'[1]demanda-enl'!C179</f>
        <v>3.5368042681588108E-2</v>
      </c>
      <c r="E80" s="60">
        <f>+'[1]demanda-enl'!C180</f>
        <v>78125</v>
      </c>
      <c r="F80" s="60">
        <f>+[1]demanda!C182</f>
        <v>13896788</v>
      </c>
      <c r="G80" s="61">
        <f>+'[1]demanda-enl'!C183</f>
        <v>-1.1934888096737262E-2</v>
      </c>
      <c r="H80" s="60">
        <f>+'[1]demanda-enl'!C184</f>
        <v>-167860</v>
      </c>
      <c r="J80" s="56"/>
      <c r="K80" s="57"/>
    </row>
    <row r="81" spans="1:11" x14ac:dyDescent="0.5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 x14ac:dyDescent="0.5">
      <c r="A82" s="52" t="s">
        <v>28</v>
      </c>
      <c r="B82" s="53"/>
      <c r="C82" s="54">
        <f>+[1]demanda!AE178</f>
        <v>4125912</v>
      </c>
      <c r="D82" s="55">
        <f>+'[1]demanda-enl'!AE179</f>
        <v>3.5237984359192565E-2</v>
      </c>
      <c r="E82" s="54">
        <f>+'[1]demanda-enl'!AE180</f>
        <v>140440</v>
      </c>
      <c r="F82" s="54">
        <f>+[1]demanda!AE182</f>
        <v>18345764</v>
      </c>
      <c r="G82" s="55">
        <f>+'[1]demanda-enl'!AE183</f>
        <v>-1.127029472511365E-2</v>
      </c>
      <c r="H82" s="54">
        <f>+'[1]demanda-enl'!AE184</f>
        <v>-209119</v>
      </c>
      <c r="J82" s="56"/>
    </row>
    <row r="83" spans="1:11" x14ac:dyDescent="0.5">
      <c r="A83" s="52" t="s">
        <v>29</v>
      </c>
      <c r="B83" s="53"/>
      <c r="C83" s="54">
        <f>+[1]demanda!AL178</f>
        <v>3460312</v>
      </c>
      <c r="D83" s="55">
        <f>+'[1]demanda-enl'!AL179</f>
        <v>2.1859622731550621E-2</v>
      </c>
      <c r="E83" s="54">
        <f>+'[1]demanda-enl'!AL180</f>
        <v>74023</v>
      </c>
      <c r="F83" s="54">
        <f>+[1]demanda!AL182</f>
        <v>21531889</v>
      </c>
      <c r="G83" s="55">
        <f>+'[1]demanda-enl'!AL183</f>
        <v>1.342789469482919E-2</v>
      </c>
      <c r="H83" s="54">
        <f>+'[1]demanda-enl'!AL184</f>
        <v>285297</v>
      </c>
      <c r="K83" s="57"/>
    </row>
    <row r="84" spans="1:11" x14ac:dyDescent="0.5">
      <c r="A84" s="58" t="s">
        <v>30</v>
      </c>
      <c r="B84" s="59"/>
      <c r="C84" s="60">
        <f>+[1]demanda!X178</f>
        <v>7586225</v>
      </c>
      <c r="D84" s="61">
        <f>+'[1]demanda-enl'!X179</f>
        <v>2.9092641500450211E-2</v>
      </c>
      <c r="E84" s="60">
        <f>+'[1]demanda-enl'!X180</f>
        <v>214464</v>
      </c>
      <c r="F84" s="60">
        <f>+[1]demanda!X182</f>
        <v>39877655</v>
      </c>
      <c r="G84" s="61">
        <f>+'[1]demanda-enl'!X183</f>
        <v>1.9140245911495324E-3</v>
      </c>
      <c r="H84" s="60">
        <f>+'[1]demanda-enl'!X184</f>
        <v>76181</v>
      </c>
    </row>
    <row r="85" spans="1:11" x14ac:dyDescent="0.5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 x14ac:dyDescent="0.5">
      <c r="A86" s="52" t="s">
        <v>28</v>
      </c>
      <c r="B86" s="53"/>
      <c r="C86" s="63">
        <f>+'[1]demanda-enl'!J204</f>
        <v>3.0931820345715071</v>
      </c>
      <c r="D86" s="63" t="s">
        <v>33</v>
      </c>
      <c r="E86" s="63">
        <f>+'[1]demanda-enl'!J206</f>
        <v>-6.757309420707136E-2</v>
      </c>
      <c r="F86" s="63">
        <f>+'[1]demanda-enl'!J208</f>
        <v>2.4940687953666769</v>
      </c>
      <c r="G86" s="63" t="s">
        <v>33</v>
      </c>
      <c r="H86" s="63">
        <f>+'[1]demanda-enl'!J210</f>
        <v>2.651418466759603E-2</v>
      </c>
    </row>
    <row r="87" spans="1:11" x14ac:dyDescent="0.5">
      <c r="A87" s="52" t="s">
        <v>29</v>
      </c>
      <c r="B87" s="53"/>
      <c r="C87" s="63">
        <f>+'[1]demanda-enl'!Q204</f>
        <v>3.6303313060565463</v>
      </c>
      <c r="D87" s="63" t="s">
        <v>33</v>
      </c>
      <c r="E87" s="63">
        <f>+'[1]demanda-enl'!Q206</f>
        <v>5.8262583885133168E-2</v>
      </c>
      <c r="F87" s="63">
        <f>+'[1]demanda-enl'!Q208</f>
        <v>3.2918168149230205</v>
      </c>
      <c r="G87" s="63" t="s">
        <v>33</v>
      </c>
      <c r="H87" s="63">
        <f>+'[1]demanda-enl'!Q210</f>
        <v>4.5636348757848388E-2</v>
      </c>
    </row>
    <row r="88" spans="1:11" x14ac:dyDescent="0.5">
      <c r="A88" s="58" t="s">
        <v>30</v>
      </c>
      <c r="B88" s="59"/>
      <c r="C88" s="64">
        <f>+'[1]demanda-enl'!C204</f>
        <v>3.3170495487617182</v>
      </c>
      <c r="D88" s="64" t="s">
        <v>33</v>
      </c>
      <c r="E88" s="64">
        <f>+'[1]demanda-enl'!C206</f>
        <v>-2.0227349625046465E-2</v>
      </c>
      <c r="F88" s="64">
        <f>+'[1]demanda-enl'!C208</f>
        <v>2.8695591384138552</v>
      </c>
      <c r="G88" s="64" t="s">
        <v>33</v>
      </c>
      <c r="H88" s="64">
        <f>+'[1]demanda-enl'!C210</f>
        <v>3.9664355408976615E-2</v>
      </c>
    </row>
    <row r="89" spans="1:11" x14ac:dyDescent="0.5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 x14ac:dyDescent="0.5">
      <c r="A90" s="52" t="s">
        <v>28</v>
      </c>
      <c r="B90" s="53"/>
      <c r="C90" s="65">
        <f>([1]demanda!AE178/[1]demanda!AD178)</f>
        <v>0.23961462456274191</v>
      </c>
      <c r="D90" s="66" t="s">
        <v>33</v>
      </c>
      <c r="E90" s="67">
        <f>(([1]demanda!AE178/[1]demanda!AD178)-([1]demanda!AE177/[1]demanda!AD177))*100</f>
        <v>0.93762546861159979</v>
      </c>
      <c r="F90" s="65">
        <f>([1]demanda!AE182/[1]demanda!AD182)</f>
        <v>0.21442284385128157</v>
      </c>
      <c r="G90" s="66" t="s">
        <v>33</v>
      </c>
      <c r="H90" s="67">
        <f>(([1]demanda!AE182/[1]demanda!AD182)-([1]demanda!AE181/[1]demanda!AD181))*100</f>
        <v>-0.16615680214106809</v>
      </c>
    </row>
    <row r="91" spans="1:11" x14ac:dyDescent="0.5">
      <c r="A91" s="52" t="s">
        <v>29</v>
      </c>
      <c r="B91" s="53"/>
      <c r="C91" s="65">
        <f>([1]demanda!AL178/[1]demanda!AK178)</f>
        <v>0.11175648429523737</v>
      </c>
      <c r="D91" s="66" t="s">
        <v>33</v>
      </c>
      <c r="E91" s="67">
        <f>(([1]demanda!AL178/[1]demanda!AK178)-([1]demanda!AL177/[1]demanda!AK177))*100</f>
        <v>5.4977145096316016E-2</v>
      </c>
      <c r="F91" s="65">
        <f>([1]demanda!AL182/[1]demanda!AK182)</f>
        <v>0.12770870161650502</v>
      </c>
      <c r="G91" s="66" t="s">
        <v>33</v>
      </c>
      <c r="H91" s="67">
        <f>(([1]demanda!AL182/[1]demanda!AK182)-([1]demanda!AL181/[1]demanda!AK181))*100</f>
        <v>1.7269179599543882E-3</v>
      </c>
    </row>
    <row r="92" spans="1:11" x14ac:dyDescent="0.5">
      <c r="A92" s="52" t="s">
        <v>30</v>
      </c>
      <c r="B92" s="53"/>
      <c r="C92" s="65">
        <f>([1]demanda!X178/[1]demanda!W178)</f>
        <v>0.15744964298117428</v>
      </c>
      <c r="D92" s="67" t="s">
        <v>33</v>
      </c>
      <c r="E92" s="67">
        <f>(([1]demanda!X178/[1]demanda!W178)-([1]demanda!X177/[1]demanda!W177))*100</f>
        <v>0.31014773383641059</v>
      </c>
      <c r="F92" s="65">
        <f>([1]demanda!X182/[1]demanda!W182)</f>
        <v>0.15689956398163279</v>
      </c>
      <c r="G92" s="67" t="s">
        <v>33</v>
      </c>
      <c r="H92" s="67">
        <f>(([1]demanda!X182/[1]demanda!W182)-([1]demanda!X181/[1]demanda!W181))*100</f>
        <v>-8.8076028155481545E-2</v>
      </c>
    </row>
    <row r="93" spans="1:11" x14ac:dyDescent="0.5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 x14ac:dyDescent="0.5">
      <c r="A94" s="58" t="s">
        <v>36</v>
      </c>
      <c r="B94" s="59"/>
      <c r="C94" s="68">
        <f>+[1]oferta!Q178</f>
        <v>55220</v>
      </c>
      <c r="D94" s="69">
        <f>+'[1]oferta-enl'!Q179</f>
        <v>3.9493994955009271E-2</v>
      </c>
      <c r="E94" s="68">
        <f>+'[1]oferta-enl'!Q180</f>
        <v>2098</v>
      </c>
      <c r="F94" s="68">
        <f>+[1]oferta!Q182</f>
        <v>42386.375</v>
      </c>
      <c r="G94" s="69">
        <f>+'[1]oferta-enl'!Q183</f>
        <v>3.1424139189682343E-2</v>
      </c>
      <c r="H94" s="68">
        <f>+'[1]oferta-enl'!Q184</f>
        <v>1291.375</v>
      </c>
    </row>
    <row r="95" spans="1:11" x14ac:dyDescent="0.5">
      <c r="A95" s="58" t="s">
        <v>37</v>
      </c>
      <c r="B95" s="59"/>
      <c r="C95" s="69">
        <f>'[1]oferta-enl'!J178/100</f>
        <v>0.71779999999999999</v>
      </c>
      <c r="D95" s="64" t="s">
        <v>33</v>
      </c>
      <c r="E95" s="64">
        <f>'[1]oferta-enl'!J180</f>
        <v>0.28000000000000114</v>
      </c>
      <c r="F95" s="69">
        <f>'[1]oferta-enl'!J182/100</f>
        <v>0.5790348225744989</v>
      </c>
      <c r="G95" s="64" t="s">
        <v>33</v>
      </c>
      <c r="H95" s="64">
        <f>'[1]oferta-enl'!J184</f>
        <v>0.1351959441870747</v>
      </c>
    </row>
    <row r="96" spans="1:11" x14ac:dyDescent="0.5">
      <c r="A96" s="58" t="s">
        <v>38</v>
      </c>
      <c r="B96" s="59"/>
      <c r="C96" s="68">
        <f>'[1]oferta-enl'!C178</f>
        <v>324083</v>
      </c>
      <c r="D96" s="69">
        <f>'[1]oferta-enl'!C179</f>
        <v>2.1309651740666347E-2</v>
      </c>
      <c r="E96" s="68">
        <f>'[1]oferta-enl'!C180</f>
        <v>6762</v>
      </c>
      <c r="F96" s="68">
        <f>'[1]oferta-enl'!C182</f>
        <v>274555.375</v>
      </c>
      <c r="G96" s="69">
        <f>'[1]oferta-enl'!C183</f>
        <v>-7.2337403487576779E-4</v>
      </c>
      <c r="H96" s="68">
        <f>'[1]oferta-enl'!C184</f>
        <v>-198.75</v>
      </c>
      <c r="I96" s="26"/>
    </row>
    <row r="97" spans="1:12" x14ac:dyDescent="0.5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 x14ac:dyDescent="0.5">
      <c r="A98" s="22"/>
      <c r="B98" s="22"/>
      <c r="C98" s="22"/>
      <c r="D98" s="23"/>
      <c r="E98" s="23"/>
      <c r="F98" s="24"/>
      <c r="G98" s="24"/>
      <c r="H98" s="72"/>
      <c r="I98" s="26"/>
    </row>
    <row r="99" spans="1:12" x14ac:dyDescent="0.5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32.5" x14ac:dyDescent="0.5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 x14ac:dyDescent="0.5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 x14ac:dyDescent="0.5">
      <c r="A102" s="32" t="s">
        <v>9</v>
      </c>
      <c r="B102" s="33"/>
      <c r="C102" s="34" t="str">
        <f>$C$74</f>
        <v>Ago.25</v>
      </c>
      <c r="D102" s="35" t="str">
        <f>$D$74</f>
        <v>Variación mensual                                   Ago.25/Ago.24</v>
      </c>
      <c r="E102" s="36"/>
      <c r="F102" s="37" t="str">
        <f>$F$74</f>
        <v>Acumulado Ene-Ago.25</v>
      </c>
      <c r="G102" s="35" t="str">
        <f>$G$74</f>
        <v>Var. del acumulado                                                       Ene-Ago.25/Ene-Ago.24</v>
      </c>
      <c r="H102" s="36"/>
    </row>
    <row r="103" spans="1:12" ht="16.5" customHeight="1" x14ac:dyDescent="0.5">
      <c r="A103" s="38"/>
      <c r="B103" s="39"/>
      <c r="C103" s="40"/>
      <c r="D103" s="41"/>
      <c r="E103" s="42"/>
      <c r="F103" s="43"/>
      <c r="G103" s="41"/>
      <c r="H103" s="42"/>
    </row>
    <row r="104" spans="1:12" x14ac:dyDescent="0.5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 x14ac:dyDescent="0.5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 x14ac:dyDescent="0.5">
      <c r="A106" s="52" t="s">
        <v>28</v>
      </c>
      <c r="B106" s="53"/>
      <c r="C106" s="54">
        <f>+[1]demanda!AZ178</f>
        <v>230759</v>
      </c>
      <c r="D106" s="55">
        <f>+'[1]demanda-enl'!AZ179</f>
        <v>0.14578026703211044</v>
      </c>
      <c r="E106" s="54">
        <f>+'[1]demanda-enl'!AZ180</f>
        <v>29360</v>
      </c>
      <c r="F106" s="54">
        <f>+[1]demanda!AZ182</f>
        <v>932084</v>
      </c>
      <c r="G106" s="55">
        <f>+'[1]demanda-enl'!AZ183</f>
        <v>8.0052236445233405E-2</v>
      </c>
      <c r="H106" s="54">
        <f>+'[1]demanda-enl'!AZ184</f>
        <v>69085</v>
      </c>
      <c r="J106" s="56"/>
    </row>
    <row r="107" spans="1:12" x14ac:dyDescent="0.5">
      <c r="A107" s="52" t="s">
        <v>29</v>
      </c>
      <c r="B107" s="53"/>
      <c r="C107" s="54">
        <f>+[1]demanda!BH178</f>
        <v>45998</v>
      </c>
      <c r="D107" s="55">
        <f>+'[1]demanda-enl'!BH179</f>
        <v>-1.1242234689709973E-2</v>
      </c>
      <c r="E107" s="54">
        <f>+'[1]demanda-enl'!BH180</f>
        <v>-523</v>
      </c>
      <c r="F107" s="54">
        <f>+[1]demanda!BH182</f>
        <v>225907</v>
      </c>
      <c r="G107" s="55">
        <f>+'[1]demanda-enl'!BH183</f>
        <v>-3.0150689048211943E-2</v>
      </c>
      <c r="H107" s="54">
        <f>+'[1]demanda-enl'!BH184</f>
        <v>-7023</v>
      </c>
      <c r="J107" s="56"/>
      <c r="K107" s="57"/>
      <c r="L107" s="57"/>
    </row>
    <row r="108" spans="1:12" x14ac:dyDescent="0.5">
      <c r="A108" s="58" t="s">
        <v>30</v>
      </c>
      <c r="B108" s="59"/>
      <c r="C108" s="60">
        <f>+[1]demanda!AR178</f>
        <v>276757</v>
      </c>
      <c r="D108" s="61">
        <f>+'[1]demanda-enl'!AR179</f>
        <v>0.11631574701516612</v>
      </c>
      <c r="E108" s="60">
        <f>+'[1]demanda-enl'!AR180</f>
        <v>28837</v>
      </c>
      <c r="F108" s="60">
        <f>+[1]demanda!AR182</f>
        <v>1157992</v>
      </c>
      <c r="G108" s="61">
        <f>+'[1]demanda-enl'!AR183</f>
        <v>5.6631457541006291E-2</v>
      </c>
      <c r="H108" s="60">
        <f>+'[1]demanda-enl'!AR184</f>
        <v>62064</v>
      </c>
      <c r="J108" s="56"/>
      <c r="K108" s="57"/>
    </row>
    <row r="109" spans="1:12" x14ac:dyDescent="0.5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 x14ac:dyDescent="0.5">
      <c r="A110" s="52" t="s">
        <v>28</v>
      </c>
      <c r="B110" s="53"/>
      <c r="C110" s="54">
        <f>+[1]demanda!BX178</f>
        <v>808303</v>
      </c>
      <c r="D110" s="55">
        <f>+'[1]demanda-enl'!BX179</f>
        <v>9.3605575375839134E-3</v>
      </c>
      <c r="E110" s="54">
        <f>+'[1]demanda-enl'!BX180</f>
        <v>7496</v>
      </c>
      <c r="F110" s="54">
        <f>+[1]demanda!BX182</f>
        <v>3081505</v>
      </c>
      <c r="G110" s="55">
        <f>+'[1]demanda-enl'!BX183</f>
        <v>3.1262445240939796E-2</v>
      </c>
      <c r="H110" s="54">
        <f>+'[1]demanda-enl'!BX184</f>
        <v>93415</v>
      </c>
      <c r="J110" s="56"/>
    </row>
    <row r="111" spans="1:12" x14ac:dyDescent="0.5">
      <c r="A111" s="52" t="s">
        <v>29</v>
      </c>
      <c r="B111" s="53"/>
      <c r="C111" s="54">
        <f>+[1]demanda!CF178</f>
        <v>217357</v>
      </c>
      <c r="D111" s="55">
        <f>+'[1]demanda-enl'!CF179</f>
        <v>1.8021256786777684E-3</v>
      </c>
      <c r="E111" s="54">
        <f>+'[1]demanda-enl'!CF180</f>
        <v>391</v>
      </c>
      <c r="F111" s="54">
        <f>+[1]demanda!CF182</f>
        <v>958260</v>
      </c>
      <c r="G111" s="55">
        <f>+'[1]demanda-enl'!CF183</f>
        <v>3.0879258484695971E-2</v>
      </c>
      <c r="H111" s="54">
        <f>+'[1]demanda-enl'!CF184</f>
        <v>28704</v>
      </c>
      <c r="K111" s="57"/>
    </row>
    <row r="112" spans="1:12" x14ac:dyDescent="0.5">
      <c r="A112" s="58" t="s">
        <v>30</v>
      </c>
      <c r="B112" s="59"/>
      <c r="C112" s="60">
        <f>+[1]demanda!BP178</f>
        <v>1025660</v>
      </c>
      <c r="D112" s="61">
        <f>+'[1]demanda-enl'!BP179</f>
        <v>7.749272185447964E-3</v>
      </c>
      <c r="E112" s="60">
        <f>+'[1]demanda-enl'!BP180</f>
        <v>7887</v>
      </c>
      <c r="F112" s="60">
        <f>+[1]demanda!BP182</f>
        <v>4039765</v>
      </c>
      <c r="G112" s="61">
        <f>+'[1]demanda-enl'!BP183</f>
        <v>3.1171261729298294E-2</v>
      </c>
      <c r="H112" s="60">
        <f>+'[1]demanda-enl'!BP184</f>
        <v>122118</v>
      </c>
    </row>
    <row r="113" spans="1:9" x14ac:dyDescent="0.5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 x14ac:dyDescent="0.5">
      <c r="A114" s="52" t="s">
        <v>28</v>
      </c>
      <c r="B114" s="53"/>
      <c r="C114" s="63">
        <f>+'[1]demanda-enl'!AZ204</f>
        <v>3.5028016242053397</v>
      </c>
      <c r="D114" s="63" t="s">
        <v>33</v>
      </c>
      <c r="E114" s="63">
        <f>+'[1]demanda-enl'!AZ206</f>
        <v>-0.47341970757883001</v>
      </c>
      <c r="F114" s="63">
        <f>+'[1]demanda-enl'!AZ208</f>
        <v>3.3060378678316549</v>
      </c>
      <c r="G114" s="63" t="s">
        <v>33</v>
      </c>
      <c r="H114" s="63">
        <f>+'[1]demanda-enl'!AZ210</f>
        <v>-0.15641110371987654</v>
      </c>
    </row>
    <row r="115" spans="1:9" x14ac:dyDescent="0.5">
      <c r="A115" s="52" t="s">
        <v>29</v>
      </c>
      <c r="B115" s="53"/>
      <c r="C115" s="63">
        <f>+'[1]demanda-enl'!BH204</f>
        <v>4.7253576242445323</v>
      </c>
      <c r="D115" s="63" t="s">
        <v>33</v>
      </c>
      <c r="E115" s="63">
        <f>+'[1]demanda-enl'!BH206</f>
        <v>6.1528385836071564E-2</v>
      </c>
      <c r="F115" s="63">
        <f>+'[1]demanda-enl'!BH208</f>
        <v>4.2418340290473511</v>
      </c>
      <c r="G115" s="63" t="s">
        <v>33</v>
      </c>
      <c r="H115" s="63">
        <f>+'[1]demanda-enl'!BH210</f>
        <v>0.25112437378611396</v>
      </c>
    </row>
    <row r="116" spans="1:9" x14ac:dyDescent="0.5">
      <c r="A116" s="58" t="s">
        <v>30</v>
      </c>
      <c r="B116" s="59"/>
      <c r="C116" s="64">
        <f>+'[1]demanda-enl'!AR204</f>
        <v>3.7059947896530168</v>
      </c>
      <c r="D116" s="64" t="s">
        <v>33</v>
      </c>
      <c r="E116" s="64">
        <f>+'[1]demanda-enl'!AR206</f>
        <v>-0.39925287088263994</v>
      </c>
      <c r="F116" s="64">
        <f>+'[1]demanda-enl'!AR208</f>
        <v>3.4885949125727986</v>
      </c>
      <c r="G116" s="64" t="s">
        <v>33</v>
      </c>
      <c r="H116" s="64">
        <f>+'[1]demanda-enl'!AR210</f>
        <v>-8.6135361678794542E-2</v>
      </c>
    </row>
    <row r="117" spans="1:9" x14ac:dyDescent="0.5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 x14ac:dyDescent="0.5">
      <c r="A118" s="52" t="s">
        <v>28</v>
      </c>
      <c r="B118" s="53"/>
      <c r="C118" s="65">
        <f>([1]demanda!BX178/[1]demanda!AE178)</f>
        <v>0.19590892874108803</v>
      </c>
      <c r="D118" s="66" t="s">
        <v>33</v>
      </c>
      <c r="E118" s="67">
        <f>(([1]demanda!BX178/[1]demanda!AE178)-([1]demanda!BX177/[1]demanda!AE177))*100</f>
        <v>-0.5022604587963081</v>
      </c>
      <c r="F118" s="65">
        <f>([1]demanda!BX182/[1]demanda!AE182)</f>
        <v>0.16796820235995621</v>
      </c>
      <c r="G118" s="66" t="s">
        <v>33</v>
      </c>
      <c r="H118" s="67">
        <f>(([1]demanda!BX182/[1]demanda!AE182)-([1]demanda!BX181/[1]demanda!AE181))*100</f>
        <v>0.69275749412869569</v>
      </c>
    </row>
    <row r="119" spans="1:9" x14ac:dyDescent="0.5">
      <c r="A119" s="52" t="s">
        <v>29</v>
      </c>
      <c r="B119" s="53"/>
      <c r="C119" s="65">
        <f>([1]demanda!CF178/[1]demanda!AL178)</f>
        <v>6.2814278018860734E-2</v>
      </c>
      <c r="D119" s="66" t="s">
        <v>33</v>
      </c>
      <c r="E119" s="67">
        <f>(([1]demanda!CF178/[1]demanda!AL178)-([1]demanda!CF177/[1]demanda!AL177))*100</f>
        <v>-0.12576307875051679</v>
      </c>
      <c r="F119" s="65">
        <f>([1]demanda!CF182/[1]demanda!AL182)</f>
        <v>4.4504223479881401E-2</v>
      </c>
      <c r="G119" s="66" t="s">
        <v>33</v>
      </c>
      <c r="H119" s="67">
        <f>(([1]demanda!CF182/[1]demanda!AL182)-([1]demanda!CF181/[1]demanda!AL181))*100</f>
        <v>7.5339511173652673E-2</v>
      </c>
    </row>
    <row r="120" spans="1:9" x14ac:dyDescent="0.5">
      <c r="A120" s="52" t="s">
        <v>30</v>
      </c>
      <c r="B120" s="53"/>
      <c r="C120" s="65">
        <f>([1]demanda!BP178/[1]demanda!X178)</f>
        <v>0.13520031372652405</v>
      </c>
      <c r="D120" s="67" t="s">
        <v>33</v>
      </c>
      <c r="E120" s="67">
        <f>(([1]demanda!BP178/[1]demanda!X178)-([1]demanda!BP177/[1]demanda!X177))*100</f>
        <v>-0.28634406464134454</v>
      </c>
      <c r="F120" s="65">
        <f>([1]demanda!BP182/[1]demanda!X182)</f>
        <v>0.10130397587320518</v>
      </c>
      <c r="G120" s="67" t="s">
        <v>33</v>
      </c>
      <c r="H120" s="67">
        <f>(([1]demanda!BP182/[1]demanda!X182)-([1]demanda!BP181/[1]demanda!X181))*100</f>
        <v>0.2874279525778442</v>
      </c>
    </row>
    <row r="121" spans="1:9" x14ac:dyDescent="0.5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 x14ac:dyDescent="0.5">
      <c r="A122" s="58" t="s">
        <v>36</v>
      </c>
      <c r="B122" s="59"/>
      <c r="C122" s="68">
        <f>+[1]oferta!AM178</f>
        <v>6132</v>
      </c>
      <c r="D122" s="69">
        <f>+'[1]oferta-enl'!AM179</f>
        <v>6.070549630844857E-3</v>
      </c>
      <c r="E122" s="68">
        <f>+'[1]oferta-enl'!AM180</f>
        <v>37</v>
      </c>
      <c r="F122" s="68">
        <f>+[1]oferta!AM182</f>
        <v>3669.25</v>
      </c>
      <c r="G122" s="69">
        <f>+'[1]oferta-enl'!AM183</f>
        <v>1.5639056120683614E-2</v>
      </c>
      <c r="H122" s="68">
        <f>+'[1]oferta-enl'!AM184</f>
        <v>56.5</v>
      </c>
    </row>
    <row r="123" spans="1:9" x14ac:dyDescent="0.5">
      <c r="A123" s="58" t="s">
        <v>37</v>
      </c>
      <c r="B123" s="59"/>
      <c r="C123" s="69">
        <f>'[1]oferta-enl'!AE178/100</f>
        <v>0.7036</v>
      </c>
      <c r="D123" s="64" t="s">
        <v>33</v>
      </c>
      <c r="E123" s="64">
        <f>'[1]oferta-enl'!AE180</f>
        <v>-0.53000000000000114</v>
      </c>
      <c r="F123" s="69">
        <f>'[1]oferta-enl'!AE182/100</f>
        <v>0.52548458559955369</v>
      </c>
      <c r="G123" s="64" t="s">
        <v>33</v>
      </c>
      <c r="H123" s="64">
        <f>'[1]oferta-enl'!AE184</f>
        <v>2.8425881093820138</v>
      </c>
    </row>
    <row r="124" spans="1:9" x14ac:dyDescent="0.5">
      <c r="A124" s="58" t="s">
        <v>38</v>
      </c>
      <c r="B124" s="59"/>
      <c r="C124" s="68">
        <f>'[1]oferta-enl'!W178</f>
        <v>44393</v>
      </c>
      <c r="D124" s="69">
        <f>'[1]oferta-enl'!W179</f>
        <v>2.6356553302661068E-2</v>
      </c>
      <c r="E124" s="68">
        <f>'[1]oferta-enl'!W180</f>
        <v>1140</v>
      </c>
      <c r="F124" s="68">
        <f>'[1]oferta-enl'!W182</f>
        <v>30474.75</v>
      </c>
      <c r="G124" s="69">
        <f>'[1]oferta-enl'!W183</f>
        <v>-1.5955536001872828E-2</v>
      </c>
      <c r="H124" s="68">
        <f>'[1]oferta-enl'!W184</f>
        <v>-494.125</v>
      </c>
      <c r="I124" s="26"/>
    </row>
    <row r="125" spans="1:9" x14ac:dyDescent="0.5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 x14ac:dyDescent="0.5">
      <c r="B126" s="22"/>
      <c r="C126" s="22"/>
      <c r="D126" s="23"/>
      <c r="E126" s="23"/>
      <c r="F126" s="24"/>
      <c r="G126" s="24"/>
      <c r="I126" s="26"/>
    </row>
    <row r="127" spans="1:9" x14ac:dyDescent="0.5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32.5" x14ac:dyDescent="0.5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 x14ac:dyDescent="0.5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 x14ac:dyDescent="0.5">
      <c r="A130" s="32" t="s">
        <v>10</v>
      </c>
      <c r="B130" s="33"/>
      <c r="C130" s="34" t="str">
        <f>$C$74</f>
        <v>Ago.25</v>
      </c>
      <c r="D130" s="35" t="str">
        <f>$D$74</f>
        <v>Variación mensual                                   Ago.25/Ago.24</v>
      </c>
      <c r="E130" s="36"/>
      <c r="F130" s="37" t="str">
        <f>$F$74</f>
        <v>Acumulado Ene-Ago.25</v>
      </c>
      <c r="G130" s="35" t="str">
        <f>$G$74</f>
        <v>Var. del acumulado                                                       Ene-Ago.25/Ene-Ago.24</v>
      </c>
      <c r="H130" s="36"/>
    </row>
    <row r="131" spans="1:12" ht="16.5" customHeight="1" x14ac:dyDescent="0.5">
      <c r="A131" s="38"/>
      <c r="B131" s="39"/>
      <c r="C131" s="40"/>
      <c r="D131" s="41"/>
      <c r="E131" s="42"/>
      <c r="F131" s="43"/>
      <c r="G131" s="41"/>
      <c r="H131" s="42"/>
    </row>
    <row r="132" spans="1:12" x14ac:dyDescent="0.5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 x14ac:dyDescent="0.5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 x14ac:dyDescent="0.5">
      <c r="A134" s="52" t="s">
        <v>28</v>
      </c>
      <c r="B134" s="53"/>
      <c r="C134" s="54">
        <f>+[1]demanda!BA178</f>
        <v>294193</v>
      </c>
      <c r="D134" s="55">
        <f>+'[1]demanda-enl'!BA179</f>
        <v>6.7692285358621707E-2</v>
      </c>
      <c r="E134" s="54">
        <f>+'[1]demanda-enl'!BA180</f>
        <v>18652</v>
      </c>
      <c r="F134" s="54">
        <f>+[1]demanda!BA182</f>
        <v>1429025</v>
      </c>
      <c r="G134" s="55">
        <f>+'[1]demanda-enl'!BA183</f>
        <v>1.3002930497447274E-2</v>
      </c>
      <c r="H134" s="54">
        <f>+'[1]demanda-enl'!BA184</f>
        <v>18343</v>
      </c>
      <c r="J134" s="56"/>
    </row>
    <row r="135" spans="1:12" x14ac:dyDescent="0.5">
      <c r="A135" s="52" t="s">
        <v>29</v>
      </c>
      <c r="B135" s="53"/>
      <c r="C135" s="54">
        <f>+[1]demanda!BI178</f>
        <v>87216</v>
      </c>
      <c r="D135" s="55">
        <f>+'[1]demanda-enl'!BI179</f>
        <v>-2.7638106917888372E-2</v>
      </c>
      <c r="E135" s="54">
        <f>+'[1]demanda-enl'!BI180</f>
        <v>-2479</v>
      </c>
      <c r="F135" s="54">
        <f>+[1]demanda!BI182</f>
        <v>613758</v>
      </c>
      <c r="G135" s="55">
        <f>+'[1]demanda-enl'!BI183</f>
        <v>-1.4657530727835488E-2</v>
      </c>
      <c r="H135" s="54">
        <f>+'[1]demanda-enl'!BI184</f>
        <v>-9130</v>
      </c>
      <c r="J135" s="56"/>
      <c r="K135" s="57"/>
      <c r="L135" s="57"/>
    </row>
    <row r="136" spans="1:12" x14ac:dyDescent="0.5">
      <c r="A136" s="58" t="s">
        <v>30</v>
      </c>
      <c r="B136" s="59"/>
      <c r="C136" s="60">
        <f>+[1]demanda!AS178</f>
        <v>381409</v>
      </c>
      <c r="D136" s="61">
        <f>+'[1]demanda-enl'!AS179</f>
        <v>4.4278098878262506E-2</v>
      </c>
      <c r="E136" s="60">
        <f>+'[1]demanda-enl'!AS180</f>
        <v>16172</v>
      </c>
      <c r="F136" s="60">
        <f>+[1]demanda!AS182</f>
        <v>2042783</v>
      </c>
      <c r="G136" s="61">
        <f>+'[1]demanda-enl'!AS183</f>
        <v>4.5299623175192316E-3</v>
      </c>
      <c r="H136" s="60">
        <f>+'[1]demanda-enl'!AS184</f>
        <v>9212</v>
      </c>
      <c r="J136" s="56"/>
      <c r="K136" s="57"/>
    </row>
    <row r="137" spans="1:12" x14ac:dyDescent="0.5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 x14ac:dyDescent="0.5">
      <c r="A138" s="52" t="s">
        <v>28</v>
      </c>
      <c r="B138" s="53"/>
      <c r="C138" s="54">
        <f>+[1]demanda!BY178</f>
        <v>1078753</v>
      </c>
      <c r="D138" s="55">
        <f>+'[1]demanda-enl'!BY179</f>
        <v>7.8804782629566139E-2</v>
      </c>
      <c r="E138" s="54">
        <f>+'[1]demanda-enl'!BY180</f>
        <v>78801</v>
      </c>
      <c r="F138" s="54">
        <f>+[1]demanda!BY182</f>
        <v>4040754</v>
      </c>
      <c r="G138" s="55">
        <f>+'[1]demanda-enl'!BY183</f>
        <v>2.7713585923968553E-2</v>
      </c>
      <c r="H138" s="54">
        <f>+'[1]demanda-enl'!BY184</f>
        <v>108964</v>
      </c>
      <c r="J138" s="56"/>
    </row>
    <row r="139" spans="1:12" x14ac:dyDescent="0.5">
      <c r="A139" s="52" t="s">
        <v>29</v>
      </c>
      <c r="B139" s="53"/>
      <c r="C139" s="54">
        <f>+[1]demanda!CG178</f>
        <v>317169</v>
      </c>
      <c r="D139" s="55">
        <f>+'[1]demanda-enl'!CG179</f>
        <v>-4.2447974060242255E-2</v>
      </c>
      <c r="E139" s="54">
        <f>+'[1]demanda-enl'!CG180</f>
        <v>-14060</v>
      </c>
      <c r="F139" s="54">
        <f>+[1]demanda!CG182</f>
        <v>2135335</v>
      </c>
      <c r="G139" s="55">
        <f>+'[1]demanda-enl'!CG183</f>
        <v>-1.7518101747071024E-2</v>
      </c>
      <c r="H139" s="54">
        <f>+'[1]demanda-enl'!CG184</f>
        <v>-38074</v>
      </c>
      <c r="K139" s="57"/>
    </row>
    <row r="140" spans="1:12" x14ac:dyDescent="0.5">
      <c r="A140" s="58" t="s">
        <v>30</v>
      </c>
      <c r="B140" s="59"/>
      <c r="C140" s="60">
        <f>+[1]demanda!BQ178</f>
        <v>1395922</v>
      </c>
      <c r="D140" s="61">
        <f>+'[1]demanda-enl'!BQ179</f>
        <v>4.8634257850735496E-2</v>
      </c>
      <c r="E140" s="60">
        <f>+'[1]demanda-enl'!BQ180</f>
        <v>64741</v>
      </c>
      <c r="F140" s="60">
        <f>+[1]demanda!BQ182</f>
        <v>6176089</v>
      </c>
      <c r="G140" s="61">
        <f>+'[1]demanda-enl'!BQ183</f>
        <v>1.1611746516942967E-2</v>
      </c>
      <c r="H140" s="60">
        <f>+'[1]demanda-enl'!BQ184</f>
        <v>70892</v>
      </c>
    </row>
    <row r="141" spans="1:12" x14ac:dyDescent="0.5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 x14ac:dyDescent="0.5">
      <c r="A142" s="52" t="s">
        <v>28</v>
      </c>
      <c r="B142" s="53"/>
      <c r="C142" s="63">
        <f>+'[1]demanda-enl'!BA204</f>
        <v>3.6668207605211545</v>
      </c>
      <c r="D142" s="63" t="s">
        <v>33</v>
      </c>
      <c r="E142" s="63">
        <f>+'[1]demanda-enl'!BA206</f>
        <v>3.7771000231397345E-2</v>
      </c>
      <c r="F142" s="63">
        <f>+'[1]demanda-enl'!BA208</f>
        <v>2.8276300274662796</v>
      </c>
      <c r="G142" s="63" t="s">
        <v>33</v>
      </c>
      <c r="H142" s="63">
        <f>+'[1]demanda-enl'!BA210</f>
        <v>4.0474594845745671E-2</v>
      </c>
    </row>
    <row r="143" spans="1:12" x14ac:dyDescent="0.5">
      <c r="A143" s="52" t="s">
        <v>29</v>
      </c>
      <c r="B143" s="53"/>
      <c r="C143" s="63">
        <f>+'[1]demanda-enl'!BI204</f>
        <v>3.6365919097413317</v>
      </c>
      <c r="D143" s="63" t="s">
        <v>33</v>
      </c>
      <c r="E143" s="63">
        <f>+'[1]demanda-enl'!BI206</f>
        <v>-5.6244926202700718E-2</v>
      </c>
      <c r="F143" s="63">
        <f>+'[1]demanda-enl'!BI208</f>
        <v>3.4791155471700574</v>
      </c>
      <c r="G143" s="63" t="s">
        <v>33</v>
      </c>
      <c r="H143" s="63">
        <f>+'[1]demanda-enl'!BI210</f>
        <v>-1.0129710404338077E-2</v>
      </c>
    </row>
    <row r="144" spans="1:12" x14ac:dyDescent="0.5">
      <c r="A144" s="58" t="s">
        <v>30</v>
      </c>
      <c r="B144" s="59"/>
      <c r="C144" s="64">
        <f>+'[1]demanda-enl'!AS204</f>
        <v>3.6599083923032754</v>
      </c>
      <c r="D144" s="64" t="s">
        <v>33</v>
      </c>
      <c r="E144" s="64">
        <f>+'[1]demanda-enl'!AS206</f>
        <v>1.520372108978929E-2</v>
      </c>
      <c r="F144" s="64">
        <f>+'[1]demanda-enl'!AS208</f>
        <v>3.0233700789560123</v>
      </c>
      <c r="G144" s="64" t="s">
        <v>33</v>
      </c>
      <c r="H144" s="64">
        <f>+'[1]demanda-enl'!AS210</f>
        <v>2.1165090784957652E-2</v>
      </c>
    </row>
    <row r="145" spans="1:9" x14ac:dyDescent="0.5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 x14ac:dyDescent="0.5">
      <c r="A146" s="52" t="s">
        <v>28</v>
      </c>
      <c r="B146" s="53"/>
      <c r="C146" s="65">
        <f>([1]demanda!BY178/[1]demanda!AE178)</f>
        <v>0.26145807278487765</v>
      </c>
      <c r="D146" s="66" t="s">
        <v>33</v>
      </c>
      <c r="E146" s="67">
        <f>(([1]demanda!BY178/[1]demanda!AE178)-([1]demanda!BY177/[1]demanda!AE177))*100</f>
        <v>1.0558806650276753</v>
      </c>
      <c r="F146" s="65">
        <f>([1]demanda!BY182/[1]demanda!AE182)</f>
        <v>0.22025542245065399</v>
      </c>
      <c r="G146" s="66" t="s">
        <v>33</v>
      </c>
      <c r="H146" s="67">
        <f>(([1]demanda!BY182/[1]demanda!AE182)-([1]demanda!BY181/[1]demanda!AE181))*100</f>
        <v>0.83548677556984918</v>
      </c>
    </row>
    <row r="147" spans="1:9" x14ac:dyDescent="0.5">
      <c r="A147" s="52" t="s">
        <v>29</v>
      </c>
      <c r="B147" s="53"/>
      <c r="C147" s="65">
        <f>([1]demanda!CG178/[1]demanda!AL178)</f>
        <v>9.1659075829000389E-2</v>
      </c>
      <c r="D147" s="66" t="s">
        <v>33</v>
      </c>
      <c r="E147" s="67">
        <f>(([1]demanda!CG178/[1]demanda!AL178)-([1]demanda!CG177/[1]demanda!AL177))*100</f>
        <v>-0.61556706382975834</v>
      </c>
      <c r="F147" s="65">
        <f>([1]demanda!CG182/[1]demanda!AL182)</f>
        <v>9.9170815900081963E-2</v>
      </c>
      <c r="G147" s="66" t="s">
        <v>33</v>
      </c>
      <c r="H147" s="67">
        <f>(([1]demanda!CG182/[1]demanda!AL182)-([1]demanda!CG181/[1]demanda!AL181))*100</f>
        <v>-0.31236603152094145</v>
      </c>
    </row>
    <row r="148" spans="1:9" x14ac:dyDescent="0.5">
      <c r="A148" s="52" t="s">
        <v>30</v>
      </c>
      <c r="B148" s="53"/>
      <c r="C148" s="65">
        <f>([1]demanda!BQ178/[1]demanda!X178)</f>
        <v>0.1840074608912865</v>
      </c>
      <c r="D148" s="67" t="s">
        <v>33</v>
      </c>
      <c r="E148" s="67">
        <f>(([1]demanda!BQ178/[1]demanda!X178)-([1]demanda!BQ177/[1]demanda!X177))*100</f>
        <v>0.34290346509349701</v>
      </c>
      <c r="F148" s="65">
        <f>([1]demanda!BQ182/[1]demanda!X182)</f>
        <v>0.15487593239873307</v>
      </c>
      <c r="G148" s="67" t="s">
        <v>33</v>
      </c>
      <c r="H148" s="67">
        <f>(([1]demanda!BQ182/[1]demanda!X182)-([1]demanda!BQ181/[1]demanda!X181))*100</f>
        <v>0.14847037221267789</v>
      </c>
    </row>
    <row r="149" spans="1:9" x14ac:dyDescent="0.5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 x14ac:dyDescent="0.5">
      <c r="A150" s="58" t="s">
        <v>36</v>
      </c>
      <c r="B150" s="59"/>
      <c r="C150" s="68">
        <f>+[1]oferta!AN178</f>
        <v>11176</v>
      </c>
      <c r="D150" s="69">
        <f>+'[1]oferta-enl'!AN179</f>
        <v>7.9911102521982746E-2</v>
      </c>
      <c r="E150" s="68">
        <f>+'[1]oferta-enl'!AN180</f>
        <v>827</v>
      </c>
      <c r="F150" s="68">
        <f>+[1]oferta!AN182</f>
        <v>7567.375</v>
      </c>
      <c r="G150" s="69">
        <f>+'[1]oferta-enl'!AN183</f>
        <v>3.5226320559517132E-2</v>
      </c>
      <c r="H150" s="68">
        <f>+'[1]oferta-enl'!AN184</f>
        <v>257.5</v>
      </c>
    </row>
    <row r="151" spans="1:9" x14ac:dyDescent="0.5">
      <c r="A151" s="58" t="s">
        <v>37</v>
      </c>
      <c r="B151" s="59"/>
      <c r="C151" s="69">
        <f>'[1]oferta-enl'!AF178/100</f>
        <v>0.8105</v>
      </c>
      <c r="D151" s="64" t="s">
        <v>33</v>
      </c>
      <c r="E151" s="64">
        <f>'[1]oferta-enl'!AF180</f>
        <v>2.3100000000000023</v>
      </c>
      <c r="F151" s="69">
        <f>'[1]oferta-enl'!AF182/100</f>
        <v>0.58782543007244104</v>
      </c>
      <c r="G151" s="64" t="s">
        <v>33</v>
      </c>
      <c r="H151" s="64">
        <f>'[1]oferta-enl'!AF184</f>
        <v>2.0168337226877782</v>
      </c>
    </row>
    <row r="152" spans="1:9" x14ac:dyDescent="0.5">
      <c r="A152" s="58" t="s">
        <v>38</v>
      </c>
      <c r="B152" s="59"/>
      <c r="C152" s="68">
        <f>'[1]oferta-enl'!X178</f>
        <v>53171</v>
      </c>
      <c r="D152" s="69">
        <f>'[1]oferta-enl'!X179</f>
        <v>4.9329049329049912E-3</v>
      </c>
      <c r="E152" s="68">
        <f>'[1]oferta-enl'!X180</f>
        <v>261</v>
      </c>
      <c r="F152" s="68">
        <f>'[1]oferta-enl'!X182</f>
        <v>41947.875</v>
      </c>
      <c r="G152" s="69">
        <f>'[1]oferta-enl'!X183</f>
        <v>-2.5051858480096167E-2</v>
      </c>
      <c r="H152" s="68">
        <f>'[1]oferta-enl'!X184</f>
        <v>-1077.875</v>
      </c>
      <c r="I152" s="26"/>
    </row>
    <row r="153" spans="1:9" x14ac:dyDescent="0.5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8.5" x14ac:dyDescent="0.5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[1]demanda!A178</f>
        <v>AGOSTO 25</v>
      </c>
    </row>
    <row r="155" spans="1:9" x14ac:dyDescent="0.5">
      <c r="A155" s="74"/>
      <c r="B155" s="74"/>
      <c r="C155" s="75"/>
      <c r="D155" s="75"/>
      <c r="E155" s="75"/>
      <c r="F155" s="75"/>
      <c r="G155" s="75"/>
      <c r="H155" s="75"/>
    </row>
    <row r="156" spans="1:9" ht="32.5" x14ac:dyDescent="0.5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 x14ac:dyDescent="0.5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 x14ac:dyDescent="0.5">
      <c r="A158" s="32" t="s">
        <v>11</v>
      </c>
      <c r="B158" s="33"/>
      <c r="C158" s="34" t="str">
        <f>$C$74</f>
        <v>Ago.25</v>
      </c>
      <c r="D158" s="35" t="str">
        <f>$D$74</f>
        <v>Variación mensual                                   Ago.25/Ago.24</v>
      </c>
      <c r="E158" s="36"/>
      <c r="F158" s="37" t="str">
        <f>$F$74</f>
        <v>Acumulado Ene-Ago.25</v>
      </c>
      <c r="G158" s="35" t="str">
        <f>$G$74</f>
        <v>Var. del acumulado                                                       Ene-Ago.25/Ene-Ago.24</v>
      </c>
      <c r="H158" s="36"/>
    </row>
    <row r="159" spans="1:9" ht="16.5" customHeight="1" x14ac:dyDescent="0.5">
      <c r="A159" s="38"/>
      <c r="B159" s="39"/>
      <c r="C159" s="40"/>
      <c r="D159" s="41"/>
      <c r="E159" s="42"/>
      <c r="F159" s="43"/>
      <c r="G159" s="41"/>
      <c r="H159" s="42"/>
    </row>
    <row r="160" spans="1:9" x14ac:dyDescent="0.5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 x14ac:dyDescent="0.5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 x14ac:dyDescent="0.5">
      <c r="A162" s="52" t="s">
        <v>28</v>
      </c>
      <c r="B162" s="53"/>
      <c r="C162" s="54">
        <f>+[1]demanda!BB178</f>
        <v>52016</v>
      </c>
      <c r="D162" s="55">
        <f>+'[1]demanda-enl'!BB179</f>
        <v>0.14323391722895007</v>
      </c>
      <c r="E162" s="54">
        <f>+'[1]demanda-enl'!BB180</f>
        <v>6517</v>
      </c>
      <c r="F162" s="54">
        <f>+[1]demanda!BB182</f>
        <v>439822</v>
      </c>
      <c r="G162" s="55">
        <f>+'[1]demanda-enl'!BB183</f>
        <v>2.8049048436031843E-2</v>
      </c>
      <c r="H162" s="54">
        <f>+'[1]demanda-enl'!BB184</f>
        <v>12000</v>
      </c>
      <c r="J162" s="56"/>
    </row>
    <row r="163" spans="1:12" x14ac:dyDescent="0.5">
      <c r="A163" s="52" t="s">
        <v>29</v>
      </c>
      <c r="B163" s="53"/>
      <c r="C163" s="54">
        <f>+[1]demanda!BJ178</f>
        <v>34670</v>
      </c>
      <c r="D163" s="55">
        <f>+'[1]demanda-enl'!BJ179</f>
        <v>-8.8495109895888158E-2</v>
      </c>
      <c r="E163" s="54">
        <f>+'[1]demanda-enl'!BJ180</f>
        <v>-3366</v>
      </c>
      <c r="F163" s="54">
        <f>+[1]demanda!BJ182</f>
        <v>321076</v>
      </c>
      <c r="G163" s="55">
        <f>+'[1]demanda-enl'!BJ183</f>
        <v>-2.3182515150777627E-2</v>
      </c>
      <c r="H163" s="54">
        <f>+'[1]demanda-enl'!BJ184</f>
        <v>-7620</v>
      </c>
      <c r="J163" s="56"/>
      <c r="K163" s="57"/>
      <c r="L163" s="57"/>
    </row>
    <row r="164" spans="1:12" x14ac:dyDescent="0.5">
      <c r="A164" s="58" t="s">
        <v>30</v>
      </c>
      <c r="B164" s="59"/>
      <c r="C164" s="60">
        <f>+[1]demanda!AT178</f>
        <v>86686</v>
      </c>
      <c r="D164" s="61">
        <f>+'[1]demanda-enl'!AT179</f>
        <v>3.7720715867600507E-2</v>
      </c>
      <c r="E164" s="60">
        <f>+'[1]demanda-enl'!AT180</f>
        <v>3151</v>
      </c>
      <c r="F164" s="60">
        <f>+[1]demanda!AT182</f>
        <v>760898</v>
      </c>
      <c r="G164" s="61">
        <f>+'[1]demanda-enl'!AT183</f>
        <v>5.7883542911678632E-3</v>
      </c>
      <c r="H164" s="60">
        <f>+'[1]demanda-enl'!AT184</f>
        <v>4379</v>
      </c>
      <c r="J164" s="56"/>
      <c r="K164" s="57"/>
    </row>
    <row r="165" spans="1:12" x14ac:dyDescent="0.5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 x14ac:dyDescent="0.5">
      <c r="A166" s="52" t="s">
        <v>28</v>
      </c>
      <c r="B166" s="53"/>
      <c r="C166" s="54">
        <f>+[1]demanda!BZ178</f>
        <v>96040</v>
      </c>
      <c r="D166" s="55">
        <f>+'[1]demanda-enl'!BZ179</f>
        <v>0.17023480242235189</v>
      </c>
      <c r="E166" s="54">
        <f>+'[1]demanda-enl'!BZ180</f>
        <v>13971</v>
      </c>
      <c r="F166" s="54">
        <f>+[1]demanda!BZ182</f>
        <v>782567</v>
      </c>
      <c r="G166" s="55">
        <f>+'[1]demanda-enl'!BZ183</f>
        <v>2.7852753161772048E-2</v>
      </c>
      <c r="H166" s="54">
        <f>+'[1]demanda-enl'!BZ184</f>
        <v>21206</v>
      </c>
      <c r="J166" s="56"/>
    </row>
    <row r="167" spans="1:12" x14ac:dyDescent="0.5">
      <c r="A167" s="52" t="s">
        <v>29</v>
      </c>
      <c r="B167" s="53"/>
      <c r="C167" s="54">
        <f>+[1]demanda!CH178</f>
        <v>60395</v>
      </c>
      <c r="D167" s="55">
        <f>+'[1]demanda-enl'!CH179</f>
        <v>-6.294606839198158E-2</v>
      </c>
      <c r="E167" s="54">
        <f>+'[1]demanda-enl'!CH180</f>
        <v>-4057</v>
      </c>
      <c r="F167" s="54">
        <f>+[1]demanda!CH182</f>
        <v>531515</v>
      </c>
      <c r="G167" s="55">
        <f>+'[1]demanda-enl'!CH183</f>
        <v>-2.372205793214921E-2</v>
      </c>
      <c r="H167" s="54">
        <f>+'[1]demanda-enl'!CH184</f>
        <v>-12915</v>
      </c>
      <c r="K167" s="57"/>
    </row>
    <row r="168" spans="1:12" x14ac:dyDescent="0.5">
      <c r="A168" s="58" t="s">
        <v>30</v>
      </c>
      <c r="B168" s="59"/>
      <c r="C168" s="60">
        <f>+[1]demanda!BR178</f>
        <v>156436</v>
      </c>
      <c r="D168" s="61">
        <f>+'[1]demanda-enl'!BR179</f>
        <v>6.7676767676767779E-2</v>
      </c>
      <c r="E168" s="60">
        <f>+'[1]demanda-enl'!BR180</f>
        <v>9916</v>
      </c>
      <c r="F168" s="60">
        <f>+[1]demanda!BR182</f>
        <v>1314083</v>
      </c>
      <c r="G168" s="61">
        <f>+'[1]demanda-enl'!BR183</f>
        <v>6.3524860084485102E-3</v>
      </c>
      <c r="H168" s="60">
        <f>+'[1]demanda-enl'!BR184</f>
        <v>8295</v>
      </c>
    </row>
    <row r="169" spans="1:12" x14ac:dyDescent="0.5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 x14ac:dyDescent="0.5">
      <c r="A170" s="52" t="s">
        <v>28</v>
      </c>
      <c r="B170" s="53"/>
      <c r="C170" s="63">
        <f>+'[1]demanda-enl'!BB204</f>
        <v>1.8463549677022455</v>
      </c>
      <c r="D170" s="63" t="s">
        <v>33</v>
      </c>
      <c r="E170" s="63">
        <f>+'[1]demanda-enl'!BB206</f>
        <v>4.2601039044472877E-2</v>
      </c>
      <c r="F170" s="63">
        <f>+'[1]demanda-enl'!BB208</f>
        <v>1.7792811637435144</v>
      </c>
      <c r="G170" s="63" t="s">
        <v>33</v>
      </c>
      <c r="H170" s="63">
        <f>+'[1]demanda-enl'!BB210</f>
        <v>-3.3980011528678133E-4</v>
      </c>
    </row>
    <row r="171" spans="1:12" x14ac:dyDescent="0.5">
      <c r="A171" s="52" t="s">
        <v>29</v>
      </c>
      <c r="B171" s="53"/>
      <c r="C171" s="63">
        <f>+'[1]demanda-enl'!BJ204</f>
        <v>1.7419959619267378</v>
      </c>
      <c r="D171" s="63" t="s">
        <v>33</v>
      </c>
      <c r="E171" s="63">
        <f>+'[1]demanda-enl'!BJ206</f>
        <v>4.7496014508502382E-2</v>
      </c>
      <c r="F171" s="63">
        <f>+'[1]demanda-enl'!BJ208</f>
        <v>1.6554180318678444</v>
      </c>
      <c r="G171" s="63" t="s">
        <v>33</v>
      </c>
      <c r="H171" s="63">
        <f>+'[1]demanda-enl'!BJ210</f>
        <v>-9.1487148358071479E-4</v>
      </c>
    </row>
    <row r="172" spans="1:12" x14ac:dyDescent="0.5">
      <c r="A172" s="58" t="s">
        <v>30</v>
      </c>
      <c r="B172" s="59"/>
      <c r="C172" s="64">
        <f>+'[1]demanda-enl'!AT204</f>
        <v>1.804628198324989</v>
      </c>
      <c r="D172" s="64" t="s">
        <v>33</v>
      </c>
      <c r="E172" s="64">
        <f>+'[1]demanda-enl'!AT206</f>
        <v>5.0632867026730866E-2</v>
      </c>
      <c r="F172" s="64">
        <f>+'[1]demanda-enl'!AT208</f>
        <v>1.727015973231629</v>
      </c>
      <c r="G172" s="64" t="s">
        <v>33</v>
      </c>
      <c r="H172" s="64">
        <f>+'[1]demanda-enl'!AT210</f>
        <v>9.6811455260037427E-4</v>
      </c>
    </row>
    <row r="173" spans="1:12" x14ac:dyDescent="0.5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 x14ac:dyDescent="0.5">
      <c r="A174" s="52" t="s">
        <v>28</v>
      </c>
      <c r="B174" s="53"/>
      <c r="C174" s="65">
        <f>([1]demanda!BZ178/[1]demanda!AE178)</f>
        <v>2.3277277847903687E-2</v>
      </c>
      <c r="D174" s="66" t="s">
        <v>33</v>
      </c>
      <c r="E174" s="67">
        <f>(([1]demanda!BZ178/[1]demanda!AE178)-([1]demanda!BZ177/[1]demanda!AE177))*100</f>
        <v>0.26852375575691922</v>
      </c>
      <c r="F174" s="65">
        <f>([1]demanda!BZ182/[1]demanda!AE182)</f>
        <v>4.2656550035201586E-2</v>
      </c>
      <c r="G174" s="66" t="s">
        <v>33</v>
      </c>
      <c r="H174" s="67">
        <f>(([1]demanda!BZ182/[1]demanda!AE182)-([1]demanda!BZ181/[1]demanda!AE181))*100</f>
        <v>0.16236316384647259</v>
      </c>
    </row>
    <row r="175" spans="1:12" x14ac:dyDescent="0.5">
      <c r="A175" s="52" t="s">
        <v>29</v>
      </c>
      <c r="B175" s="53"/>
      <c r="C175" s="65">
        <f>([1]demanda!CH178/[1]demanda!AL178)</f>
        <v>1.7453628458936651E-2</v>
      </c>
      <c r="D175" s="66" t="s">
        <v>33</v>
      </c>
      <c r="E175" s="67">
        <f>(([1]demanda!CH178/[1]demanda!AL178)-([1]demanda!CH177/[1]demanda!AL177))*100</f>
        <v>-0.15795964075765134</v>
      </c>
      <c r="F175" s="65">
        <f>([1]demanda!CH182/[1]demanda!AL182)</f>
        <v>2.4685014863303448E-2</v>
      </c>
      <c r="G175" s="66" t="s">
        <v>33</v>
      </c>
      <c r="H175" s="67">
        <f>(([1]demanda!CH182/[1]demanda!AL182)-([1]demanda!CH181/[1]demanda!AL181))*100</f>
        <v>-9.3932997280014863E-2</v>
      </c>
    </row>
    <row r="176" spans="1:12" x14ac:dyDescent="0.5">
      <c r="A176" s="52" t="s">
        <v>30</v>
      </c>
      <c r="B176" s="53"/>
      <c r="C176" s="65">
        <f>([1]demanda!BR178/[1]demanda!X178)</f>
        <v>2.0621059881561647E-2</v>
      </c>
      <c r="D176" s="67" t="s">
        <v>33</v>
      </c>
      <c r="E176" s="67">
        <f>(([1]demanda!BR178/[1]demanda!X178)-([1]demanda!BR177/[1]demanda!X177))*100</f>
        <v>7.4521203462249788E-2</v>
      </c>
      <c r="F176" s="65">
        <f>([1]demanda!BR182/[1]demanda!X182)</f>
        <v>3.2952865458111817E-2</v>
      </c>
      <c r="G176" s="67" t="s">
        <v>33</v>
      </c>
      <c r="H176" s="67">
        <f>(([1]demanda!BR182/[1]demanda!X182)-([1]demanda!BR181/[1]demanda!X181))*100</f>
        <v>1.4533677211390345E-2</v>
      </c>
    </row>
    <row r="177" spans="1:12" x14ac:dyDescent="0.5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 x14ac:dyDescent="0.5">
      <c r="A178" s="58" t="s">
        <v>36</v>
      </c>
      <c r="B178" s="59"/>
      <c r="C178" s="68">
        <f>+[1]oferta!AO178</f>
        <v>1360</v>
      </c>
      <c r="D178" s="69">
        <f>+'[1]oferta-enl'!AO179</f>
        <v>0.12863070539419086</v>
      </c>
      <c r="E178" s="68">
        <f>+'[1]oferta-enl'!AO180</f>
        <v>155</v>
      </c>
      <c r="F178" s="68">
        <f>+[1]oferta!AO182</f>
        <v>1350.5</v>
      </c>
      <c r="G178" s="69">
        <f>+'[1]oferta-enl'!AO183</f>
        <v>6.4275733581742323E-3</v>
      </c>
      <c r="H178" s="68">
        <f>+'[1]oferta-enl'!AO184</f>
        <v>8.625</v>
      </c>
    </row>
    <row r="179" spans="1:12" x14ac:dyDescent="0.5">
      <c r="A179" s="58" t="s">
        <v>37</v>
      </c>
      <c r="B179" s="59"/>
      <c r="C179" s="69">
        <f>'[1]oferta-enl'!AG178/100</f>
        <v>0.4763</v>
      </c>
      <c r="D179" s="64" t="s">
        <v>33</v>
      </c>
      <c r="E179" s="64">
        <f>'[1]oferta-enl'!AG180</f>
        <v>4.43</v>
      </c>
      <c r="F179" s="69">
        <f>'[1]oferta-enl'!AG182/100</f>
        <v>0.48279751886473704</v>
      </c>
      <c r="G179" s="64" t="s">
        <v>33</v>
      </c>
      <c r="H179" s="64">
        <f>'[1]oferta-enl'!AG184</f>
        <v>1.6611737442769225</v>
      </c>
    </row>
    <row r="180" spans="1:12" x14ac:dyDescent="0.5">
      <c r="A180" s="58" t="s">
        <v>38</v>
      </c>
      <c r="B180" s="59"/>
      <c r="C180" s="68">
        <f>'[1]oferta-enl'!Y178</f>
        <v>10500</v>
      </c>
      <c r="D180" s="69">
        <f>'[1]oferta-enl'!Y179</f>
        <v>-1.8599869146649239E-2</v>
      </c>
      <c r="E180" s="68">
        <f>'[1]oferta-enl'!Y180</f>
        <v>-199</v>
      </c>
      <c r="F180" s="68">
        <f>'[1]oferta-enl'!Y182</f>
        <v>11098.75</v>
      </c>
      <c r="G180" s="69">
        <f>'[1]oferta-enl'!Y183</f>
        <v>-2.2782302443319358E-2</v>
      </c>
      <c r="H180" s="68">
        <f>'[1]oferta-enl'!Y184</f>
        <v>-258.75</v>
      </c>
      <c r="I180" s="26"/>
    </row>
    <row r="181" spans="1:12" x14ac:dyDescent="0.5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 x14ac:dyDescent="0.5">
      <c r="A182" s="22"/>
      <c r="B182" s="22"/>
      <c r="C182" s="22"/>
      <c r="D182" s="23"/>
      <c r="E182" s="23"/>
      <c r="F182" s="24"/>
      <c r="G182" s="24"/>
      <c r="H182" s="72"/>
    </row>
    <row r="183" spans="1:12" x14ac:dyDescent="0.5">
      <c r="A183" s="74"/>
      <c r="B183" s="74"/>
      <c r="C183" s="75"/>
      <c r="D183" s="75"/>
      <c r="E183" s="75"/>
      <c r="F183" s="75"/>
      <c r="G183" s="75"/>
      <c r="H183" s="75"/>
    </row>
    <row r="184" spans="1:12" ht="32.5" x14ac:dyDescent="0.5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 x14ac:dyDescent="0.5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 x14ac:dyDescent="0.5">
      <c r="A186" s="32" t="s">
        <v>12</v>
      </c>
      <c r="B186" s="33"/>
      <c r="C186" s="34" t="str">
        <f>$C$74</f>
        <v>Ago.25</v>
      </c>
      <c r="D186" s="35" t="str">
        <f>$D$74</f>
        <v>Variación mensual                                   Ago.25/Ago.24</v>
      </c>
      <c r="E186" s="36"/>
      <c r="F186" s="37" t="str">
        <f>$F$74</f>
        <v>Acumulado Ene-Ago.25</v>
      </c>
      <c r="G186" s="35" t="str">
        <f>$G$74</f>
        <v>Var. del acumulado                                                       Ene-Ago.25/Ene-Ago.24</v>
      </c>
      <c r="H186" s="36"/>
    </row>
    <row r="187" spans="1:12" ht="16.5" customHeight="1" x14ac:dyDescent="0.5">
      <c r="A187" s="38"/>
      <c r="B187" s="39"/>
      <c r="C187" s="40"/>
      <c r="D187" s="41"/>
      <c r="E187" s="42"/>
      <c r="F187" s="43"/>
      <c r="G187" s="41"/>
      <c r="H187" s="42"/>
    </row>
    <row r="188" spans="1:12" x14ac:dyDescent="0.5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 x14ac:dyDescent="0.5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 x14ac:dyDescent="0.5">
      <c r="A190" s="52" t="s">
        <v>28</v>
      </c>
      <c r="B190" s="53"/>
      <c r="C190" s="54">
        <f>+[1]demanda!BC178</f>
        <v>160100</v>
      </c>
      <c r="D190" s="55">
        <f>+'[1]demanda-enl'!BC179</f>
        <v>5.005640527848465E-2</v>
      </c>
      <c r="E190" s="54">
        <f>+'[1]demanda-enl'!BC180</f>
        <v>7632</v>
      </c>
      <c r="F190" s="54">
        <f>+[1]demanda!BC182</f>
        <v>1046010</v>
      </c>
      <c r="G190" s="55">
        <f>+'[1]demanda-enl'!BC183</f>
        <v>-1.3309813983322649E-2</v>
      </c>
      <c r="H190" s="54">
        <f>+'[1]demanda-enl'!BC184</f>
        <v>-14110</v>
      </c>
      <c r="J190" s="56"/>
    </row>
    <row r="191" spans="1:12" x14ac:dyDescent="0.5">
      <c r="A191" s="52" t="s">
        <v>29</v>
      </c>
      <c r="B191" s="53"/>
      <c r="C191" s="54">
        <f>+[1]demanda!BK178</f>
        <v>105870</v>
      </c>
      <c r="D191" s="55">
        <f>+'[1]demanda-enl'!BK179</f>
        <v>-3.3080042377525265E-2</v>
      </c>
      <c r="E191" s="54">
        <f>+'[1]demanda-enl'!BK180</f>
        <v>-3622</v>
      </c>
      <c r="F191" s="54">
        <f>+[1]demanda!BK182</f>
        <v>861422</v>
      </c>
      <c r="G191" s="55">
        <f>+'[1]demanda-enl'!BK183</f>
        <v>-5.3460993104340604E-3</v>
      </c>
      <c r="H191" s="54">
        <f>+'[1]demanda-enl'!BK184</f>
        <v>-4630</v>
      </c>
      <c r="J191" s="56"/>
      <c r="K191" s="57"/>
      <c r="L191" s="57"/>
    </row>
    <row r="192" spans="1:12" x14ac:dyDescent="0.5">
      <c r="A192" s="58" t="s">
        <v>30</v>
      </c>
      <c r="B192" s="59"/>
      <c r="C192" s="60">
        <f>+[1]demanda!AU178</f>
        <v>265970</v>
      </c>
      <c r="D192" s="61">
        <f>+'[1]demanda-enl'!AU179</f>
        <v>1.5307680561917891E-2</v>
      </c>
      <c r="E192" s="60">
        <f>+'[1]demanda-enl'!AU180</f>
        <v>4010</v>
      </c>
      <c r="F192" s="60">
        <f>+[1]demanda!AU182</f>
        <v>1907433</v>
      </c>
      <c r="G192" s="61">
        <f>+'[1]demanda-enl'!AU183</f>
        <v>-9.7281082520710438E-3</v>
      </c>
      <c r="H192" s="60">
        <f>+'[1]demanda-enl'!AU184</f>
        <v>-18738</v>
      </c>
      <c r="J192" s="56"/>
      <c r="K192" s="57"/>
    </row>
    <row r="193" spans="1:11" x14ac:dyDescent="0.5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 x14ac:dyDescent="0.5">
      <c r="A194" s="52" t="s">
        <v>28</v>
      </c>
      <c r="B194" s="53"/>
      <c r="C194" s="54">
        <f>+[1]demanda!CA178</f>
        <v>400546</v>
      </c>
      <c r="D194" s="55">
        <f>+'[1]demanda-enl'!CA179</f>
        <v>8.867688627962611E-2</v>
      </c>
      <c r="E194" s="54">
        <f>+'[1]demanda-enl'!CA180</f>
        <v>32626</v>
      </c>
      <c r="F194" s="54">
        <f>+[1]demanda!CA182</f>
        <v>2236441</v>
      </c>
      <c r="G194" s="55">
        <f>+'[1]demanda-enl'!CA183</f>
        <v>2.7054047475809639E-2</v>
      </c>
      <c r="H194" s="54">
        <f>+'[1]demanda-enl'!CA184</f>
        <v>58911</v>
      </c>
      <c r="J194" s="56"/>
    </row>
    <row r="195" spans="1:11" x14ac:dyDescent="0.5">
      <c r="A195" s="52" t="s">
        <v>29</v>
      </c>
      <c r="B195" s="53"/>
      <c r="C195" s="54">
        <f>+[1]demanda!CI178</f>
        <v>237869</v>
      </c>
      <c r="D195" s="55">
        <f>+'[1]demanda-enl'!CI179</f>
        <v>1.3892455554667116E-3</v>
      </c>
      <c r="E195" s="54">
        <f>+'[1]demanda-enl'!CI180</f>
        <v>330</v>
      </c>
      <c r="F195" s="54">
        <f>+[1]demanda!CI182</f>
        <v>1883767</v>
      </c>
      <c r="G195" s="55">
        <f>+'[1]demanda-enl'!CI183</f>
        <v>2.460275415086155E-2</v>
      </c>
      <c r="H195" s="54">
        <f>+'[1]demanda-enl'!CI184</f>
        <v>45233</v>
      </c>
      <c r="K195" s="57"/>
    </row>
    <row r="196" spans="1:11" x14ac:dyDescent="0.5">
      <c r="A196" s="58" t="s">
        <v>30</v>
      </c>
      <c r="B196" s="59"/>
      <c r="C196" s="60">
        <f>+[1]demanda!BS178</f>
        <v>638415</v>
      </c>
      <c r="D196" s="61">
        <f>+'[1]demanda-enl'!BS179</f>
        <v>5.4433172903818328E-2</v>
      </c>
      <c r="E196" s="60">
        <f>+'[1]demanda-enl'!BS180</f>
        <v>32957</v>
      </c>
      <c r="F196" s="60">
        <f>+[1]demanda!BS182</f>
        <v>4120206</v>
      </c>
      <c r="G196" s="61">
        <f>+'[1]demanda-enl'!BS183</f>
        <v>2.5931615116595585E-2</v>
      </c>
      <c r="H196" s="60">
        <f>+'[1]demanda-enl'!BS184</f>
        <v>104143</v>
      </c>
    </row>
    <row r="197" spans="1:11" x14ac:dyDescent="0.5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 x14ac:dyDescent="0.5">
      <c r="A198" s="52" t="s">
        <v>28</v>
      </c>
      <c r="B198" s="53"/>
      <c r="C198" s="63">
        <f>+'[1]demanda-enl'!BC204</f>
        <v>2.5018488444722049</v>
      </c>
      <c r="D198" s="63" t="s">
        <v>33</v>
      </c>
      <c r="E198" s="63">
        <f>+'[1]demanda-enl'!BC206</f>
        <v>8.8752325858462822E-2</v>
      </c>
      <c r="F198" s="63">
        <f>+'[1]demanda-enl'!BC208</f>
        <v>2.1380684697087027</v>
      </c>
      <c r="G198" s="63" t="s">
        <v>33</v>
      </c>
      <c r="H198" s="63">
        <f>+'[1]demanda-enl'!BC210</f>
        <v>8.4027417752320588E-2</v>
      </c>
    </row>
    <row r="199" spans="1:11" x14ac:dyDescent="0.5">
      <c r="A199" s="52" t="s">
        <v>29</v>
      </c>
      <c r="B199" s="53"/>
      <c r="C199" s="63">
        <f>+'[1]demanda-enl'!BK204</f>
        <v>2.2468026825351846</v>
      </c>
      <c r="D199" s="63" t="s">
        <v>33</v>
      </c>
      <c r="E199" s="63">
        <f>+'[1]demanda-enl'!BK206</f>
        <v>7.7338246777320929E-2</v>
      </c>
      <c r="F199" s="63">
        <f>+'[1]demanda-enl'!BK208</f>
        <v>2.1868108778275919</v>
      </c>
      <c r="G199" s="63" t="s">
        <v>33</v>
      </c>
      <c r="H199" s="63">
        <f>+'[1]demanda-enl'!BK210</f>
        <v>6.3919873592280574E-2</v>
      </c>
    </row>
    <row r="200" spans="1:11" x14ac:dyDescent="0.5">
      <c r="A200" s="58" t="s">
        <v>30</v>
      </c>
      <c r="B200" s="59"/>
      <c r="C200" s="64">
        <f>+'[1]demanda-enl'!AU204</f>
        <v>2.4003271045606649</v>
      </c>
      <c r="D200" s="64" t="s">
        <v>33</v>
      </c>
      <c r="E200" s="64">
        <f>+'[1]demanda-enl'!AU206</f>
        <v>8.9065843299403813E-2</v>
      </c>
      <c r="F200" s="64">
        <f>+'[1]demanda-enl'!AU208</f>
        <v>2.1600790171922157</v>
      </c>
      <c r="G200" s="64" t="s">
        <v>33</v>
      </c>
      <c r="H200" s="64">
        <f>+'[1]demanda-enl'!AU210</f>
        <v>7.5080852439449952E-2</v>
      </c>
    </row>
    <row r="201" spans="1:11" x14ac:dyDescent="0.5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 x14ac:dyDescent="0.5">
      <c r="A202" s="52" t="s">
        <v>28</v>
      </c>
      <c r="B202" s="53"/>
      <c r="C202" s="65">
        <f>([1]demanda!CA178/[1]demanda!AE178)</f>
        <v>9.708059696862173E-2</v>
      </c>
      <c r="D202" s="66" t="s">
        <v>33</v>
      </c>
      <c r="E202" s="67">
        <f>(([1]demanda!CA178/[1]demanda!AE178)-([1]demanda!CA177/[1]demanda!AE177))*100</f>
        <v>0.4765307838501126</v>
      </c>
      <c r="F202" s="65">
        <f>([1]demanda!CA182/[1]demanda!AE182)</f>
        <v>0.12190503486254374</v>
      </c>
      <c r="G202" s="66" t="s">
        <v>33</v>
      </c>
      <c r="H202" s="67">
        <f>(([1]demanda!CA182/[1]demanda!AE182)-([1]demanda!CA181/[1]demanda!AE181))*100</f>
        <v>0.45488650607724279</v>
      </c>
    </row>
    <row r="203" spans="1:11" x14ac:dyDescent="0.5">
      <c r="A203" s="52" t="s">
        <v>29</v>
      </c>
      <c r="B203" s="53"/>
      <c r="C203" s="65">
        <f>([1]demanda!CI178/[1]demanda!AL178)</f>
        <v>6.8742067189317038E-2</v>
      </c>
      <c r="D203" s="66" t="s">
        <v>33</v>
      </c>
      <c r="E203" s="67">
        <f>(([1]demanda!CI178/[1]demanda!AL178)-([1]demanda!CI177/[1]demanda!AL177))*100</f>
        <v>-0.14052238422517377</v>
      </c>
      <c r="F203" s="65">
        <f>([1]demanda!CI182/[1]demanda!AL182)</f>
        <v>8.7487307778709056E-2</v>
      </c>
      <c r="G203" s="66" t="s">
        <v>33</v>
      </c>
      <c r="H203" s="67">
        <f>(([1]demanda!CI182/[1]demanda!AL182)-([1]demanda!CI181/[1]demanda!AL181))*100</f>
        <v>9.5418284271932274E-2</v>
      </c>
    </row>
    <row r="204" spans="1:11" x14ac:dyDescent="0.5">
      <c r="A204" s="52" t="s">
        <v>30</v>
      </c>
      <c r="B204" s="53"/>
      <c r="C204" s="65">
        <f>([1]demanda!BS178/[1]demanda!X178)</f>
        <v>8.4154503722207022E-2</v>
      </c>
      <c r="D204" s="67" t="s">
        <v>33</v>
      </c>
      <c r="E204" s="67">
        <f>(([1]demanda!BS178/[1]demanda!X178)-([1]demanda!BS177/[1]demanda!X177))*100</f>
        <v>0.20224324301507529</v>
      </c>
      <c r="F204" s="65">
        <f>([1]demanda!BS182/[1]demanda!X182)</f>
        <v>0.10332117071578055</v>
      </c>
      <c r="G204" s="67" t="s">
        <v>33</v>
      </c>
      <c r="H204" s="67">
        <f>(([1]demanda!BS182/[1]demanda!X182)-([1]demanda!BS181/[1]demanda!X181))*100</f>
        <v>0.24188021251097674</v>
      </c>
    </row>
    <row r="205" spans="1:11" x14ac:dyDescent="0.5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 x14ac:dyDescent="0.5">
      <c r="A206" s="58" t="s">
        <v>36</v>
      </c>
      <c r="B206" s="59"/>
      <c r="C206" s="68">
        <f>+[1]oferta!AP178</f>
        <v>4114</v>
      </c>
      <c r="D206" s="69">
        <f>+'[1]oferta-enl'!AP179</f>
        <v>-7.7182826821032835E-3</v>
      </c>
      <c r="E206" s="68">
        <f>+'[1]oferta-enl'!AP180</f>
        <v>-32</v>
      </c>
      <c r="F206" s="68">
        <f>+[1]oferta!AP182</f>
        <v>3952.5</v>
      </c>
      <c r="G206" s="69">
        <f>+'[1]oferta-enl'!AP183</f>
        <v>5.8587211248744664E-2</v>
      </c>
      <c r="H206" s="68">
        <f>+'[1]oferta-enl'!AP184</f>
        <v>218.75</v>
      </c>
    </row>
    <row r="207" spans="1:11" x14ac:dyDescent="0.5">
      <c r="A207" s="58" t="s">
        <v>37</v>
      </c>
      <c r="B207" s="59"/>
      <c r="C207" s="69">
        <f>'[1]oferta-enl'!AH178/100</f>
        <v>0.60389999999999999</v>
      </c>
      <c r="D207" s="64" t="s">
        <v>33</v>
      </c>
      <c r="E207" s="64">
        <f>'[1]oferta-enl'!AH180</f>
        <v>1.4200000000000017</v>
      </c>
      <c r="F207" s="69">
        <f>'[1]oferta-enl'!AH182/100</f>
        <v>0.52693470557254374</v>
      </c>
      <c r="G207" s="64" t="s">
        <v>33</v>
      </c>
      <c r="H207" s="64">
        <f>'[1]oferta-enl'!AH184</f>
        <v>0.79180529088581864</v>
      </c>
    </row>
    <row r="208" spans="1:11" x14ac:dyDescent="0.5">
      <c r="A208" s="58" t="s">
        <v>38</v>
      </c>
      <c r="B208" s="59"/>
      <c r="C208" s="68">
        <f>'[1]oferta-enl'!Z178</f>
        <v>33607</v>
      </c>
      <c r="D208" s="69">
        <f>'[1]oferta-enl'!Z179</f>
        <v>2.9436990749249548E-2</v>
      </c>
      <c r="E208" s="68">
        <f>'[1]oferta-enl'!Z180</f>
        <v>961</v>
      </c>
      <c r="F208" s="68">
        <f>'[1]oferta-enl'!Z182</f>
        <v>31803.25</v>
      </c>
      <c r="G208" s="69">
        <f>'[1]oferta-enl'!Z183</f>
        <v>1.3096437402692507E-2</v>
      </c>
      <c r="H208" s="68">
        <f>'[1]oferta-enl'!Z184</f>
        <v>411.125</v>
      </c>
      <c r="I208" s="26"/>
    </row>
    <row r="209" spans="1:12" x14ac:dyDescent="0.5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 x14ac:dyDescent="0.5">
      <c r="A210" s="74"/>
      <c r="B210" s="74"/>
      <c r="C210" s="75"/>
      <c r="D210" s="75"/>
      <c r="E210" s="75"/>
      <c r="F210" s="75"/>
      <c r="G210" s="75"/>
      <c r="H210" s="75"/>
    </row>
    <row r="211" spans="1:12" x14ac:dyDescent="0.5">
      <c r="A211" s="74"/>
      <c r="B211" s="74"/>
      <c r="C211" s="75"/>
      <c r="D211" s="75"/>
      <c r="E211" s="75"/>
      <c r="F211" s="75"/>
      <c r="G211" s="75"/>
      <c r="H211" s="75"/>
    </row>
    <row r="212" spans="1:12" ht="32.5" x14ac:dyDescent="0.5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 x14ac:dyDescent="0.5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 x14ac:dyDescent="0.5">
      <c r="A214" s="32" t="s">
        <v>13</v>
      </c>
      <c r="B214" s="33"/>
      <c r="C214" s="34" t="str">
        <f>$C$74</f>
        <v>Ago.25</v>
      </c>
      <c r="D214" s="35" t="str">
        <f>$D$74</f>
        <v>Variación mensual                                   Ago.25/Ago.24</v>
      </c>
      <c r="E214" s="36"/>
      <c r="F214" s="37" t="str">
        <f>$F$74</f>
        <v>Acumulado Ene-Ago.25</v>
      </c>
      <c r="G214" s="35" t="str">
        <f>$G$74</f>
        <v>Var. del acumulado                                                       Ene-Ago.25/Ene-Ago.24</v>
      </c>
      <c r="H214" s="36"/>
    </row>
    <row r="215" spans="1:12" ht="16.5" customHeight="1" x14ac:dyDescent="0.5">
      <c r="A215" s="38"/>
      <c r="B215" s="39"/>
      <c r="C215" s="40"/>
      <c r="D215" s="41"/>
      <c r="E215" s="42"/>
      <c r="F215" s="43"/>
      <c r="G215" s="41"/>
      <c r="H215" s="42"/>
    </row>
    <row r="216" spans="1:12" x14ac:dyDescent="0.5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 x14ac:dyDescent="0.5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 x14ac:dyDescent="0.5">
      <c r="A218" s="52" t="s">
        <v>28</v>
      </c>
      <c r="B218" s="53"/>
      <c r="C218" s="54">
        <f>+[1]demanda!BD178</f>
        <v>130463</v>
      </c>
      <c r="D218" s="55">
        <f>+'[1]demanda-enl'!BD179</f>
        <v>2.2669729013647277E-2</v>
      </c>
      <c r="E218" s="54">
        <f>+'[1]demanda-enl'!BD180</f>
        <v>2892</v>
      </c>
      <c r="F218" s="54">
        <f>+[1]demanda!BD182</f>
        <v>623433</v>
      </c>
      <c r="G218" s="55">
        <f>+'[1]demanda-enl'!BD183</f>
        <v>-3.032003953119089E-3</v>
      </c>
      <c r="H218" s="54">
        <f>+'[1]demanda-enl'!BD184</f>
        <v>-1896</v>
      </c>
      <c r="J218" s="56"/>
    </row>
    <row r="219" spans="1:12" x14ac:dyDescent="0.5">
      <c r="A219" s="52" t="s">
        <v>29</v>
      </c>
      <c r="B219" s="53"/>
      <c r="C219" s="54">
        <f>+[1]demanda!BL178</f>
        <v>50981</v>
      </c>
      <c r="D219" s="55">
        <f>+'[1]demanda-enl'!BL179</f>
        <v>9.0805999529280923E-2</v>
      </c>
      <c r="E219" s="54">
        <f>+'[1]demanda-enl'!BL180</f>
        <v>4244</v>
      </c>
      <c r="F219" s="54">
        <f>+[1]demanda!BL182</f>
        <v>226238</v>
      </c>
      <c r="G219" s="55">
        <f>+'[1]demanda-enl'!BL183</f>
        <v>6.6838312962124613E-2</v>
      </c>
      <c r="H219" s="54">
        <f>+'[1]demanda-enl'!BL184</f>
        <v>14174</v>
      </c>
      <c r="J219" s="56"/>
      <c r="K219" s="57"/>
      <c r="L219" s="57"/>
    </row>
    <row r="220" spans="1:12" x14ac:dyDescent="0.5">
      <c r="A220" s="58" t="s">
        <v>30</v>
      </c>
      <c r="B220" s="59"/>
      <c r="C220" s="60">
        <f>+[1]demanda!AV178</f>
        <v>181444</v>
      </c>
      <c r="D220" s="61">
        <f>+'[1]demanda-enl'!AV179</f>
        <v>4.0939027468618772E-2</v>
      </c>
      <c r="E220" s="60">
        <f>+'[1]demanda-enl'!AV180</f>
        <v>7136</v>
      </c>
      <c r="F220" s="60">
        <f>+[1]demanda!AV182</f>
        <v>849673</v>
      </c>
      <c r="G220" s="61">
        <f>+'[1]demanda-enl'!AV183</f>
        <v>1.4665771824903917E-2</v>
      </c>
      <c r="H220" s="60">
        <f>+'[1]demanda-enl'!AV184</f>
        <v>12281</v>
      </c>
      <c r="J220" s="56"/>
      <c r="K220" s="57"/>
    </row>
    <row r="221" spans="1:12" x14ac:dyDescent="0.5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 x14ac:dyDescent="0.5">
      <c r="A222" s="52" t="s">
        <v>28</v>
      </c>
      <c r="B222" s="53"/>
      <c r="C222" s="54">
        <f>+[1]demanda!CB178</f>
        <v>487857</v>
      </c>
      <c r="D222" s="55">
        <f>+'[1]demanda-enl'!CB179</f>
        <v>-7.7632740393024369E-3</v>
      </c>
      <c r="E222" s="54">
        <f>+'[1]demanda-enl'!CB180</f>
        <v>-3817</v>
      </c>
      <c r="F222" s="54">
        <f>+[1]demanda!CB182</f>
        <v>1952175</v>
      </c>
      <c r="G222" s="55">
        <f>+'[1]demanda-enl'!CB183</f>
        <v>-3.01934521074263E-2</v>
      </c>
      <c r="H222" s="54">
        <f>+'[1]demanda-enl'!CB184</f>
        <v>-60778</v>
      </c>
      <c r="J222" s="56"/>
    </row>
    <row r="223" spans="1:12" x14ac:dyDescent="0.5">
      <c r="A223" s="52" t="s">
        <v>29</v>
      </c>
      <c r="B223" s="53"/>
      <c r="C223" s="54">
        <f>+[1]demanda!CJ178</f>
        <v>258273</v>
      </c>
      <c r="D223" s="55">
        <f>+'[1]demanda-enl'!CJ179</f>
        <v>4.5157295822980448E-2</v>
      </c>
      <c r="E223" s="54">
        <f>+'[1]demanda-enl'!CJ180</f>
        <v>11159</v>
      </c>
      <c r="F223" s="54">
        <f>+[1]demanda!CJ182</f>
        <v>1073607</v>
      </c>
      <c r="G223" s="55">
        <f>+'[1]demanda-enl'!CJ183</f>
        <v>3.8940666771824617E-2</v>
      </c>
      <c r="H223" s="54">
        <f>+'[1]demanda-enl'!CJ184</f>
        <v>40240</v>
      </c>
      <c r="K223" s="57"/>
    </row>
    <row r="224" spans="1:12" x14ac:dyDescent="0.5">
      <c r="A224" s="58" t="s">
        <v>30</v>
      </c>
      <c r="B224" s="59"/>
      <c r="C224" s="60">
        <f>+[1]demanda!BT178</f>
        <v>746129</v>
      </c>
      <c r="D224" s="61">
        <f>+'[1]demanda-enl'!BT179</f>
        <v>9.9365447191888112E-3</v>
      </c>
      <c r="E224" s="60">
        <f>+'[1]demanda-enl'!BT180</f>
        <v>7341</v>
      </c>
      <c r="F224" s="60">
        <f>+[1]demanda!BT182</f>
        <v>3025782</v>
      </c>
      <c r="G224" s="61">
        <f>+'[1]demanda-enl'!BT183</f>
        <v>-6.7419049870006686E-3</v>
      </c>
      <c r="H224" s="60">
        <f>+'[1]demanda-enl'!BT184</f>
        <v>-20538</v>
      </c>
    </row>
    <row r="225" spans="1:9" x14ac:dyDescent="0.5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 x14ac:dyDescent="0.5">
      <c r="A226" s="52" t="s">
        <v>28</v>
      </c>
      <c r="B226" s="53"/>
      <c r="C226" s="63">
        <f>+'[1]demanda-enl'!BD204</f>
        <v>3.7394280370679809</v>
      </c>
      <c r="D226" s="63" t="s">
        <v>33</v>
      </c>
      <c r="E226" s="63">
        <f>+'[1]demanda-enl'!BD206</f>
        <v>-0.11469241350464143</v>
      </c>
      <c r="F226" s="63">
        <f>+'[1]demanda-enl'!BD208</f>
        <v>3.1313308727641944</v>
      </c>
      <c r="G226" s="63" t="s">
        <v>33</v>
      </c>
      <c r="H226" s="63">
        <f>+'[1]demanda-enl'!BD210</f>
        <v>-8.7699429684596542E-2</v>
      </c>
    </row>
    <row r="227" spans="1:9" x14ac:dyDescent="0.5">
      <c r="A227" s="52" t="s">
        <v>29</v>
      </c>
      <c r="B227" s="53"/>
      <c r="C227" s="63">
        <f>+'[1]demanda-enl'!BL204</f>
        <v>5.0660638277005159</v>
      </c>
      <c r="D227" s="63" t="s">
        <v>33</v>
      </c>
      <c r="E227" s="63">
        <f>+'[1]demanda-enl'!BL206</f>
        <v>-0.22126740879305462</v>
      </c>
      <c r="F227" s="63">
        <f>+'[1]demanda-enl'!BL208</f>
        <v>4.7454760031471279</v>
      </c>
      <c r="G227" s="63" t="s">
        <v>33</v>
      </c>
      <c r="H227" s="63">
        <f>+'[1]demanda-enl'!BL210</f>
        <v>-0.12742557373532293</v>
      </c>
    </row>
    <row r="228" spans="1:9" x14ac:dyDescent="0.5">
      <c r="A228" s="58" t="s">
        <v>30</v>
      </c>
      <c r="B228" s="59"/>
      <c r="C228" s="64">
        <f>+'[1]demanda-enl'!AV204</f>
        <v>4.1121723506977359</v>
      </c>
      <c r="D228" s="64" t="s">
        <v>33</v>
      </c>
      <c r="E228" s="64">
        <f>+'[1]demanda-enl'!AV206</f>
        <v>-0.12623323022798161</v>
      </c>
      <c r="F228" s="64">
        <f>+'[1]demanda-enl'!AV208</f>
        <v>3.5611135107270679</v>
      </c>
      <c r="G228" s="64" t="s">
        <v>33</v>
      </c>
      <c r="H228" s="64">
        <f>+'[1]demanda-enl'!AV210</f>
        <v>-7.675262604041988E-2</v>
      </c>
    </row>
    <row r="229" spans="1:9" x14ac:dyDescent="0.5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 x14ac:dyDescent="0.5">
      <c r="A230" s="52" t="s">
        <v>28</v>
      </c>
      <c r="B230" s="53"/>
      <c r="C230" s="65">
        <f>([1]demanda!CB178/[1]demanda!AE178)</f>
        <v>0.11824222135615108</v>
      </c>
      <c r="D230" s="66" t="s">
        <v>33</v>
      </c>
      <c r="E230" s="67">
        <f>(([1]demanda!CB178/[1]demanda!AE178)-([1]demanda!CB177/[1]demanda!AE177))*100</f>
        <v>-0.51243460165465571</v>
      </c>
      <c r="F230" s="65">
        <f>([1]demanda!CB182/[1]demanda!AE182)</f>
        <v>0.10641012279455901</v>
      </c>
      <c r="G230" s="66" t="s">
        <v>33</v>
      </c>
      <c r="H230" s="67">
        <f>(([1]demanda!CB182/[1]demanda!AE182)-([1]demanda!CB181/[1]demanda!AE181))*100</f>
        <v>-0.20763063572712681</v>
      </c>
    </row>
    <row r="231" spans="1:9" x14ac:dyDescent="0.5">
      <c r="A231" s="52" t="s">
        <v>29</v>
      </c>
      <c r="B231" s="53"/>
      <c r="C231" s="65">
        <f>([1]demanda!CJ178/[1]demanda!AL178)</f>
        <v>7.4638645301348547E-2</v>
      </c>
      <c r="D231" s="66" t="s">
        <v>33</v>
      </c>
      <c r="E231" s="67">
        <f>(([1]demanda!CJ178/[1]demanda!AL178)-([1]demanda!CJ177/[1]demanda!AL177))*100</f>
        <v>0.16637751706538584</v>
      </c>
      <c r="F231" s="65">
        <f>([1]demanda!CJ182/[1]demanda!AL182)</f>
        <v>4.9861254625639208E-2</v>
      </c>
      <c r="G231" s="66" t="s">
        <v>33</v>
      </c>
      <c r="H231" s="67">
        <f>(([1]demanda!CJ182/[1]demanda!AL182)-([1]demanda!CJ181/[1]demanda!AL181))*100</f>
        <v>0.12244191275037897</v>
      </c>
    </row>
    <row r="232" spans="1:9" x14ac:dyDescent="0.5">
      <c r="A232" s="52" t="s">
        <v>30</v>
      </c>
      <c r="B232" s="53"/>
      <c r="C232" s="65">
        <f>([1]demanda!BT178/[1]demanda!X178)</f>
        <v>9.8353133475476931E-2</v>
      </c>
      <c r="D232" s="67" t="s">
        <v>33</v>
      </c>
      <c r="E232" s="67">
        <f>(([1]demanda!BT178/[1]demanda!X178)-([1]demanda!BT177/[1]demanda!X177))*100</f>
        <v>-0.18655252683428963</v>
      </c>
      <c r="F232" s="65">
        <f>([1]demanda!BT182/[1]demanda!X182)</f>
        <v>7.5876628151780742E-2</v>
      </c>
      <c r="G232" s="67" t="s">
        <v>33</v>
      </c>
      <c r="H232" s="67">
        <f>(([1]demanda!BT182/[1]demanda!X182)-([1]demanda!BT181/[1]demanda!X181))*100</f>
        <v>-6.6124077237016132E-2</v>
      </c>
    </row>
    <row r="233" spans="1:9" x14ac:dyDescent="0.5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 x14ac:dyDescent="0.5">
      <c r="A234" s="58" t="s">
        <v>36</v>
      </c>
      <c r="B234" s="59"/>
      <c r="C234" s="68">
        <f>+[1]oferta!AQ178</f>
        <v>5540</v>
      </c>
      <c r="D234" s="69">
        <f>+'[1]oferta-enl'!AQ179</f>
        <v>4.1689323907920794E-3</v>
      </c>
      <c r="E234" s="68">
        <f>+'[1]oferta-enl'!AQ180</f>
        <v>23</v>
      </c>
      <c r="F234" s="68">
        <f>+[1]oferta!AQ182</f>
        <v>3174.25</v>
      </c>
      <c r="G234" s="69">
        <f>+'[1]oferta-enl'!AQ183</f>
        <v>-3.0541345346262516E-2</v>
      </c>
      <c r="H234" s="68">
        <f>+'[1]oferta-enl'!AQ184</f>
        <v>-100</v>
      </c>
    </row>
    <row r="235" spans="1:9" x14ac:dyDescent="0.5">
      <c r="A235" s="58" t="s">
        <v>37</v>
      </c>
      <c r="B235" s="59"/>
      <c r="C235" s="69">
        <f>'[1]oferta-enl'!AI178/100</f>
        <v>0.75719999999999998</v>
      </c>
      <c r="D235" s="64" t="s">
        <v>33</v>
      </c>
      <c r="E235" s="64">
        <f>'[1]oferta-enl'!AI180</f>
        <v>-0.37999999999999545</v>
      </c>
      <c r="F235" s="69">
        <f>'[1]oferta-enl'!AI182/100</f>
        <v>0.5593933168846611</v>
      </c>
      <c r="G235" s="64" t="s">
        <v>33</v>
      </c>
      <c r="H235" s="64">
        <f>'[1]oferta-enl'!AI184</f>
        <v>-0.18903173760855196</v>
      </c>
    </row>
    <row r="236" spans="1:9" x14ac:dyDescent="0.5">
      <c r="A236" s="58" t="s">
        <v>38</v>
      </c>
      <c r="B236" s="59"/>
      <c r="C236" s="68">
        <f>'[1]oferta-enl'!AA178</f>
        <v>28985</v>
      </c>
      <c r="D236" s="69">
        <f>'[1]oferta-enl'!AA179</f>
        <v>-1.7857142857142905E-2</v>
      </c>
      <c r="E236" s="68">
        <f>'[1]oferta-enl'!AA180</f>
        <v>-527</v>
      </c>
      <c r="F236" s="68">
        <f>'[1]oferta-enl'!AA182</f>
        <v>21025</v>
      </c>
      <c r="G236" s="69">
        <f>'[1]oferta-enl'!AA183</f>
        <v>-1.7483191485633154E-2</v>
      </c>
      <c r="H236" s="68">
        <f>'[1]oferta-enl'!AA184</f>
        <v>-374.125</v>
      </c>
      <c r="I236" s="26"/>
    </row>
    <row r="237" spans="1:9" x14ac:dyDescent="0.5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8.5" x14ac:dyDescent="0.5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[1]demanda!A178</f>
        <v>AGOSTO 25</v>
      </c>
    </row>
    <row r="239" spans="1:9" x14ac:dyDescent="0.5">
      <c r="A239" s="74"/>
      <c r="B239" s="74"/>
      <c r="C239" s="75"/>
      <c r="D239" s="75"/>
      <c r="E239" s="75"/>
      <c r="F239" s="75"/>
      <c r="G239" s="75"/>
      <c r="H239" s="75"/>
    </row>
    <row r="240" spans="1:9" ht="32.5" x14ac:dyDescent="0.5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 x14ac:dyDescent="0.5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 x14ac:dyDescent="0.5">
      <c r="A242" s="32" t="s">
        <v>14</v>
      </c>
      <c r="B242" s="33"/>
      <c r="C242" s="34" t="str">
        <f>$C$74</f>
        <v>Ago.25</v>
      </c>
      <c r="D242" s="35" t="str">
        <f>$D$74</f>
        <v>Variación mensual                                   Ago.25/Ago.24</v>
      </c>
      <c r="E242" s="36"/>
      <c r="F242" s="37" t="str">
        <f>$F$74</f>
        <v>Acumulado Ene-Ago.25</v>
      </c>
      <c r="G242" s="35" t="str">
        <f>$G$74</f>
        <v>Var. del acumulado                                                       Ene-Ago.25/Ene-Ago.24</v>
      </c>
      <c r="H242" s="36"/>
    </row>
    <row r="243" spans="1:12" ht="16.5" customHeight="1" x14ac:dyDescent="0.5">
      <c r="A243" s="38"/>
      <c r="B243" s="39"/>
      <c r="C243" s="40"/>
      <c r="D243" s="41"/>
      <c r="E243" s="42"/>
      <c r="F243" s="43"/>
      <c r="G243" s="41"/>
      <c r="H243" s="42"/>
    </row>
    <row r="244" spans="1:12" x14ac:dyDescent="0.5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 x14ac:dyDescent="0.5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 x14ac:dyDescent="0.5">
      <c r="A246" s="52" t="s">
        <v>28</v>
      </c>
      <c r="B246" s="53"/>
      <c r="C246" s="54">
        <f>+[1]demanda!BE178</f>
        <v>50380</v>
      </c>
      <c r="D246" s="55">
        <f>+'[1]demanda-enl'!BE179</f>
        <v>6.1913321350108852E-3</v>
      </c>
      <c r="E246" s="54">
        <f>+'[1]demanda-enl'!BE180</f>
        <v>310</v>
      </c>
      <c r="F246" s="54">
        <f>+[1]demanda!BE182</f>
        <v>342565</v>
      </c>
      <c r="G246" s="55">
        <f>+'[1]demanda-enl'!BE183</f>
        <v>2.282329265707439E-2</v>
      </c>
      <c r="H246" s="54">
        <f>+'[1]demanda-enl'!BE184</f>
        <v>7644</v>
      </c>
      <c r="J246" s="56"/>
    </row>
    <row r="247" spans="1:12" x14ac:dyDescent="0.5">
      <c r="A247" s="52" t="s">
        <v>29</v>
      </c>
      <c r="B247" s="53"/>
      <c r="C247" s="54">
        <f>+[1]demanda!BM178</f>
        <v>7217</v>
      </c>
      <c r="D247" s="55">
        <f>+'[1]demanda-enl'!BM179</f>
        <v>-0.10158097846383662</v>
      </c>
      <c r="E247" s="54">
        <f>+'[1]demanda-enl'!BM180</f>
        <v>-816</v>
      </c>
      <c r="F247" s="54">
        <f>+[1]demanda!BM182</f>
        <v>47374</v>
      </c>
      <c r="G247" s="55">
        <f>+'[1]demanda-enl'!BM183</f>
        <v>-5.4618746383029659E-2</v>
      </c>
      <c r="H247" s="54">
        <f>+'[1]demanda-enl'!BM184</f>
        <v>-2737</v>
      </c>
      <c r="J247" s="56"/>
      <c r="K247" s="57"/>
      <c r="L247" s="57"/>
    </row>
    <row r="248" spans="1:12" x14ac:dyDescent="0.5">
      <c r="A248" s="58" t="s">
        <v>30</v>
      </c>
      <c r="B248" s="59"/>
      <c r="C248" s="60">
        <f>+[1]demanda!AW178</f>
        <v>57597</v>
      </c>
      <c r="D248" s="61">
        <f>+'[1]demanda-enl'!AW179</f>
        <v>-8.7086725298177736E-3</v>
      </c>
      <c r="E248" s="60">
        <f>+'[1]demanda-enl'!AW180</f>
        <v>-506</v>
      </c>
      <c r="F248" s="60">
        <f>+[1]demanda!AW182</f>
        <v>389940</v>
      </c>
      <c r="G248" s="61">
        <f>+'[1]demanda-enl'!AW183</f>
        <v>1.2752253071189212E-2</v>
      </c>
      <c r="H248" s="60">
        <f>+'[1]demanda-enl'!AW184</f>
        <v>4910</v>
      </c>
      <c r="J248" s="56"/>
      <c r="K248" s="57"/>
    </row>
    <row r="249" spans="1:12" x14ac:dyDescent="0.5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 x14ac:dyDescent="0.5">
      <c r="A250" s="52" t="s">
        <v>28</v>
      </c>
      <c r="B250" s="53"/>
      <c r="C250" s="54">
        <f>+[1]demanda!CC178</f>
        <v>101886</v>
      </c>
      <c r="D250" s="55">
        <f>+'[1]demanda-enl'!CC179</f>
        <v>2.9432269406807876E-2</v>
      </c>
      <c r="E250" s="54">
        <f>+'[1]demanda-enl'!CC180</f>
        <v>2913</v>
      </c>
      <c r="F250" s="54">
        <f>+[1]demanda!CC182</f>
        <v>631782</v>
      </c>
      <c r="G250" s="55">
        <f>+'[1]demanda-enl'!CC183</f>
        <v>3.2475364024121101E-2</v>
      </c>
      <c r="H250" s="54">
        <f>+'[1]demanda-enl'!CC184</f>
        <v>19872</v>
      </c>
      <c r="J250" s="56"/>
    </row>
    <row r="251" spans="1:12" x14ac:dyDescent="0.5">
      <c r="A251" s="52" t="s">
        <v>29</v>
      </c>
      <c r="B251" s="53"/>
      <c r="C251" s="54">
        <f>+[1]demanda!CK178</f>
        <v>10665</v>
      </c>
      <c r="D251" s="55">
        <f>+'[1]demanda-enl'!CK179</f>
        <v>-5.1915725842297089E-2</v>
      </c>
      <c r="E251" s="54">
        <f>+'[1]demanda-enl'!CK180</f>
        <v>-584</v>
      </c>
      <c r="F251" s="54">
        <f>+[1]demanda!CK182</f>
        <v>77234</v>
      </c>
      <c r="G251" s="55">
        <f>+'[1]demanda-enl'!CK183</f>
        <v>-7.7340278109619187E-2</v>
      </c>
      <c r="H251" s="54">
        <f>+'[1]demanda-enl'!CK184</f>
        <v>-6474</v>
      </c>
      <c r="K251" s="57"/>
    </row>
    <row r="252" spans="1:12" x14ac:dyDescent="0.5">
      <c r="A252" s="58" t="s">
        <v>30</v>
      </c>
      <c r="B252" s="59"/>
      <c r="C252" s="60">
        <f>+[1]demanda!BU178</f>
        <v>112551</v>
      </c>
      <c r="D252" s="61">
        <f>+'[1]demanda-enl'!BU179</f>
        <v>2.1130082923554339E-2</v>
      </c>
      <c r="E252" s="60">
        <f>+'[1]demanda-enl'!BU180</f>
        <v>2329</v>
      </c>
      <c r="F252" s="60">
        <f>+[1]demanda!BU182</f>
        <v>709016</v>
      </c>
      <c r="G252" s="61">
        <f>+'[1]demanda-enl'!BU183</f>
        <v>1.9262036436717311E-2</v>
      </c>
      <c r="H252" s="60">
        <f>+'[1]demanda-enl'!BU184</f>
        <v>13399</v>
      </c>
    </row>
    <row r="253" spans="1:12" x14ac:dyDescent="0.5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 x14ac:dyDescent="0.5">
      <c r="A254" s="52" t="s">
        <v>28</v>
      </c>
      <c r="B254" s="53"/>
      <c r="C254" s="63">
        <f>+'[1]demanda-enl'!BE204</f>
        <v>2.0223501389440255</v>
      </c>
      <c r="D254" s="63" t="s">
        <v>33</v>
      </c>
      <c r="E254" s="63">
        <f>+'[1]demanda-enl'!BE206</f>
        <v>4.5657508626470111E-2</v>
      </c>
      <c r="F254" s="63">
        <f>+'[1]demanda-enl'!BE208</f>
        <v>1.8442689708522471</v>
      </c>
      <c r="G254" s="63" t="s">
        <v>33</v>
      </c>
      <c r="H254" s="63">
        <f>+'[1]demanda-enl'!BE210</f>
        <v>1.7241104579305055E-2</v>
      </c>
    </row>
    <row r="255" spans="1:12" x14ac:dyDescent="0.5">
      <c r="A255" s="52" t="s">
        <v>29</v>
      </c>
      <c r="B255" s="53"/>
      <c r="C255" s="63">
        <f>+'[1]demanda-enl'!BM204</f>
        <v>1.4777608424553139</v>
      </c>
      <c r="D255" s="63" t="s">
        <v>33</v>
      </c>
      <c r="E255" s="63">
        <f>+'[1]demanda-enl'!BM206</f>
        <v>7.7412280274310463E-2</v>
      </c>
      <c r="F255" s="63">
        <f>+'[1]demanda-enl'!BM208</f>
        <v>1.6303035420272722</v>
      </c>
      <c r="G255" s="63" t="s">
        <v>33</v>
      </c>
      <c r="H255" s="63">
        <f>+'[1]demanda-enl'!BM210</f>
        <v>-4.0148055426380669E-2</v>
      </c>
    </row>
    <row r="256" spans="1:12" x14ac:dyDescent="0.5">
      <c r="A256" s="58" t="s">
        <v>30</v>
      </c>
      <c r="B256" s="59"/>
      <c r="C256" s="64">
        <f>+'[1]demanda-enl'!AW204</f>
        <v>1.9541121933434034</v>
      </c>
      <c r="D256" s="64" t="s">
        <v>33</v>
      </c>
      <c r="E256" s="64">
        <f>+'[1]demanda-enl'!AW206</f>
        <v>5.710171195690017E-2</v>
      </c>
      <c r="F256" s="64">
        <f>+'[1]demanda-enl'!AW208</f>
        <v>1.8182694773554906</v>
      </c>
      <c r="G256" s="64" t="s">
        <v>33</v>
      </c>
      <c r="H256" s="64">
        <f>+'[1]demanda-enl'!AW210</f>
        <v>1.1612853196334205E-2</v>
      </c>
    </row>
    <row r="257" spans="1:9" x14ac:dyDescent="0.5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 x14ac:dyDescent="0.5">
      <c r="A258" s="52" t="s">
        <v>28</v>
      </c>
      <c r="B258" s="53"/>
      <c r="C258" s="65">
        <f>([1]demanda!CC178/[1]demanda!AE178)</f>
        <v>2.4694176705659258E-2</v>
      </c>
      <c r="D258" s="66" t="s">
        <v>33</v>
      </c>
      <c r="E258" s="67">
        <f>(([1]demanda!CC178/[1]demanda!AE178)-([1]demanda!CC177/[1]demanda!AE177))*100</f>
        <v>-1.392683668440739E-2</v>
      </c>
      <c r="F258" s="65">
        <f>([1]demanda!CC182/[1]demanda!AE182)</f>
        <v>3.4437486495520163E-2</v>
      </c>
      <c r="G258" s="66" t="s">
        <v>33</v>
      </c>
      <c r="H258" s="67">
        <f>(([1]demanda!CC182/[1]demanda!AE182)-([1]demanda!CC181/[1]demanda!AE181))*100</f>
        <v>0.14591055485748197</v>
      </c>
    </row>
    <row r="259" spans="1:9" x14ac:dyDescent="0.5">
      <c r="A259" s="52" t="s">
        <v>29</v>
      </c>
      <c r="B259" s="53"/>
      <c r="C259" s="65">
        <f>([1]demanda!CK178/[1]demanda!AL178)</f>
        <v>3.0820920194479574E-3</v>
      </c>
      <c r="D259" s="66" t="s">
        <v>33</v>
      </c>
      <c r="E259" s="67">
        <f>(([1]demanda!CK178/[1]demanda!AL178)-([1]demanda!CK177/[1]demanda!AL177))*100</f>
        <v>-2.3983354567657864E-2</v>
      </c>
      <c r="F259" s="65">
        <f>([1]demanda!CK182/[1]demanda!AL182)</f>
        <v>3.586958859020683E-3</v>
      </c>
      <c r="G259" s="66" t="s">
        <v>33</v>
      </c>
      <c r="H259" s="67">
        <f>(([1]demanda!CK182/[1]demanda!AL182)-([1]demanda!CK181/[1]demanda!AL181))*100</f>
        <v>-3.5287299730714636E-2</v>
      </c>
    </row>
    <row r="260" spans="1:9" x14ac:dyDescent="0.5">
      <c r="A260" s="52" t="s">
        <v>30</v>
      </c>
      <c r="B260" s="53"/>
      <c r="C260" s="65">
        <f>([1]demanda!BU178/[1]demanda!X178)</f>
        <v>1.4836232777171781E-2</v>
      </c>
      <c r="D260" s="67" t="s">
        <v>33</v>
      </c>
      <c r="E260" s="67">
        <f>(([1]demanda!BU178/[1]demanda!X178)-([1]demanda!BU177/[1]demanda!X177))*100</f>
        <v>-1.1568983670568952E-2</v>
      </c>
      <c r="F260" s="65">
        <f>([1]demanda!BU182/[1]demanda!X182)</f>
        <v>1.7779781684755535E-2</v>
      </c>
      <c r="G260" s="67" t="s">
        <v>33</v>
      </c>
      <c r="H260" s="67">
        <f>(([1]demanda!BU182/[1]demanda!X182)-([1]demanda!BU181/[1]demanda!X181))*100</f>
        <v>3.0261488435010322E-2</v>
      </c>
    </row>
    <row r="261" spans="1:9" x14ac:dyDescent="0.5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 x14ac:dyDescent="0.5">
      <c r="A262" s="58" t="s">
        <v>36</v>
      </c>
      <c r="B262" s="59"/>
      <c r="C262" s="68">
        <f>+[1]oferta!AR178</f>
        <v>1061</v>
      </c>
      <c r="D262" s="69">
        <f>+'[1]oferta-enl'!AR179</f>
        <v>3.7842951750235443E-3</v>
      </c>
      <c r="E262" s="68">
        <f>+'[1]oferta-enl'!AR180</f>
        <v>4</v>
      </c>
      <c r="F262" s="68">
        <f>+[1]oferta!AR182</f>
        <v>936</v>
      </c>
      <c r="G262" s="69">
        <f>+'[1]oferta-enl'!AR183</f>
        <v>-4.9625587003426785E-2</v>
      </c>
      <c r="H262" s="68">
        <f>+'[1]oferta-enl'!AR184</f>
        <v>-48.875</v>
      </c>
    </row>
    <row r="263" spans="1:9" x14ac:dyDescent="0.5">
      <c r="A263" s="58" t="s">
        <v>37</v>
      </c>
      <c r="B263" s="59"/>
      <c r="C263" s="69">
        <f>'[1]oferta-enl'!AJ178/100</f>
        <v>0.42849999999999999</v>
      </c>
      <c r="D263" s="64" t="s">
        <v>33</v>
      </c>
      <c r="E263" s="64">
        <f>'[1]oferta-enl'!AJ180</f>
        <v>1.4200000000000017</v>
      </c>
      <c r="F263" s="69">
        <f>'[1]oferta-enl'!AJ182/100</f>
        <v>0.35718515418297719</v>
      </c>
      <c r="G263" s="64" t="s">
        <v>33</v>
      </c>
      <c r="H263" s="64">
        <f>'[1]oferta-enl'!AJ184</f>
        <v>1.1737749386409888</v>
      </c>
    </row>
    <row r="264" spans="1:9" x14ac:dyDescent="0.5">
      <c r="A264" s="58" t="s">
        <v>38</v>
      </c>
      <c r="B264" s="59"/>
      <c r="C264" s="68">
        <f>'[1]oferta-enl'!AB178</f>
        <v>8331</v>
      </c>
      <c r="D264" s="69">
        <f>'[1]oferta-enl'!AB179</f>
        <v>-1.4082840236686378E-2</v>
      </c>
      <c r="E264" s="68">
        <f>'[1]oferta-enl'!AB180</f>
        <v>-119</v>
      </c>
      <c r="F264" s="68">
        <f>'[1]oferta-enl'!AB182</f>
        <v>8078.875</v>
      </c>
      <c r="G264" s="69">
        <f>'[1]oferta-enl'!AB183</f>
        <v>-9.5624856332847674E-3</v>
      </c>
      <c r="H264" s="68">
        <f>'[1]oferta-enl'!AB184</f>
        <v>-78</v>
      </c>
      <c r="I264" s="26"/>
    </row>
    <row r="265" spans="1:9" x14ac:dyDescent="0.5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 x14ac:dyDescent="0.5">
      <c r="A266" s="74"/>
      <c r="B266" s="74"/>
      <c r="C266" s="75"/>
      <c r="D266" s="75"/>
      <c r="E266" s="75"/>
      <c r="F266" s="75"/>
      <c r="G266" s="75"/>
      <c r="H266" s="75"/>
    </row>
    <row r="267" spans="1:9" x14ac:dyDescent="0.5">
      <c r="A267" s="74"/>
      <c r="B267" s="74"/>
      <c r="C267" s="75"/>
      <c r="D267" s="75"/>
      <c r="E267" s="75"/>
      <c r="F267" s="75"/>
      <c r="G267" s="75"/>
      <c r="H267" s="75"/>
    </row>
    <row r="268" spans="1:9" ht="32.5" x14ac:dyDescent="0.5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 x14ac:dyDescent="0.5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 x14ac:dyDescent="0.5">
      <c r="A270" s="32" t="s">
        <v>15</v>
      </c>
      <c r="B270" s="33"/>
      <c r="C270" s="34" t="str">
        <f>$C$74</f>
        <v>Ago.25</v>
      </c>
      <c r="D270" s="35" t="str">
        <f>$D$74</f>
        <v>Variación mensual                                   Ago.25/Ago.24</v>
      </c>
      <c r="E270" s="36"/>
      <c r="F270" s="37" t="str">
        <f>$F$74</f>
        <v>Acumulado Ene-Ago.25</v>
      </c>
      <c r="G270" s="35" t="str">
        <f>$G$74</f>
        <v>Var. del acumulado                                                       Ene-Ago.25/Ene-Ago.24</v>
      </c>
      <c r="H270" s="36"/>
    </row>
    <row r="271" spans="1:9" ht="16.5" customHeight="1" x14ac:dyDescent="0.5">
      <c r="A271" s="38"/>
      <c r="B271" s="39"/>
      <c r="C271" s="40"/>
      <c r="D271" s="41"/>
      <c r="E271" s="42"/>
      <c r="F271" s="43"/>
      <c r="G271" s="41"/>
      <c r="H271" s="42"/>
    </row>
    <row r="272" spans="1:9" x14ac:dyDescent="0.5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 x14ac:dyDescent="0.5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 x14ac:dyDescent="0.5">
      <c r="A274" s="52" t="s">
        <v>28</v>
      </c>
      <c r="B274" s="53"/>
      <c r="C274" s="54">
        <f>+[1]demanda!BF178</f>
        <v>291484</v>
      </c>
      <c r="D274" s="55">
        <f>+'[1]demanda-enl'!BF179</f>
        <v>3.9160039538896907E-3</v>
      </c>
      <c r="E274" s="54">
        <f>+'[1]demanda-enl'!BF180</f>
        <v>1137</v>
      </c>
      <c r="F274" s="54">
        <f>+[1]demanda!BF182</f>
        <v>1476982</v>
      </c>
      <c r="G274" s="55">
        <f>+'[1]demanda-enl'!BF183</f>
        <v>-0.10490658977375134</v>
      </c>
      <c r="H274" s="54">
        <f>+'[1]demanda-enl'!BF184</f>
        <v>-173105</v>
      </c>
      <c r="J274" s="56"/>
    </row>
    <row r="275" spans="1:12" x14ac:dyDescent="0.5">
      <c r="A275" s="52" t="s">
        <v>29</v>
      </c>
      <c r="B275" s="53"/>
      <c r="C275" s="54">
        <f>+[1]demanda!BN178</f>
        <v>431017</v>
      </c>
      <c r="D275" s="55">
        <f>+'[1]demanda-enl'!BN179</f>
        <v>5.6649890049006002E-2</v>
      </c>
      <c r="E275" s="54">
        <f>+'[1]demanda-enl'!BN180</f>
        <v>23108</v>
      </c>
      <c r="F275" s="54">
        <f>+[1]demanda!BN182</f>
        <v>2815353</v>
      </c>
      <c r="G275" s="55">
        <f>+'[1]demanda-enl'!BN183</f>
        <v>1.4272976346805466E-2</v>
      </c>
      <c r="H275" s="54">
        <f>+'[1]demanda-enl'!BN184</f>
        <v>39618</v>
      </c>
      <c r="J275" s="56"/>
      <c r="K275" s="57"/>
      <c r="L275" s="57"/>
    </row>
    <row r="276" spans="1:12" x14ac:dyDescent="0.5">
      <c r="A276" s="58" t="s">
        <v>30</v>
      </c>
      <c r="B276" s="59"/>
      <c r="C276" s="60">
        <f>+[1]demanda!AX178</f>
        <v>722501</v>
      </c>
      <c r="D276" s="61">
        <f>+'[1]demanda-enl'!AX179</f>
        <v>3.4722222222222321E-2</v>
      </c>
      <c r="E276" s="60">
        <f>+'[1]demanda-enl'!AX180</f>
        <v>24245</v>
      </c>
      <c r="F276" s="60">
        <f>+[1]demanda!AX182</f>
        <v>4292336</v>
      </c>
      <c r="G276" s="61">
        <f>+'[1]demanda-enl'!AX183</f>
        <v>-3.0160724945558104E-2</v>
      </c>
      <c r="H276" s="60">
        <f>+'[1]demanda-enl'!AX184</f>
        <v>-133486</v>
      </c>
      <c r="J276" s="56"/>
      <c r="K276" s="57"/>
    </row>
    <row r="277" spans="1:12" x14ac:dyDescent="0.5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 x14ac:dyDescent="0.5">
      <c r="A278" s="52" t="s">
        <v>28</v>
      </c>
      <c r="B278" s="53"/>
      <c r="C278" s="54">
        <f>+[1]demanda!CD178</f>
        <v>935256</v>
      </c>
      <c r="D278" s="55">
        <f>+'[1]demanda-enl'!CD179</f>
        <v>-6.0914698168308412E-3</v>
      </c>
      <c r="E278" s="54">
        <f>+'[1]demanda-enl'!CD180</f>
        <v>-5732</v>
      </c>
      <c r="F278" s="54">
        <f>+[1]demanda!CD182</f>
        <v>3765084</v>
      </c>
      <c r="G278" s="55">
        <f>+'[1]demanda-enl'!CD183</f>
        <v>-7.9364582564116604E-2</v>
      </c>
      <c r="H278" s="54">
        <f>+'[1]demanda-enl'!CD184</f>
        <v>-324574</v>
      </c>
      <c r="J278" s="56"/>
    </row>
    <row r="279" spans="1:12" x14ac:dyDescent="0.5">
      <c r="A279" s="52" t="s">
        <v>29</v>
      </c>
      <c r="B279" s="53"/>
      <c r="C279" s="54">
        <f>+[1]demanda!CL178</f>
        <v>1930380</v>
      </c>
      <c r="D279" s="55">
        <f>+'[1]demanda-enl'!CL179</f>
        <v>5.7019059284905804E-2</v>
      </c>
      <c r="E279" s="54">
        <f>+'[1]demanda-enl'!CL180</f>
        <v>104131</v>
      </c>
      <c r="F279" s="54">
        <f>+[1]demanda!CL182</f>
        <v>11609490</v>
      </c>
      <c r="G279" s="55">
        <f>+'[1]demanda-enl'!CL183</f>
        <v>2.0775675878142996E-2</v>
      </c>
      <c r="H279" s="54">
        <f>+'[1]demanda-enl'!CL184</f>
        <v>236286</v>
      </c>
      <c r="K279" s="57"/>
    </row>
    <row r="280" spans="1:12" x14ac:dyDescent="0.5">
      <c r="A280" s="58" t="s">
        <v>30</v>
      </c>
      <c r="B280" s="59"/>
      <c r="C280" s="60">
        <f>+[1]demanda!BV178</f>
        <v>2865636</v>
      </c>
      <c r="D280" s="61">
        <f>+'[1]demanda-enl'!BV179</f>
        <v>3.5558573407337368E-2</v>
      </c>
      <c r="E280" s="60">
        <f>+'[1]demanda-enl'!BV180</f>
        <v>98399</v>
      </c>
      <c r="F280" s="60">
        <f>+[1]demanda!BV182</f>
        <v>15374573</v>
      </c>
      <c r="G280" s="61">
        <f>+'[1]demanda-enl'!BV183</f>
        <v>-5.709616461637812E-3</v>
      </c>
      <c r="H280" s="60">
        <f>+'[1]demanda-enl'!BV184</f>
        <v>-88287</v>
      </c>
    </row>
    <row r="281" spans="1:12" x14ac:dyDescent="0.5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 x14ac:dyDescent="0.5">
      <c r="A282" s="52" t="s">
        <v>28</v>
      </c>
      <c r="B282" s="53"/>
      <c r="C282" s="63">
        <f>+'[1]demanda-enl'!BF204</f>
        <v>3.2086015012830891</v>
      </c>
      <c r="D282" s="63" t="s">
        <v>33</v>
      </c>
      <c r="E282" s="63">
        <f>+'[1]demanda-enl'!BF206</f>
        <v>-3.230679120830926E-2</v>
      </c>
      <c r="F282" s="63">
        <f>+'[1]demanda-enl'!BF208</f>
        <v>2.549173923582007</v>
      </c>
      <c r="G282" s="63" t="s">
        <v>33</v>
      </c>
      <c r="H282" s="63">
        <f>+'[1]demanda-enl'!BF210</f>
        <v>7.0723999426492767E-2</v>
      </c>
    </row>
    <row r="283" spans="1:12" x14ac:dyDescent="0.5">
      <c r="A283" s="52" t="s">
        <v>29</v>
      </c>
      <c r="B283" s="53"/>
      <c r="C283" s="63">
        <f>+'[1]demanda-enl'!BN204</f>
        <v>4.4786632545816056</v>
      </c>
      <c r="D283" s="63" t="s">
        <v>33</v>
      </c>
      <c r="E283" s="63">
        <f>+'[1]demanda-enl'!BN206</f>
        <v>1.564195722889572E-3</v>
      </c>
      <c r="F283" s="63">
        <f>+'[1]demanda-enl'!BN208</f>
        <v>4.1236356506626342</v>
      </c>
      <c r="G283" s="63" t="s">
        <v>33</v>
      </c>
      <c r="H283" s="63">
        <f>+'[1]demanda-enl'!BN210</f>
        <v>2.626900723305603E-2</v>
      </c>
    </row>
    <row r="284" spans="1:12" x14ac:dyDescent="0.5">
      <c r="A284" s="58" t="s">
        <v>30</v>
      </c>
      <c r="B284" s="59"/>
      <c r="C284" s="64">
        <f>+'[1]demanda-enl'!AX204</f>
        <v>3.9662727110412304</v>
      </c>
      <c r="D284" s="64" t="s">
        <v>33</v>
      </c>
      <c r="E284" s="64">
        <f>+'[1]demanda-enl'!AX206</f>
        <v>3.2032923752969289E-3</v>
      </c>
      <c r="F284" s="64">
        <f>+'[1]demanda-enl'!AX208</f>
        <v>3.5818661446820568</v>
      </c>
      <c r="G284" s="64" t="s">
        <v>33</v>
      </c>
      <c r="H284" s="64">
        <f>+'[1]demanda-enl'!AX210</f>
        <v>8.8083520798854842E-2</v>
      </c>
    </row>
    <row r="285" spans="1:12" x14ac:dyDescent="0.5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 x14ac:dyDescent="0.5">
      <c r="A286" s="52" t="s">
        <v>28</v>
      </c>
      <c r="B286" s="53"/>
      <c r="C286" s="65">
        <f>([1]demanda!CD178/[1]demanda!AE178)</f>
        <v>0.22667861069261777</v>
      </c>
      <c r="D286" s="66" t="s">
        <v>33</v>
      </c>
      <c r="E286" s="67">
        <f>(([1]demanda!CD178/[1]demanda!AE178)-([1]demanda!CD177/[1]demanda!AE177))*100</f>
        <v>-0.94259209663676569</v>
      </c>
      <c r="F286" s="65">
        <f>([1]demanda!CD182/[1]demanda!AE182)</f>
        <v>0.20522906541259334</v>
      </c>
      <c r="G286" s="66" t="s">
        <v>33</v>
      </c>
      <c r="H286" s="67">
        <f>(([1]demanda!CD182/[1]demanda!AE182)-([1]demanda!CD181/[1]demanda!AE181))*100</f>
        <v>-1.5179653952546279</v>
      </c>
    </row>
    <row r="287" spans="1:12" x14ac:dyDescent="0.5">
      <c r="A287" s="52" t="s">
        <v>29</v>
      </c>
      <c r="B287" s="53"/>
      <c r="C287" s="65">
        <f>([1]demanda!CL178/[1]demanda!AL178)</f>
        <v>0.55786299038930598</v>
      </c>
      <c r="D287" s="66" t="s">
        <v>33</v>
      </c>
      <c r="E287" s="67">
        <f>(([1]demanda!CL178/[1]demanda!AL178)-([1]demanda!CL177/[1]demanda!AL177))*100</f>
        <v>1.8556097209190492</v>
      </c>
      <c r="F287" s="65">
        <f>([1]demanda!CL182/[1]demanda!AL182)</f>
        <v>0.53917656736944908</v>
      </c>
      <c r="G287" s="66" t="s">
        <v>33</v>
      </c>
      <c r="H287" s="67">
        <f>(([1]demanda!CL182/[1]demanda!AL182)-([1]demanda!CL181/[1]demanda!AL181))*100</f>
        <v>0.38811185746494559</v>
      </c>
    </row>
    <row r="288" spans="1:12" x14ac:dyDescent="0.5">
      <c r="A288" s="52" t="s">
        <v>30</v>
      </c>
      <c r="B288" s="53"/>
      <c r="C288" s="65">
        <f>([1]demanda!BV178/[1]demanda!X178)</f>
        <v>0.37774202584289285</v>
      </c>
      <c r="D288" s="67" t="s">
        <v>33</v>
      </c>
      <c r="E288" s="67">
        <f>(([1]demanda!BV178/[1]demanda!X178)-([1]demanda!BV177/[1]demanda!X177))*100</f>
        <v>0.23585862549843628</v>
      </c>
      <c r="F288" s="65">
        <f>([1]demanda!BV182/[1]demanda!X182)</f>
        <v>0.38554355816559421</v>
      </c>
      <c r="G288" s="67" t="s">
        <v>33</v>
      </c>
      <c r="H288" s="67">
        <f>(([1]demanda!BV182/[1]demanda!X182)-([1]demanda!BV181/[1]demanda!X181))*100</f>
        <v>-0.29561240321053228</v>
      </c>
    </row>
    <row r="289" spans="1:12" x14ac:dyDescent="0.5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 x14ac:dyDescent="0.5">
      <c r="A290" s="58" t="s">
        <v>36</v>
      </c>
      <c r="B290" s="59"/>
      <c r="C290" s="68">
        <f>+[1]oferta!AS178</f>
        <v>20724</v>
      </c>
      <c r="D290" s="69">
        <f>+'[1]oferta-enl'!AS179</f>
        <v>6.2442325438326618E-2</v>
      </c>
      <c r="E290" s="68">
        <f>+'[1]oferta-enl'!AS180</f>
        <v>1218</v>
      </c>
      <c r="F290" s="68">
        <f>+[1]oferta!AS182</f>
        <v>16561.625</v>
      </c>
      <c r="G290" s="69">
        <f>+'[1]oferta-enl'!AS183</f>
        <v>5.4553124427924482E-2</v>
      </c>
      <c r="H290" s="68">
        <f>+'[1]oferta-enl'!AS184</f>
        <v>856.75</v>
      </c>
    </row>
    <row r="291" spans="1:12" x14ac:dyDescent="0.5">
      <c r="A291" s="58" t="s">
        <v>37</v>
      </c>
      <c r="B291" s="59"/>
      <c r="C291" s="69">
        <f>'[1]oferta-enl'!AK178/100</f>
        <v>0.79569999999999996</v>
      </c>
      <c r="D291" s="64" t="s">
        <v>33</v>
      </c>
      <c r="E291" s="64">
        <f>'[1]oferta-enl'!AK180</f>
        <v>-0.24000000000000909</v>
      </c>
      <c r="F291" s="69">
        <f>'[1]oferta-enl'!AK182/100</f>
        <v>0.64401278586430111</v>
      </c>
      <c r="G291" s="64" t="s">
        <v>33</v>
      </c>
      <c r="H291" s="64">
        <f>'[1]oferta-enl'!AK184</f>
        <v>-0.97849429913208041</v>
      </c>
    </row>
    <row r="292" spans="1:12" x14ac:dyDescent="0.5">
      <c r="A292" s="58" t="s">
        <v>38</v>
      </c>
      <c r="B292" s="59"/>
      <c r="C292" s="68">
        <f>'[1]oferta-enl'!AC178</f>
        <v>109288</v>
      </c>
      <c r="D292" s="69">
        <f>'[1]oferta-enl'!AC179</f>
        <v>3.7833320671579518E-2</v>
      </c>
      <c r="E292" s="68">
        <f>'[1]oferta-enl'!AC180</f>
        <v>3984</v>
      </c>
      <c r="F292" s="68">
        <f>'[1]oferta-enl'!AC182</f>
        <v>94335.625</v>
      </c>
      <c r="G292" s="69">
        <f>'[1]oferta-enl'!AC183</f>
        <v>6.931380005070098E-3</v>
      </c>
      <c r="H292" s="68">
        <f>'[1]oferta-enl'!AC184</f>
        <v>649.375</v>
      </c>
      <c r="I292" s="26"/>
    </row>
    <row r="293" spans="1:12" x14ac:dyDescent="0.5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 x14ac:dyDescent="0.5">
      <c r="A294" s="22"/>
      <c r="B294" s="22"/>
      <c r="C294" s="22"/>
      <c r="D294" s="23"/>
      <c r="E294" s="23"/>
      <c r="F294" s="24"/>
      <c r="G294" s="24"/>
      <c r="H294" s="72"/>
    </row>
    <row r="295" spans="1:12" x14ac:dyDescent="0.5">
      <c r="A295" s="74"/>
      <c r="B295" s="74"/>
      <c r="C295" s="75"/>
      <c r="D295" s="75"/>
      <c r="E295" s="75"/>
      <c r="F295" s="75"/>
      <c r="G295" s="75"/>
      <c r="H295" s="75"/>
    </row>
    <row r="296" spans="1:12" ht="32.5" x14ac:dyDescent="0.5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 x14ac:dyDescent="0.5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 x14ac:dyDescent="0.5">
      <c r="A298" s="32" t="s">
        <v>16</v>
      </c>
      <c r="B298" s="33"/>
      <c r="C298" s="34" t="str">
        <f>$C$74</f>
        <v>Ago.25</v>
      </c>
      <c r="D298" s="35" t="str">
        <f>$D$74</f>
        <v>Variación mensual                                   Ago.25/Ago.24</v>
      </c>
      <c r="E298" s="36"/>
      <c r="F298" s="37" t="str">
        <f>$F$74</f>
        <v>Acumulado Ene-Ago.25</v>
      </c>
      <c r="G298" s="35" t="str">
        <f>$G$74</f>
        <v>Var. del acumulado                                                       Ene-Ago.25/Ene-Ago.24</v>
      </c>
      <c r="H298" s="36"/>
    </row>
    <row r="299" spans="1:12" ht="16.5" customHeight="1" x14ac:dyDescent="0.5">
      <c r="A299" s="38"/>
      <c r="B299" s="39"/>
      <c r="C299" s="40"/>
      <c r="D299" s="41"/>
      <c r="E299" s="42"/>
      <c r="F299" s="43"/>
      <c r="G299" s="41"/>
      <c r="H299" s="42"/>
    </row>
    <row r="300" spans="1:12" x14ac:dyDescent="0.5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 x14ac:dyDescent="0.5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 x14ac:dyDescent="0.5">
      <c r="A302" s="52" t="s">
        <v>28</v>
      </c>
      <c r="B302" s="53"/>
      <c r="C302" s="54">
        <f>+[1]demanda!BG178</f>
        <v>124477</v>
      </c>
      <c r="D302" s="55">
        <f>+'[1]demanda-enl'!BG179</f>
        <v>5.463957704951361E-2</v>
      </c>
      <c r="E302" s="54">
        <f>+'[1]demanda-enl'!BG180</f>
        <v>6449</v>
      </c>
      <c r="F302" s="54">
        <f>+[1]demanda!BG182</f>
        <v>1065830</v>
      </c>
      <c r="G302" s="55">
        <f>+'[1]demanda-enl'!BG183</f>
        <v>-7.1241719574829276E-2</v>
      </c>
      <c r="H302" s="54">
        <f>+'[1]demanda-enl'!BG184</f>
        <v>-81756</v>
      </c>
      <c r="J302" s="56"/>
    </row>
    <row r="303" spans="1:12" x14ac:dyDescent="0.5">
      <c r="A303" s="52" t="s">
        <v>29</v>
      </c>
      <c r="B303" s="53"/>
      <c r="C303" s="54">
        <f>+[1]demanda!BO178</f>
        <v>190198</v>
      </c>
      <c r="D303" s="55">
        <f>+'[1]demanda-enl'!BO179</f>
        <v>-5.6412444373886816E-2</v>
      </c>
      <c r="E303" s="54">
        <f>+'[1]demanda-enl'!BO180</f>
        <v>-11371</v>
      </c>
      <c r="F303" s="54">
        <f>+[1]demanda!BO182</f>
        <v>1429905</v>
      </c>
      <c r="G303" s="55">
        <f>+'[1]demanda-enl'!BO183</f>
        <v>-1.8346469828624867E-2</v>
      </c>
      <c r="H303" s="54">
        <f>+'[1]demanda-enl'!BO184</f>
        <v>-26724</v>
      </c>
      <c r="J303" s="56"/>
      <c r="K303" s="57"/>
      <c r="L303" s="57"/>
    </row>
    <row r="304" spans="1:12" x14ac:dyDescent="0.5">
      <c r="A304" s="58" t="s">
        <v>30</v>
      </c>
      <c r="B304" s="59"/>
      <c r="C304" s="60">
        <f>+[1]demanda!AY178</f>
        <v>314675</v>
      </c>
      <c r="D304" s="61">
        <f>+'[1]demanda-enl'!AY179</f>
        <v>-1.5397564425086663E-2</v>
      </c>
      <c r="E304" s="60">
        <f>+'[1]demanda-enl'!AY180</f>
        <v>-4921</v>
      </c>
      <c r="F304" s="60">
        <f>+[1]demanda!AY182</f>
        <v>2495734</v>
      </c>
      <c r="G304" s="61">
        <f>+'[1]demanda-enl'!AY183</f>
        <v>-4.165556286848926E-2</v>
      </c>
      <c r="H304" s="60">
        <f>+'[1]demanda-enl'!AY184</f>
        <v>-108480</v>
      </c>
      <c r="J304" s="56"/>
      <c r="K304" s="57"/>
    </row>
    <row r="305" spans="1:11" x14ac:dyDescent="0.5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 x14ac:dyDescent="0.5">
      <c r="A306" s="52" t="s">
        <v>28</v>
      </c>
      <c r="B306" s="53"/>
      <c r="C306" s="54">
        <f>+[1]demanda!CE178</f>
        <v>217272</v>
      </c>
      <c r="D306" s="55">
        <f>+'[1]demanda-enl'!CE179</f>
        <v>6.983110936038206E-2</v>
      </c>
      <c r="E306" s="54">
        <f>+'[1]demanda-enl'!CE180</f>
        <v>14182</v>
      </c>
      <c r="F306" s="54">
        <f>+[1]demanda!CE182</f>
        <v>1855460</v>
      </c>
      <c r="G306" s="55">
        <f>+'[1]demanda-enl'!CE183</f>
        <v>-6.3652324165456742E-2</v>
      </c>
      <c r="H306" s="54">
        <f>+'[1]demanda-enl'!CE184</f>
        <v>-126133</v>
      </c>
      <c r="J306" s="56"/>
    </row>
    <row r="307" spans="1:11" x14ac:dyDescent="0.5">
      <c r="A307" s="52" t="s">
        <v>29</v>
      </c>
      <c r="B307" s="53"/>
      <c r="C307" s="54">
        <f>+[1]demanda!CM178</f>
        <v>428203</v>
      </c>
      <c r="D307" s="55">
        <f>+'[1]demanda-enl'!CM179</f>
        <v>-5.1582309321095421E-2</v>
      </c>
      <c r="E307" s="54">
        <f>+'[1]demanda-enl'!CM180</f>
        <v>-23289</v>
      </c>
      <c r="F307" s="54">
        <f>+[1]demanda!CM182</f>
        <v>3262679</v>
      </c>
      <c r="G307" s="55">
        <f>+'[1]demanda-enl'!CM183</f>
        <v>-2.3572126610054145E-3</v>
      </c>
      <c r="H307" s="54">
        <f>+'[1]demanda-enl'!CM184</f>
        <v>-7709</v>
      </c>
      <c r="K307" s="57"/>
    </row>
    <row r="308" spans="1:11" x14ac:dyDescent="0.5">
      <c r="A308" s="58" t="s">
        <v>30</v>
      </c>
      <c r="B308" s="59"/>
      <c r="C308" s="60">
        <f>+[1]demanda!BW178</f>
        <v>645475</v>
      </c>
      <c r="D308" s="61">
        <f>+'[1]demanda-enl'!BW179</f>
        <v>-1.3912695430060684E-2</v>
      </c>
      <c r="E308" s="60">
        <f>+'[1]demanda-enl'!BW180</f>
        <v>-9107</v>
      </c>
      <c r="F308" s="60">
        <f>+[1]demanda!BW182</f>
        <v>5118140</v>
      </c>
      <c r="G308" s="61">
        <f>+'[1]demanda-enl'!BW183</f>
        <v>-2.5484278985670739E-2</v>
      </c>
      <c r="H308" s="60">
        <f>+'[1]demanda-enl'!BW184</f>
        <v>-133843</v>
      </c>
    </row>
    <row r="309" spans="1:11" x14ac:dyDescent="0.5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 x14ac:dyDescent="0.5">
      <c r="A310" s="52" t="s">
        <v>28</v>
      </c>
      <c r="B310" s="53"/>
      <c r="C310" s="63">
        <f>+'[1]demanda-enl'!BG204</f>
        <v>1.7454790844895041</v>
      </c>
      <c r="D310" s="63" t="s">
        <v>33</v>
      </c>
      <c r="E310" s="63">
        <f>+'[1]demanda-enl'!BG206</f>
        <v>2.4785689701826596E-2</v>
      </c>
      <c r="F310" s="63">
        <f>+'[1]demanda-enl'!BG208</f>
        <v>1.7408592364636011</v>
      </c>
      <c r="G310" s="63" t="s">
        <v>33</v>
      </c>
      <c r="H310" s="63">
        <f>+'[1]demanda-enl'!BG210</f>
        <v>1.4110217217984555E-2</v>
      </c>
    </row>
    <row r="311" spans="1:11" x14ac:dyDescent="0.5">
      <c r="A311" s="52" t="s">
        <v>29</v>
      </c>
      <c r="B311" s="53"/>
      <c r="C311" s="63">
        <f>+'[1]demanda-enl'!BO204</f>
        <v>2.2513538523012859</v>
      </c>
      <c r="D311" s="63" t="s">
        <v>33</v>
      </c>
      <c r="E311" s="63">
        <f>+'[1]demanda-enl'!BO206</f>
        <v>1.1465774273414553E-2</v>
      </c>
      <c r="F311" s="63">
        <f>+'[1]demanda-enl'!BO208</f>
        <v>2.2817452907710654</v>
      </c>
      <c r="G311" s="63" t="s">
        <v>33</v>
      </c>
      <c r="H311" s="63">
        <f>+'[1]demanda-enl'!BO210</f>
        <v>3.6569614603695566E-2</v>
      </c>
    </row>
    <row r="312" spans="1:11" x14ac:dyDescent="0.5">
      <c r="A312" s="58" t="s">
        <v>30</v>
      </c>
      <c r="B312" s="59"/>
      <c r="C312" s="64">
        <f>+'[1]demanda-enl'!AY204</f>
        <v>2.0512433463096844</v>
      </c>
      <c r="D312" s="64" t="s">
        <v>33</v>
      </c>
      <c r="E312" s="64">
        <f>+'[1]demanda-enl'!AY206</f>
        <v>3.0888011964789186E-3</v>
      </c>
      <c r="F312" s="64">
        <f>+'[1]demanda-enl'!AY208</f>
        <v>2.0507554090299687</v>
      </c>
      <c r="G312" s="64" t="s">
        <v>33</v>
      </c>
      <c r="H312" s="64">
        <f>+'[1]demanda-enl'!AY210</f>
        <v>3.4030593020224487E-2</v>
      </c>
    </row>
    <row r="313" spans="1:11" x14ac:dyDescent="0.5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 x14ac:dyDescent="0.5">
      <c r="A314" s="52" t="s">
        <v>28</v>
      </c>
      <c r="B314" s="53"/>
      <c r="C314" s="65">
        <f>([1]demanda!CE178/[1]demanda!AE178)</f>
        <v>5.2660357273737295E-2</v>
      </c>
      <c r="D314" s="66" t="s">
        <v>33</v>
      </c>
      <c r="E314" s="67">
        <f>(([1]demanda!CE178/[1]demanda!AE178)-([1]demanda!CE177/[1]demanda!AE177))*100</f>
        <v>0.17027793507208983</v>
      </c>
      <c r="F314" s="65">
        <f>([1]demanda!CE182/[1]demanda!AE182)</f>
        <v>0.10113833362295514</v>
      </c>
      <c r="G314" s="66" t="s">
        <v>33</v>
      </c>
      <c r="H314" s="67">
        <f>(([1]demanda!CE182/[1]demanda!AE182)-([1]demanda!CE181/[1]demanda!AE181))*100</f>
        <v>-0.56579743893346723</v>
      </c>
    </row>
    <row r="315" spans="1:11" x14ac:dyDescent="0.5">
      <c r="A315" s="52" t="s">
        <v>29</v>
      </c>
      <c r="B315" s="53"/>
      <c r="C315" s="65">
        <f>([1]demanda!CM178/[1]demanda!AL178)</f>
        <v>0.12374693380250104</v>
      </c>
      <c r="D315" s="66" t="s">
        <v>33</v>
      </c>
      <c r="E315" s="67">
        <f>(([1]demanda!CM178/[1]demanda!AL178)-([1]demanda!CM177/[1]demanda!AL177))*100</f>
        <v>-0.95825014583405532</v>
      </c>
      <c r="F315" s="65">
        <f>([1]demanda!CM182/[1]demanda!AL182)</f>
        <v>0.15152776423842795</v>
      </c>
      <c r="G315" s="66" t="s">
        <v>33</v>
      </c>
      <c r="H315" s="67">
        <f>(([1]demanda!CM182/[1]demanda!AL182)-([1]demanda!CM181/[1]demanda!AL181))*100</f>
        <v>-0.23975335222670424</v>
      </c>
    </row>
    <row r="316" spans="1:11" x14ac:dyDescent="0.5">
      <c r="A316" s="52" t="s">
        <v>30</v>
      </c>
      <c r="B316" s="53"/>
      <c r="C316" s="65">
        <f>([1]demanda!BW178/[1]demanda!X178)</f>
        <v>8.5085137865011914E-2</v>
      </c>
      <c r="D316" s="67" t="s">
        <v>33</v>
      </c>
      <c r="E316" s="67">
        <f>(([1]demanda!BW178/[1]demanda!X178)-([1]demanda!BW177/[1]demanda!X177))*100</f>
        <v>-0.37107414370978475</v>
      </c>
      <c r="F316" s="65">
        <f>([1]demanda!BW182/[1]demanda!X182)</f>
        <v>0.12834606247533864</v>
      </c>
      <c r="G316" s="67" t="s">
        <v>33</v>
      </c>
      <c r="H316" s="67">
        <f>(([1]demanda!BW182/[1]demanda!X182)-([1]demanda!BW181/[1]demanda!X181))*100</f>
        <v>-0.3608422426401442</v>
      </c>
    </row>
    <row r="317" spans="1:11" x14ac:dyDescent="0.5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 x14ac:dyDescent="0.5">
      <c r="A318" s="58" t="s">
        <v>36</v>
      </c>
      <c r="B318" s="59"/>
      <c r="C318" s="68">
        <f>+[1]oferta!AT178</f>
        <v>5111</v>
      </c>
      <c r="D318" s="69">
        <f>+'[1]oferta-enl'!AT179</f>
        <v>-2.5919573089384418E-2</v>
      </c>
      <c r="E318" s="68">
        <f>+'[1]oferta-enl'!AT180</f>
        <v>-136</v>
      </c>
      <c r="F318" s="68">
        <f>+[1]oferta!AT182</f>
        <v>5174.75</v>
      </c>
      <c r="G318" s="69">
        <f>+'[1]oferta-enl'!AT183</f>
        <v>8.2073013321644073E-3</v>
      </c>
      <c r="H318" s="68">
        <f>+'[1]oferta-enl'!AT184</f>
        <v>42.125</v>
      </c>
    </row>
    <row r="319" spans="1:11" x14ac:dyDescent="0.5">
      <c r="A319" s="58" t="s">
        <v>37</v>
      </c>
      <c r="B319" s="59"/>
      <c r="C319" s="69">
        <f>'[1]oferta-enl'!AL178/100</f>
        <v>0.57310000000000005</v>
      </c>
      <c r="D319" s="64" t="s">
        <v>33</v>
      </c>
      <c r="E319" s="64">
        <f>'[1]oferta-enl'!AL180</f>
        <v>-2.6099999999999994</v>
      </c>
      <c r="F319" s="69">
        <f>'[1]oferta-enl'!AL182/100</f>
        <v>0.58088598330597563</v>
      </c>
      <c r="G319" s="64" t="s">
        <v>33</v>
      </c>
      <c r="H319" s="64">
        <f>'[1]oferta-enl'!AL184</f>
        <v>-3.0015658301548527</v>
      </c>
    </row>
    <row r="320" spans="1:11" x14ac:dyDescent="0.5">
      <c r="A320" s="58" t="s">
        <v>38</v>
      </c>
      <c r="B320" s="59"/>
      <c r="C320" s="68">
        <f>'[1]oferta-enl'!AD178</f>
        <v>35809</v>
      </c>
      <c r="D320" s="69">
        <f>'[1]oferta-enl'!AD179</f>
        <v>3.6499942109528671E-2</v>
      </c>
      <c r="E320" s="68">
        <f>'[1]oferta-enl'!AD180</f>
        <v>1261</v>
      </c>
      <c r="F320" s="68">
        <f>'[1]oferta-enl'!AD182</f>
        <v>35791.25</v>
      </c>
      <c r="G320" s="69">
        <f>'[1]oferta-enl'!AD183</f>
        <v>2.943820063133229E-2</v>
      </c>
      <c r="H320" s="68">
        <f>'[1]oferta-enl'!AD184</f>
        <v>1023.5</v>
      </c>
      <c r="I320" s="26"/>
    </row>
    <row r="321" spans="1:9" x14ac:dyDescent="0.5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8.5" x14ac:dyDescent="0.5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[1]demanda!A178</f>
        <v>AGOSTO 25</v>
      </c>
    </row>
    <row r="323" spans="1:9" x14ac:dyDescent="0.5">
      <c r="A323" s="74"/>
      <c r="B323" s="74"/>
      <c r="C323" s="75"/>
      <c r="D323" s="75"/>
      <c r="E323" s="75"/>
      <c r="F323" s="75"/>
      <c r="G323" s="75"/>
      <c r="H323" s="75"/>
    </row>
    <row r="324" spans="1:9" ht="32.5" x14ac:dyDescent="0.5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20" x14ac:dyDescent="0.5">
      <c r="A325" s="30"/>
      <c r="B325" s="30"/>
      <c r="C325" s="31"/>
      <c r="D325" s="31"/>
      <c r="E325" s="31"/>
      <c r="F325" s="31"/>
      <c r="G325" s="31"/>
      <c r="H325" s="31"/>
    </row>
    <row r="326" spans="1:9" x14ac:dyDescent="0.5">
      <c r="B326" s="76" t="s">
        <v>49</v>
      </c>
      <c r="C326" s="77"/>
      <c r="D326" s="77"/>
      <c r="E326" s="77"/>
      <c r="F326" s="77"/>
    </row>
    <row r="327" spans="1:9" x14ac:dyDescent="0.5">
      <c r="B327" s="78" t="s">
        <v>50</v>
      </c>
      <c r="C327" s="78"/>
      <c r="D327" s="79" t="str">
        <f>('[1]imchot (2)'!E268)</f>
        <v>AGOSTO 25</v>
      </c>
      <c r="E327" s="80" t="str">
        <f>('[1]imchot (2)'!F268)</f>
        <v>% VAR</v>
      </c>
      <c r="F327" s="80" t="str">
        <f>('[1]imchot (2)'!G268)</f>
        <v>CUOTA</v>
      </c>
    </row>
    <row r="328" spans="1:9" x14ac:dyDescent="0.5">
      <c r="B328" s="81">
        <v>1</v>
      </c>
      <c r="C328" s="82" t="str">
        <f>('[1]imchot (2)'!C269)</f>
        <v>Baleares</v>
      </c>
      <c r="D328" s="83">
        <f>('[1]imchot (2)'!E269)</f>
        <v>11388816</v>
      </c>
      <c r="E328" s="84">
        <f>('[1]imchot (2)'!F269)</f>
        <v>-2.2812377133798467E-3</v>
      </c>
      <c r="F328" s="84">
        <f>('[1]imchot (2)'!G269)</f>
        <v>0.23637118766953069</v>
      </c>
    </row>
    <row r="329" spans="1:9" x14ac:dyDescent="0.5">
      <c r="B329" s="85">
        <v>2</v>
      </c>
      <c r="C329" s="86" t="str">
        <f>('[1]imchot (2)'!C270)</f>
        <v>Cataluña</v>
      </c>
      <c r="D329" s="87">
        <f>('[1]imchot (2)'!E270)</f>
        <v>8814586</v>
      </c>
      <c r="E329" s="88">
        <f>('[1]imchot (2)'!F270)</f>
        <v>-9.6046457173136757E-3</v>
      </c>
      <c r="F329" s="88">
        <f>('[1]imchot (2)'!G270)</f>
        <v>0.18294387771610479</v>
      </c>
    </row>
    <row r="330" spans="1:9" x14ac:dyDescent="0.5">
      <c r="B330" s="81">
        <v>3</v>
      </c>
      <c r="C330" s="82" t="str">
        <f>('[1]imchot (2)'!C271)</f>
        <v>Andalucía</v>
      </c>
      <c r="D330" s="83">
        <f>('[1]imchot (2)'!E271)</f>
        <v>7586225</v>
      </c>
      <c r="E330" s="84">
        <f>('[1]imchot (2)'!F271)</f>
        <v>2.9092641500450211E-2</v>
      </c>
      <c r="F330" s="84">
        <f>('[1]imchot (2)'!G271)</f>
        <v>0.15744964298117428</v>
      </c>
    </row>
    <row r="331" spans="1:9" x14ac:dyDescent="0.5">
      <c r="B331" s="85">
        <v>4</v>
      </c>
      <c r="C331" s="86" t="str">
        <f>('[1]imchot (2)'!C272)</f>
        <v>Canarias</v>
      </c>
      <c r="D331" s="87">
        <f>('[1]imchot (2)'!E272)</f>
        <v>7076919</v>
      </c>
      <c r="E331" s="88">
        <f>('[1]imchot (2)'!F272)</f>
        <v>2.9323323799705481E-2</v>
      </c>
      <c r="F331" s="88">
        <f>('[1]imchot (2)'!G272)</f>
        <v>0.14687916189629083</v>
      </c>
    </row>
    <row r="332" spans="1:9" x14ac:dyDescent="0.5">
      <c r="B332" s="81">
        <v>5</v>
      </c>
      <c r="C332" s="82" t="str">
        <f>('[1]imchot (2)'!C273)</f>
        <v>C. Valenciana</v>
      </c>
      <c r="D332" s="83">
        <f>('[1]imchot (2)'!E273)</f>
        <v>4078805</v>
      </c>
      <c r="E332" s="84">
        <f>('[1]imchot (2)'!F273)</f>
        <v>1.126251711034354E-2</v>
      </c>
      <c r="F332" s="84">
        <f>('[1]imchot (2)'!G273)</f>
        <v>8.4654276802998668E-2</v>
      </c>
    </row>
    <row r="333" spans="1:9" x14ac:dyDescent="0.5">
      <c r="B333" s="85">
        <v>6</v>
      </c>
      <c r="C333" s="86" t="str">
        <f>('[1]imchot (2)'!C274)</f>
        <v>Madrid</v>
      </c>
      <c r="D333" s="87">
        <f>('[1]imchot (2)'!E274)</f>
        <v>2115059</v>
      </c>
      <c r="E333" s="88">
        <f>('[1]imchot (2)'!F274)</f>
        <v>3.8279282954384319E-2</v>
      </c>
      <c r="F333" s="88">
        <f>('[1]imchot (2)'!G274)</f>
        <v>4.3897364556695788E-2</v>
      </c>
    </row>
    <row r="334" spans="1:9" x14ac:dyDescent="0.5">
      <c r="B334" s="89" t="s">
        <v>30</v>
      </c>
      <c r="C334" s="90" t="str">
        <f>('[1]imchot (2)'!C275)</f>
        <v>España</v>
      </c>
      <c r="D334" s="91">
        <f>('[1]imchot (2)'!E275)</f>
        <v>48181913</v>
      </c>
      <c r="E334" s="92">
        <f>('[1]imchot (2)'!F275)</f>
        <v>8.8213506530487873E-3</v>
      </c>
      <c r="F334" s="92">
        <f>('[1]imchot (2)'!G275)</f>
        <v>1</v>
      </c>
    </row>
    <row r="335" spans="1:9" x14ac:dyDescent="0.5">
      <c r="B335" s="93"/>
      <c r="C335" s="93"/>
      <c r="D335" s="93"/>
      <c r="E335" s="93"/>
      <c r="F335" s="93"/>
    </row>
    <row r="336" spans="1:9" x14ac:dyDescent="0.5">
      <c r="B336" s="78" t="s">
        <v>51</v>
      </c>
      <c r="C336" s="78"/>
      <c r="D336" s="79" t="str">
        <f>('[1]imchot (2)'!E277)</f>
        <v>AGOSTO 25</v>
      </c>
      <c r="E336" s="80" t="str">
        <f>('[1]imchot (2)'!F277)</f>
        <v>% VAR</v>
      </c>
      <c r="F336" s="80" t="str">
        <f>('[1]imchot (2)'!G277)</f>
        <v>CUOTA</v>
      </c>
    </row>
    <row r="337" spans="2:6" x14ac:dyDescent="0.5">
      <c r="B337" s="81">
        <v>1</v>
      </c>
      <c r="C337" s="82" t="str">
        <f>('[1]imchot (2)'!C278)</f>
        <v>Andalucía</v>
      </c>
      <c r="D337" s="83">
        <f>('[1]imchot (2)'!E278)</f>
        <v>4125912</v>
      </c>
      <c r="E337" s="84">
        <f>('[1]imchot (2)'!F278)</f>
        <v>3.5237984359192565E-2</v>
      </c>
      <c r="F337" s="84">
        <f>('[1]imchot (2)'!G278)</f>
        <v>0.23961462456274191</v>
      </c>
    </row>
    <row r="338" spans="2:6" x14ac:dyDescent="0.5">
      <c r="B338" s="85">
        <v>2</v>
      </c>
      <c r="C338" s="86" t="str">
        <f>('[1]imchot (2)'!C279)</f>
        <v>Cataluña</v>
      </c>
      <c r="D338" s="87">
        <f>('[1]imchot (2)'!E279)</f>
        <v>2448969</v>
      </c>
      <c r="E338" s="88">
        <f>('[1]imchot (2)'!F279)</f>
        <v>-2.1896769462663501E-2</v>
      </c>
      <c r="F338" s="88">
        <f>('[1]imchot (2)'!G279)</f>
        <v>0.14222523105213913</v>
      </c>
    </row>
    <row r="339" spans="2:6" x14ac:dyDescent="0.5">
      <c r="B339" s="81">
        <v>3</v>
      </c>
      <c r="C339" s="82" t="str">
        <f>('[1]imchot (2)'!C280)</f>
        <v>C. Valenciana</v>
      </c>
      <c r="D339" s="83">
        <f>('[1]imchot (2)'!E280)</f>
        <v>2166967</v>
      </c>
      <c r="E339" s="84">
        <f>('[1]imchot (2)'!F280)</f>
        <v>-3.2093706547961176E-2</v>
      </c>
      <c r="F339" s="84">
        <f>('[1]imchot (2)'!G280)</f>
        <v>0.12584780871352833</v>
      </c>
    </row>
    <row r="340" spans="2:6" x14ac:dyDescent="0.5">
      <c r="B340" s="85">
        <v>4</v>
      </c>
      <c r="C340" s="86" t="str">
        <f>('[1]imchot (2)'!C281)</f>
        <v>Canarias</v>
      </c>
      <c r="D340" s="87">
        <f>('[1]imchot (2)'!E281)</f>
        <v>1481718</v>
      </c>
      <c r="E340" s="88">
        <f>('[1]imchot (2)'!F281)</f>
        <v>8.2699811477925378E-2</v>
      </c>
      <c r="F340" s="88">
        <f>('[1]imchot (2)'!G281)</f>
        <v>8.6051593508988264E-2</v>
      </c>
    </row>
    <row r="341" spans="2:6" x14ac:dyDescent="0.5">
      <c r="B341" s="81">
        <v>5</v>
      </c>
      <c r="C341" s="82" t="str">
        <f>('[1]imchot (2)'!C282)</f>
        <v>Baleares</v>
      </c>
      <c r="D341" s="83">
        <f>('[1]imchot (2)'!E282)</f>
        <v>856252</v>
      </c>
      <c r="E341" s="84">
        <f>('[1]imchot (2)'!F282)</f>
        <v>-0.14344820687240534</v>
      </c>
      <c r="F341" s="84">
        <f>('[1]imchot (2)'!G282)</f>
        <v>4.9727309140644993E-2</v>
      </c>
    </row>
    <row r="342" spans="2:6" x14ac:dyDescent="0.5">
      <c r="B342" s="85">
        <v>6</v>
      </c>
      <c r="C342" s="86" t="str">
        <f>('[1]imchot (2)'!C283)</f>
        <v>Madrid</v>
      </c>
      <c r="D342" s="87">
        <f>('[1]imchot (2)'!E283)</f>
        <v>785462</v>
      </c>
      <c r="E342" s="88">
        <f>('[1]imchot (2)'!F283)</f>
        <v>-5.4338155177914627E-2</v>
      </c>
      <c r="F342" s="88">
        <f>('[1]imchot (2)'!G283)</f>
        <v>4.5616140683150869E-2</v>
      </c>
    </row>
    <row r="343" spans="2:6" x14ac:dyDescent="0.5">
      <c r="B343" s="89" t="s">
        <v>30</v>
      </c>
      <c r="C343" s="90" t="str">
        <f>('[1]imchot (2)'!C284)</f>
        <v>España</v>
      </c>
      <c r="D343" s="91">
        <f>('[1]imchot (2)'!E284)</f>
        <v>17218949</v>
      </c>
      <c r="E343" s="92">
        <f>('[1]imchot (2)'!F284)</f>
        <v>-5.2714587509941069E-3</v>
      </c>
      <c r="F343" s="92">
        <f>('[1]imchot (2)'!G284)</f>
        <v>1</v>
      </c>
    </row>
    <row r="344" spans="2:6" x14ac:dyDescent="0.5">
      <c r="B344" s="94"/>
      <c r="C344" s="95"/>
      <c r="D344" s="93"/>
      <c r="E344" s="93"/>
      <c r="F344" s="93"/>
    </row>
    <row r="345" spans="2:6" x14ac:dyDescent="0.5">
      <c r="B345" s="78" t="s">
        <v>52</v>
      </c>
      <c r="C345" s="78"/>
      <c r="D345" s="79" t="str">
        <f>('[1]imchot (2)'!E286)</f>
        <v>AGOSTO 25</v>
      </c>
      <c r="E345" s="80" t="str">
        <f>('[1]imchot (2)'!F286)</f>
        <v>% VAR</v>
      </c>
      <c r="F345" s="80" t="str">
        <f>('[1]imchot (2)'!G286)</f>
        <v>CUOTA</v>
      </c>
    </row>
    <row r="346" spans="2:6" x14ac:dyDescent="0.5">
      <c r="B346" s="81">
        <v>1</v>
      </c>
      <c r="C346" s="82" t="str">
        <f>('[1]imchot (2)'!C287)</f>
        <v>Baleares</v>
      </c>
      <c r="D346" s="83">
        <f>('[1]imchot (2)'!E287)</f>
        <v>10532565</v>
      </c>
      <c r="E346" s="84">
        <f>('[1]imchot (2)'!F287)</f>
        <v>1.126804405020887E-2</v>
      </c>
      <c r="F346" s="84">
        <f>('[1]imchot (2)'!G287)</f>
        <v>0.34016656157336878</v>
      </c>
    </row>
    <row r="347" spans="2:6" x14ac:dyDescent="0.5">
      <c r="B347" s="85">
        <v>2</v>
      </c>
      <c r="C347" s="86" t="str">
        <f>('[1]imchot (2)'!C288)</f>
        <v>Cataluña</v>
      </c>
      <c r="D347" s="87">
        <f>('[1]imchot (2)'!E288)</f>
        <v>6365616</v>
      </c>
      <c r="E347" s="88">
        <f>('[1]imchot (2)'!F288)</f>
        <v>-4.79310298464386E-3</v>
      </c>
      <c r="F347" s="88">
        <f>('[1]imchot (2)'!G288)</f>
        <v>0.2055880696692991</v>
      </c>
    </row>
    <row r="348" spans="2:6" x14ac:dyDescent="0.5">
      <c r="B348" s="81">
        <v>3</v>
      </c>
      <c r="C348" s="82" t="str">
        <f>('[1]imchot (2)'!C289)</f>
        <v>Canarias</v>
      </c>
      <c r="D348" s="83">
        <f>('[1]imchot (2)'!E289)</f>
        <v>5595201</v>
      </c>
      <c r="E348" s="84">
        <f>('[1]imchot (2)'!F289)</f>
        <v>1.6058227941886827E-2</v>
      </c>
      <c r="F348" s="84">
        <f>('[1]imchot (2)'!G289)</f>
        <v>0.18070624633998217</v>
      </c>
    </row>
    <row r="349" spans="2:6" x14ac:dyDescent="0.5">
      <c r="B349" s="85">
        <v>4</v>
      </c>
      <c r="C349" s="86" t="str">
        <f>('[1]imchot (2)'!C290)</f>
        <v>Andalucía</v>
      </c>
      <c r="D349" s="87">
        <f>('[1]imchot (2)'!E290)</f>
        <v>3460312</v>
      </c>
      <c r="E349" s="88">
        <f>('[1]imchot (2)'!F290)</f>
        <v>2.1859622731550621E-2</v>
      </c>
      <c r="F349" s="88">
        <f>('[1]imchot (2)'!G290)</f>
        <v>0.11175648429523737</v>
      </c>
    </row>
    <row r="350" spans="2:6" x14ac:dyDescent="0.5">
      <c r="B350" s="81">
        <v>5</v>
      </c>
      <c r="C350" s="82" t="str">
        <f>('[1]imchot (2)'!C291)</f>
        <v>C. Valenciana</v>
      </c>
      <c r="D350" s="83">
        <f>('[1]imchot (2)'!E291)</f>
        <v>1911838</v>
      </c>
      <c r="E350" s="84">
        <f>('[1]imchot (2)'!F291)</f>
        <v>6.5351358911733826E-2</v>
      </c>
      <c r="F350" s="84">
        <f>('[1]imchot (2)'!G291)</f>
        <v>6.1745962046785959E-2</v>
      </c>
    </row>
    <row r="351" spans="2:6" x14ac:dyDescent="0.5">
      <c r="B351" s="85">
        <v>6</v>
      </c>
      <c r="C351" s="86" t="str">
        <f>('[1]imchot (2)'!C292)</f>
        <v>Madrid</v>
      </c>
      <c r="D351" s="87">
        <f>('[1]imchot (2)'!E292)</f>
        <v>1329597</v>
      </c>
      <c r="E351" s="88">
        <f>('[1]imchot (2)'!F292)</f>
        <v>0.10204096856490663</v>
      </c>
      <c r="F351" s="88">
        <f>('[1]imchot (2)'!G292)</f>
        <v>4.2941528466073207E-2</v>
      </c>
    </row>
    <row r="352" spans="2:6" x14ac:dyDescent="0.5">
      <c r="B352" s="89" t="s">
        <v>30</v>
      </c>
      <c r="C352" s="90" t="str">
        <f>('[1]imchot (2)'!C293)</f>
        <v>España</v>
      </c>
      <c r="D352" s="91">
        <f>('[1]imchot (2)'!E293)</f>
        <v>30962964</v>
      </c>
      <c r="E352" s="92">
        <f>('[1]imchot (2)'!F293)</f>
        <v>1.6832717572422107E-2</v>
      </c>
      <c r="F352" s="92">
        <f>('[1]imchot (2)'!G293)</f>
        <v>1</v>
      </c>
    </row>
    <row r="353" spans="2:6" x14ac:dyDescent="0.5">
      <c r="B353" s="96"/>
      <c r="C353" s="77"/>
      <c r="D353" s="77"/>
      <c r="E353" s="77"/>
      <c r="F353" s="77"/>
    </row>
    <row r="354" spans="2:6" x14ac:dyDescent="0.5">
      <c r="B354" s="96"/>
      <c r="C354" s="77"/>
      <c r="D354" s="77"/>
      <c r="E354" s="77"/>
      <c r="F354" s="77"/>
    </row>
    <row r="355" spans="2:6" x14ac:dyDescent="0.5">
      <c r="B355" s="76" t="s">
        <v>53</v>
      </c>
      <c r="C355" s="77"/>
      <c r="D355" s="77"/>
      <c r="E355" s="77"/>
      <c r="F355" s="77"/>
    </row>
    <row r="356" spans="2:6" x14ac:dyDescent="0.5">
      <c r="B356" s="78" t="s">
        <v>50</v>
      </c>
      <c r="C356" s="78"/>
      <c r="D356" s="79" t="str">
        <f>('[1]imchot (2)'!E581)</f>
        <v>ENE-AGO 25</v>
      </c>
      <c r="E356" s="79" t="str">
        <f>('[1]imchot (2)'!F581)</f>
        <v>% VAR</v>
      </c>
      <c r="F356" s="79" t="str">
        <f>('[1]imchot (2)'!G581)</f>
        <v>CUOTA</v>
      </c>
    </row>
    <row r="357" spans="2:6" x14ac:dyDescent="0.5">
      <c r="B357" s="81">
        <v>1</v>
      </c>
      <c r="C357" s="82" t="str">
        <f>('[1]imchot (2)'!C582)</f>
        <v>Canarias</v>
      </c>
      <c r="D357" s="83">
        <f>('[1]imchot (2)'!E582)</f>
        <v>48753214</v>
      </c>
      <c r="E357" s="84">
        <f>('[1]imchot (2)'!F582)</f>
        <v>6.4585814993356472E-3</v>
      </c>
      <c r="F357" s="84">
        <f>('[1]imchot (2)'!G582)</f>
        <v>0.19182065794248021</v>
      </c>
    </row>
    <row r="358" spans="2:6" x14ac:dyDescent="0.5">
      <c r="B358" s="85">
        <v>2</v>
      </c>
      <c r="C358" s="86" t="str">
        <f>('[1]imchot (2)'!C583)</f>
        <v>Baleares</v>
      </c>
      <c r="D358" s="87">
        <f>('[1]imchot (2)'!E583)</f>
        <v>46263269</v>
      </c>
      <c r="E358" s="88">
        <f>('[1]imchot (2)'!F583)</f>
        <v>7.5827330643050139E-3</v>
      </c>
      <c r="F358" s="88">
        <f>('[1]imchot (2)'!G583)</f>
        <v>0.18202391124716308</v>
      </c>
    </row>
    <row r="359" spans="2:6" x14ac:dyDescent="0.5">
      <c r="B359" s="81">
        <v>3</v>
      </c>
      <c r="C359" s="82" t="str">
        <f>('[1]imchot (2)'!C584)</f>
        <v>Cataluña</v>
      </c>
      <c r="D359" s="83">
        <f>('[1]imchot (2)'!E584)</f>
        <v>43187749</v>
      </c>
      <c r="E359" s="84">
        <f>('[1]imchot (2)'!F584)</f>
        <v>-3.7189127490024898E-3</v>
      </c>
      <c r="F359" s="84">
        <f>('[1]imchot (2)'!G584)</f>
        <v>0.1699232060523167</v>
      </c>
    </row>
    <row r="360" spans="2:6" x14ac:dyDescent="0.5">
      <c r="B360" s="85">
        <v>4</v>
      </c>
      <c r="C360" s="86" t="str">
        <f>('[1]imchot (2)'!C585)</f>
        <v>Andalucía</v>
      </c>
      <c r="D360" s="87">
        <f>('[1]imchot (2)'!E585)</f>
        <v>39877655</v>
      </c>
      <c r="E360" s="88">
        <f>('[1]imchot (2)'!F585)</f>
        <v>1.9140245911495324E-3</v>
      </c>
      <c r="F360" s="88">
        <f>('[1]imchot (2)'!G585)</f>
        <v>0.15689956398163279</v>
      </c>
    </row>
    <row r="361" spans="2:6" x14ac:dyDescent="0.5">
      <c r="B361" s="81">
        <v>5</v>
      </c>
      <c r="C361" s="82" t="str">
        <f>('[1]imchot (2)'!C586)</f>
        <v>C. Valenciana</v>
      </c>
      <c r="D361" s="83">
        <f>('[1]imchot (2)'!E586)</f>
        <v>21903437</v>
      </c>
      <c r="E361" s="84">
        <f>('[1]imchot (2)'!F586)</f>
        <v>8.6749936990730969E-3</v>
      </c>
      <c r="F361" s="84">
        <f>('[1]imchot (2)'!G586)</f>
        <v>8.6179583904799892E-2</v>
      </c>
    </row>
    <row r="362" spans="2:6" x14ac:dyDescent="0.5">
      <c r="B362" s="85">
        <v>6</v>
      </c>
      <c r="C362" s="86" t="str">
        <f>('[1]imchot (2)'!C587)</f>
        <v>Madrid</v>
      </c>
      <c r="D362" s="87">
        <f>('[1]imchot (2)'!E587)</f>
        <v>17960754</v>
      </c>
      <c r="E362" s="88">
        <f>('[1]imchot (2)'!F587)</f>
        <v>2.7025299214347154E-2</v>
      </c>
      <c r="F362" s="88">
        <f>('[1]imchot (2)'!G587)</f>
        <v>7.0667005654704795E-2</v>
      </c>
    </row>
    <row r="363" spans="2:6" x14ac:dyDescent="0.5">
      <c r="B363" s="89" t="s">
        <v>30</v>
      </c>
      <c r="C363" s="90" t="str">
        <f>('[1]imchot (2)'!C588)</f>
        <v>España</v>
      </c>
      <c r="D363" s="91">
        <f>('[1]imchot (2)'!E588)</f>
        <v>254160394</v>
      </c>
      <c r="E363" s="92">
        <f>('[1]imchot (2)'!F588)</f>
        <v>7.5382982092453421E-3</v>
      </c>
      <c r="F363" s="92">
        <f>('[1]imchot (2)'!G588)</f>
        <v>1</v>
      </c>
    </row>
    <row r="364" spans="2:6" x14ac:dyDescent="0.5">
      <c r="B364" s="93"/>
      <c r="C364" s="93"/>
      <c r="D364" s="93"/>
      <c r="E364" s="93"/>
      <c r="F364" s="93"/>
    </row>
    <row r="365" spans="2:6" x14ac:dyDescent="0.5">
      <c r="B365" s="78" t="s">
        <v>51</v>
      </c>
      <c r="C365" s="78"/>
      <c r="D365" s="79" t="str">
        <f>('[1]imchot (2)'!E590)</f>
        <v>ENE-AGO 25</v>
      </c>
      <c r="E365" s="80" t="str">
        <f>('[1]imchot (2)'!F590)</f>
        <v>% VAR</v>
      </c>
      <c r="F365" s="80" t="str">
        <f>('[1]imchot (2)'!G590)</f>
        <v>CUOTA</v>
      </c>
    </row>
    <row r="366" spans="2:6" x14ac:dyDescent="0.5">
      <c r="B366" s="81">
        <v>1</v>
      </c>
      <c r="C366" s="82" t="str">
        <f>('[1]imchot (2)'!C591)</f>
        <v>Andalucía</v>
      </c>
      <c r="D366" s="83">
        <f>('[1]imchot (2)'!E591)</f>
        <v>18345764</v>
      </c>
      <c r="E366" s="84">
        <f>('[1]imchot (2)'!F591)</f>
        <v>-1.127029472511365E-2</v>
      </c>
      <c r="F366" s="84">
        <f>('[1]imchot (2)'!G591)</f>
        <v>0.21442284385128157</v>
      </c>
    </row>
    <row r="367" spans="2:6" x14ac:dyDescent="0.5">
      <c r="B367" s="85">
        <v>2</v>
      </c>
      <c r="C367" s="86" t="str">
        <f>('[1]imchot (2)'!C592)</f>
        <v>Cataluña</v>
      </c>
      <c r="D367" s="87">
        <f>('[1]imchot (2)'!E592)</f>
        <v>12224476</v>
      </c>
      <c r="E367" s="88">
        <f>('[1]imchot (2)'!F592)</f>
        <v>1.0467737254562515E-2</v>
      </c>
      <c r="F367" s="88">
        <f>('[1]imchot (2)'!G592)</f>
        <v>0.14287804577185989</v>
      </c>
    </row>
    <row r="368" spans="2:6" x14ac:dyDescent="0.5">
      <c r="B368" s="81">
        <v>3</v>
      </c>
      <c r="C368" s="82" t="str">
        <f>('[1]imchot (2)'!C593)</f>
        <v>C. Valenciana</v>
      </c>
      <c r="D368" s="83">
        <f>('[1]imchot (2)'!E593)</f>
        <v>10680950</v>
      </c>
      <c r="E368" s="84">
        <f>('[1]imchot (2)'!F593)</f>
        <v>-1.8077533718406369E-2</v>
      </c>
      <c r="F368" s="84">
        <f>('[1]imchot (2)'!G593)</f>
        <v>0.12483751966030665</v>
      </c>
    </row>
    <row r="369" spans="1:8" x14ac:dyDescent="0.5">
      <c r="B369" s="85">
        <v>4</v>
      </c>
      <c r="C369" s="86" t="str">
        <f>('[1]imchot (2)'!C594)</f>
        <v>Madrid</v>
      </c>
      <c r="D369" s="87">
        <f>('[1]imchot (2)'!E594)</f>
        <v>7333745</v>
      </c>
      <c r="E369" s="88">
        <f>('[1]imchot (2)'!F594)</f>
        <v>-3.8307861287018019E-2</v>
      </c>
      <c r="F369" s="88">
        <f>('[1]imchot (2)'!G594)</f>
        <v>8.5715833855712797E-2</v>
      </c>
    </row>
    <row r="370" spans="1:8" x14ac:dyDescent="0.5">
      <c r="B370" s="81">
        <v>5</v>
      </c>
      <c r="C370" s="82" t="str">
        <f>('[1]imchot (2)'!C595)</f>
        <v>Canarias</v>
      </c>
      <c r="D370" s="83">
        <f>('[1]imchot (2)'!E595)</f>
        <v>6541936</v>
      </c>
      <c r="E370" s="84">
        <f>('[1]imchot (2)'!F595)</f>
        <v>2.8835674368907993E-2</v>
      </c>
      <c r="F370" s="84">
        <f>('[1]imchot (2)'!G595)</f>
        <v>7.6461275824385264E-2</v>
      </c>
    </row>
    <row r="371" spans="1:8" x14ac:dyDescent="0.5">
      <c r="B371" s="85">
        <v>6</v>
      </c>
      <c r="C371" s="86" t="str">
        <f>('[1]imchot (2)'!C596)</f>
        <v>Baleares</v>
      </c>
      <c r="D371" s="87">
        <f>('[1]imchot (2)'!E596)</f>
        <v>3949472</v>
      </c>
      <c r="E371" s="88">
        <f>('[1]imchot (2)'!F596)</f>
        <v>-4.2246690095555373E-2</v>
      </c>
      <c r="F371" s="88">
        <f>('[1]imchot (2)'!G596)</f>
        <v>4.6160902208870057E-2</v>
      </c>
    </row>
    <row r="372" spans="1:8" x14ac:dyDescent="0.5">
      <c r="B372" s="89" t="s">
        <v>30</v>
      </c>
      <c r="C372" s="90" t="str">
        <f>('[1]imchot (2)'!C597)</f>
        <v>España</v>
      </c>
      <c r="D372" s="91">
        <f>('[1]imchot (2)'!E597)</f>
        <v>85558813</v>
      </c>
      <c r="E372" s="92">
        <f>('[1]imchot (2)'!F597)</f>
        <v>-3.6086033185627198E-3</v>
      </c>
      <c r="F372" s="92">
        <f>('[1]imchot (2)'!G597)</f>
        <v>1</v>
      </c>
    </row>
    <row r="373" spans="1:8" x14ac:dyDescent="0.5">
      <c r="B373" s="94"/>
      <c r="C373" s="95"/>
      <c r="D373" s="93"/>
      <c r="E373" s="93"/>
      <c r="F373" s="93"/>
    </row>
    <row r="374" spans="1:8" x14ac:dyDescent="0.5">
      <c r="B374" s="78" t="s">
        <v>52</v>
      </c>
      <c r="C374" s="78"/>
      <c r="D374" s="79" t="str">
        <f>('[1]imchot (2)'!E599)</f>
        <v>ENE-AGO 25</v>
      </c>
      <c r="E374" s="80" t="str">
        <f>('[1]imchot (2)'!F599)</f>
        <v>% VAR</v>
      </c>
      <c r="F374" s="80" t="str">
        <f>('[1]imchot (2)'!G599)</f>
        <v>CUOTA</v>
      </c>
    </row>
    <row r="375" spans="1:8" x14ac:dyDescent="0.5">
      <c r="B375" s="81">
        <v>1</v>
      </c>
      <c r="C375" s="82" t="str">
        <f>('[1]imchot (2)'!C600)</f>
        <v>Baleares</v>
      </c>
      <c r="D375" s="83">
        <f>('[1]imchot (2)'!E600)</f>
        <v>42313799</v>
      </c>
      <c r="E375" s="84">
        <f>('[1]imchot (2)'!F600)</f>
        <v>1.2499622530192989E-2</v>
      </c>
      <c r="F375" s="84">
        <f>('[1]imchot (2)'!G600)</f>
        <v>0.25096917092372933</v>
      </c>
    </row>
    <row r="376" spans="1:8" x14ac:dyDescent="0.5">
      <c r="B376" s="85">
        <v>2</v>
      </c>
      <c r="C376" s="86" t="str">
        <f>('[1]imchot (2)'!C601)</f>
        <v>Canarias</v>
      </c>
      <c r="D376" s="87">
        <f>('[1]imchot (2)'!E601)</f>
        <v>42211278</v>
      </c>
      <c r="E376" s="88">
        <f>('[1]imchot (2)'!F601)</f>
        <v>3.0773891292039668E-3</v>
      </c>
      <c r="F376" s="88">
        <f>('[1]imchot (2)'!G601)</f>
        <v>0.2503611042650899</v>
      </c>
    </row>
    <row r="377" spans="1:8" x14ac:dyDescent="0.5">
      <c r="B377" s="81">
        <v>3</v>
      </c>
      <c r="C377" s="82" t="str">
        <f>('[1]imchot (2)'!C602)</f>
        <v>Cataluña</v>
      </c>
      <c r="D377" s="83">
        <f>('[1]imchot (2)'!E602)</f>
        <v>30963273</v>
      </c>
      <c r="E377" s="84">
        <f>('[1]imchot (2)'!F602)</f>
        <v>-9.2108372940977734E-3</v>
      </c>
      <c r="F377" s="84">
        <f>('[1]imchot (2)'!G602)</f>
        <v>0.18364758394525374</v>
      </c>
    </row>
    <row r="378" spans="1:8" x14ac:dyDescent="0.5">
      <c r="B378" s="85">
        <v>4</v>
      </c>
      <c r="C378" s="86" t="str">
        <f>('[1]imchot (2)'!C603)</f>
        <v>Andalucía</v>
      </c>
      <c r="D378" s="87">
        <f>('[1]imchot (2)'!E603)</f>
        <v>21531889</v>
      </c>
      <c r="E378" s="88">
        <f>('[1]imchot (2)'!F603)</f>
        <v>1.342789469482919E-2</v>
      </c>
      <c r="F378" s="88">
        <f>('[1]imchot (2)'!G603)</f>
        <v>0.12770870161650502</v>
      </c>
    </row>
    <row r="379" spans="1:8" x14ac:dyDescent="0.5">
      <c r="B379" s="81">
        <v>5</v>
      </c>
      <c r="C379" s="82" t="str">
        <f>('[1]imchot (2)'!C604)</f>
        <v>C. Valenciana</v>
      </c>
      <c r="D379" s="83">
        <f>('[1]imchot (2)'!E604)</f>
        <v>11222487</v>
      </c>
      <c r="E379" s="84">
        <f>('[1]imchot (2)'!F604)</f>
        <v>3.5526560675744445E-2</v>
      </c>
      <c r="F379" s="84">
        <f>('[1]imchot (2)'!G604)</f>
        <v>6.6562169425920151E-2</v>
      </c>
    </row>
    <row r="380" spans="1:8" x14ac:dyDescent="0.5">
      <c r="B380" s="85">
        <v>6</v>
      </c>
      <c r="C380" s="86" t="str">
        <f>('[1]imchot (2)'!C605)</f>
        <v>Madrid</v>
      </c>
      <c r="D380" s="87">
        <f>('[1]imchot (2)'!E605)</f>
        <v>10627011</v>
      </c>
      <c r="E380" s="88">
        <f>('[1]imchot (2)'!F605)</f>
        <v>7.7543507535851042E-2</v>
      </c>
      <c r="F380" s="88">
        <f>('[1]imchot (2)'!G605)</f>
        <v>6.3030316423901153E-2</v>
      </c>
    </row>
    <row r="381" spans="1:8" x14ac:dyDescent="0.5">
      <c r="B381" s="89" t="s">
        <v>30</v>
      </c>
      <c r="C381" s="90" t="str">
        <f>('[1]imchot (2)'!C606)</f>
        <v>España</v>
      </c>
      <c r="D381" s="91">
        <f>('[1]imchot (2)'!E606)</f>
        <v>168601581</v>
      </c>
      <c r="E381" s="92">
        <f>('[1]imchot (2)'!F606)</f>
        <v>1.3290855729565676E-2</v>
      </c>
      <c r="F381" s="92">
        <f>('[1]imchot (2)'!G606)</f>
        <v>1</v>
      </c>
    </row>
    <row r="382" spans="1:8" x14ac:dyDescent="0.5">
      <c r="B382" s="97"/>
      <c r="C382" s="98"/>
      <c r="D382" s="99"/>
      <c r="E382" s="100"/>
      <c r="F382" s="100"/>
    </row>
    <row r="383" spans="1:8" x14ac:dyDescent="0.5">
      <c r="A383" s="101" t="s">
        <v>39</v>
      </c>
    </row>
    <row r="384" spans="1:8" x14ac:dyDescent="0.5">
      <c r="A384" s="22"/>
      <c r="H384" s="72"/>
    </row>
    <row r="386" spans="1:9" ht="32.5" x14ac:dyDescent="0.5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 x14ac:dyDescent="0.5">
      <c r="A389" s="76" t="s">
        <v>54</v>
      </c>
      <c r="B389" s="96"/>
      <c r="C389" s="77"/>
      <c r="D389" s="77"/>
      <c r="E389" s="77"/>
      <c r="F389" s="77"/>
      <c r="G389" s="77"/>
    </row>
    <row r="390" spans="1:9" x14ac:dyDescent="0.5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 x14ac:dyDescent="0.5">
      <c r="A391" s="95" t="s">
        <v>8</v>
      </c>
      <c r="B391" s="103" t="str">
        <f>('[1]imchot (2)'!D427)</f>
        <v>167,28 €</v>
      </c>
      <c r="C391" s="104">
        <f>('[1]imchot (2)'!E427)</f>
        <v>7.6655725043444756E-2</v>
      </c>
      <c r="D391" s="103">
        <f>('[1]imchot (2)'!F427)</f>
        <v>11.909999999999997</v>
      </c>
      <c r="E391" s="103" t="str">
        <f>('[1]imchot (2)'!G427)</f>
        <v>129,92 €</v>
      </c>
      <c r="F391" s="104">
        <f>('[1]imchot (2)'!H427)</f>
        <v>8.737864077669899E-2</v>
      </c>
      <c r="G391" s="103">
        <f>('[1]imchot (2)'!I427)</f>
        <v>10.439999999999984</v>
      </c>
    </row>
    <row r="392" spans="1:9" x14ac:dyDescent="0.5">
      <c r="A392" s="86" t="s">
        <v>60</v>
      </c>
      <c r="B392" s="105" t="str">
        <f>('[1]imchot (2)'!D428)</f>
        <v>211,32 €</v>
      </c>
      <c r="C392" s="88">
        <f>('[1]imchot (2)'!E428)</f>
        <v>9.5149253731343197E-2</v>
      </c>
      <c r="D392" s="105">
        <f>('[1]imchot (2)'!F428)</f>
        <v>18.359999999999985</v>
      </c>
      <c r="E392" s="105" t="str">
        <f>('[1]imchot (2)'!G428)</f>
        <v>194,11 €</v>
      </c>
      <c r="F392" s="88">
        <f>('[1]imchot (2)'!H428)</f>
        <v>9.4317284925019784E-2</v>
      </c>
      <c r="G392" s="105">
        <f>('[1]imchot (2)'!I428)</f>
        <v>16.730000000000018</v>
      </c>
    </row>
    <row r="393" spans="1:9" x14ac:dyDescent="0.5">
      <c r="A393" s="82" t="s">
        <v>61</v>
      </c>
      <c r="B393" s="106" t="str">
        <f>('[1]imchot (2)'!D429)</f>
        <v>148,99 €</v>
      </c>
      <c r="C393" s="84">
        <f>('[1]imchot (2)'!E429)</f>
        <v>5.6741612880346182E-2</v>
      </c>
      <c r="D393" s="106">
        <f>('[1]imchot (2)'!F429)</f>
        <v>8</v>
      </c>
      <c r="E393" s="106" t="str">
        <f>('[1]imchot (2)'!G429)</f>
        <v>129,54 €</v>
      </c>
      <c r="F393" s="84">
        <f>('[1]imchot (2)'!H429)</f>
        <v>8.2115111519505568E-2</v>
      </c>
      <c r="G393" s="106">
        <f>('[1]imchot (2)'!I429)</f>
        <v>9.8299999999999983</v>
      </c>
    </row>
    <row r="394" spans="1:9" x14ac:dyDescent="0.5">
      <c r="A394" s="86" t="s">
        <v>62</v>
      </c>
      <c r="B394" s="105" t="str">
        <f>('[1]imchot (2)'!D430)</f>
        <v>146,28 €</v>
      </c>
      <c r="C394" s="88">
        <f>('[1]imchot (2)'!E430)</f>
        <v>3.2921810699588772E-3</v>
      </c>
      <c r="D394" s="105">
        <f>('[1]imchot (2)'!F430)</f>
        <v>0.47999999999998977</v>
      </c>
      <c r="E394" s="105" t="str">
        <f>('[1]imchot (2)'!G430)</f>
        <v>124,42 €</v>
      </c>
      <c r="F394" s="88">
        <f>('[1]imchot (2)'!H430)</f>
        <v>9.7386787859115032E-3</v>
      </c>
      <c r="G394" s="105">
        <f>('[1]imchot (2)'!I430)</f>
        <v>1.2000000000000028</v>
      </c>
    </row>
    <row r="395" spans="1:9" x14ac:dyDescent="0.5">
      <c r="A395" s="82" t="s">
        <v>63</v>
      </c>
      <c r="B395" s="106" t="str">
        <f>('[1]imchot (2)'!D431)</f>
        <v>146,53 €</v>
      </c>
      <c r="C395" s="84">
        <f>('[1]imchot (2)'!E431)</f>
        <v>3.8851471109535574E-2</v>
      </c>
      <c r="D395" s="106">
        <f>('[1]imchot (2)'!F431)</f>
        <v>5.4799999999999898</v>
      </c>
      <c r="E395" s="106" t="str">
        <f>('[1]imchot (2)'!G431)</f>
        <v>122,32 €</v>
      </c>
      <c r="F395" s="84">
        <f>('[1]imchot (2)'!H431)</f>
        <v>4.8966640939885009E-2</v>
      </c>
      <c r="G395" s="106">
        <f>('[1]imchot (2)'!I431)</f>
        <v>5.7099999999999937</v>
      </c>
    </row>
    <row r="396" spans="1:9" x14ac:dyDescent="0.5">
      <c r="A396" s="86" t="s">
        <v>64</v>
      </c>
      <c r="B396" s="105" t="str">
        <f>('[1]imchot (2)'!D432)</f>
        <v>121,59 €</v>
      </c>
      <c r="C396" s="88">
        <f>('[1]imchot (2)'!E432)</f>
        <v>0.12572909915748531</v>
      </c>
      <c r="D396" s="105">
        <f>('[1]imchot (2)'!F432)</f>
        <v>13.579999999999998</v>
      </c>
      <c r="E396" s="105" t="str">
        <f>('[1]imchot (2)'!G432)</f>
        <v>76,37 €</v>
      </c>
      <c r="F396" s="88">
        <f>('[1]imchot (2)'!H432)</f>
        <v>0.1725779210809153</v>
      </c>
      <c r="G396" s="105">
        <f>('[1]imchot (2)'!I432)</f>
        <v>11.240000000000009</v>
      </c>
    </row>
    <row r="397" spans="1:9" x14ac:dyDescent="0.5">
      <c r="A397" s="90" t="s">
        <v>65</v>
      </c>
      <c r="B397" s="107" t="str">
        <f>('[1]imchot (2)'!D433)</f>
        <v>155,72 €</v>
      </c>
      <c r="C397" s="92">
        <f>('[1]imchot (2)'!E433)</f>
        <v>6.0546209902608394E-2</v>
      </c>
      <c r="D397" s="107">
        <f>('[1]imchot (2)'!F433)</f>
        <v>8.8899999999999864</v>
      </c>
      <c r="E397" s="107" t="str">
        <f>('[1]imchot (2)'!G433)</f>
        <v>125,03 €</v>
      </c>
      <c r="F397" s="92">
        <f>('[1]imchot (2)'!H433)</f>
        <v>6.9455136429732223E-2</v>
      </c>
      <c r="G397" s="107">
        <f>('[1]imchot (2)'!I433)</f>
        <v>8.1200000000000045</v>
      </c>
    </row>
    <row r="398" spans="1:9" x14ac:dyDescent="0.5">
      <c r="A398" s="93"/>
      <c r="B398" s="108"/>
      <c r="C398" s="108"/>
      <c r="D398" s="108"/>
      <c r="E398" s="108"/>
      <c r="F398" s="93"/>
      <c r="G398" s="93"/>
    </row>
    <row r="399" spans="1:9" x14ac:dyDescent="0.5">
      <c r="A399" s="93"/>
      <c r="B399" s="93"/>
      <c r="C399" s="93"/>
      <c r="D399" s="93"/>
      <c r="E399" s="93"/>
      <c r="F399" s="93"/>
      <c r="G399" s="93"/>
    </row>
    <row r="400" spans="1:9" x14ac:dyDescent="0.5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 x14ac:dyDescent="0.5">
      <c r="A401" s="82" t="s">
        <v>9</v>
      </c>
      <c r="B401" s="106" t="str">
        <f>('[1]imchot (2)'!D436)</f>
        <v>163,14 €</v>
      </c>
      <c r="C401" s="84">
        <f>('[1]imchot (2)'!E436)</f>
        <v>8.3051185022903651E-2</v>
      </c>
      <c r="D401" s="106">
        <f>('[1]imchot (2)'!F436)</f>
        <v>12.509999999999991</v>
      </c>
      <c r="E401" s="106" t="str">
        <f>('[1]imchot (2)'!G436)</f>
        <v>137,15 €</v>
      </c>
      <c r="F401" s="84">
        <f>('[1]imchot (2)'!H436)</f>
        <v>0.12078123723134748</v>
      </c>
      <c r="G401" s="106">
        <f>('[1]imchot (2)'!I436)</f>
        <v>14.780000000000001</v>
      </c>
    </row>
    <row r="402" spans="1:7" x14ac:dyDescent="0.5">
      <c r="A402" s="86" t="s">
        <v>10</v>
      </c>
      <c r="B402" s="105" t="str">
        <f>('[1]imchot (2)'!D437)</f>
        <v>187,34 €</v>
      </c>
      <c r="C402" s="88">
        <f>('[1]imchot (2)'!E437)</f>
        <v>6.3465031789282422E-2</v>
      </c>
      <c r="D402" s="105">
        <f>('[1]imchot (2)'!F437)</f>
        <v>11.180000000000007</v>
      </c>
      <c r="E402" s="105" t="str">
        <f>('[1]imchot (2)'!G437)</f>
        <v>160,02 €</v>
      </c>
      <c r="F402" s="88">
        <f>('[1]imchot (2)'!H437)</f>
        <v>6.4812350279478403E-2</v>
      </c>
      <c r="G402" s="105">
        <f>('[1]imchot (2)'!I437)</f>
        <v>9.7400000000000091</v>
      </c>
    </row>
    <row r="403" spans="1:7" x14ac:dyDescent="0.5">
      <c r="A403" s="82" t="s">
        <v>11</v>
      </c>
      <c r="B403" s="106" t="str">
        <f>('[1]imchot (2)'!D438)</f>
        <v>65,63 €</v>
      </c>
      <c r="C403" s="84">
        <f>('[1]imchot (2)'!E438)</f>
        <v>3.6154089043258564E-2</v>
      </c>
      <c r="D403" s="106">
        <f>('[1]imchot (2)'!F438)</f>
        <v>2.289999999999992</v>
      </c>
      <c r="E403" s="106" t="str">
        <f>('[1]imchot (2)'!G438)</f>
        <v>33,92 €</v>
      </c>
      <c r="F403" s="84">
        <f>('[1]imchot (2)'!H438)</f>
        <v>0.12317880794701996</v>
      </c>
      <c r="G403" s="106">
        <f>('[1]imchot (2)'!I438)</f>
        <v>3.7200000000000024</v>
      </c>
    </row>
    <row r="404" spans="1:7" x14ac:dyDescent="0.5">
      <c r="A404" s="86" t="s">
        <v>12</v>
      </c>
      <c r="B404" s="105" t="str">
        <f>('[1]imchot (2)'!D439)</f>
        <v>96,22 €</v>
      </c>
      <c r="C404" s="88">
        <f>('[1]imchot (2)'!E439)</f>
        <v>-3.5485164394546964E-2</v>
      </c>
      <c r="D404" s="105">
        <f>('[1]imchot (2)'!F439)</f>
        <v>-3.5400000000000063</v>
      </c>
      <c r="E404" s="105" t="str">
        <f>('[1]imchot (2)'!G439)</f>
        <v>62,10 €</v>
      </c>
      <c r="F404" s="88">
        <f>('[1]imchot (2)'!H439)</f>
        <v>-1.2561615519160463E-2</v>
      </c>
      <c r="G404" s="105">
        <f>('[1]imchot (2)'!I439)</f>
        <v>-0.78999999999999915</v>
      </c>
    </row>
    <row r="405" spans="1:7" x14ac:dyDescent="0.5">
      <c r="A405" s="82" t="s">
        <v>13</v>
      </c>
      <c r="B405" s="106" t="str">
        <f>('[1]imchot (2)'!D440)</f>
        <v>168,85 €</v>
      </c>
      <c r="C405" s="84">
        <f>('[1]imchot (2)'!E440)</f>
        <v>3.4366576819407024E-2</v>
      </c>
      <c r="D405" s="106">
        <f>('[1]imchot (2)'!F440)</f>
        <v>5.6099999999999852</v>
      </c>
      <c r="E405" s="106" t="str">
        <f>('[1]imchot (2)'!G440)</f>
        <v>132,36 €</v>
      </c>
      <c r="F405" s="84">
        <f>('[1]imchot (2)'!H440)</f>
        <v>2.851814437796274E-2</v>
      </c>
      <c r="G405" s="106">
        <f>('[1]imchot (2)'!I440)</f>
        <v>3.6700000000000159</v>
      </c>
    </row>
    <row r="406" spans="1:7" x14ac:dyDescent="0.5">
      <c r="A406" s="86" t="s">
        <v>14</v>
      </c>
      <c r="B406" s="105" t="str">
        <f>('[1]imchot (2)'!D441)</f>
        <v>72,07 €</v>
      </c>
      <c r="C406" s="88">
        <f>('[1]imchot (2)'!E441)</f>
        <v>7.9538645895745663E-2</v>
      </c>
      <c r="D406" s="105">
        <f>('[1]imchot (2)'!F441)</f>
        <v>5.3099999999999881</v>
      </c>
      <c r="E406" s="105" t="str">
        <f>('[1]imchot (2)'!G441)</f>
        <v>33,60 €</v>
      </c>
      <c r="F406" s="88">
        <f>('[1]imchot (2)'!H441)</f>
        <v>0.13898305084745766</v>
      </c>
      <c r="G406" s="105">
        <f>('[1]imchot (2)'!I441)</f>
        <v>4.1000000000000014</v>
      </c>
    </row>
    <row r="407" spans="1:7" x14ac:dyDescent="0.5">
      <c r="A407" s="82" t="s">
        <v>15</v>
      </c>
      <c r="B407" s="106" t="str">
        <f>('[1]imchot (2)'!D442)</f>
        <v>207,80 €</v>
      </c>
      <c r="C407" s="84">
        <f>('[1]imchot (2)'!E442)</f>
        <v>0.11600429645542443</v>
      </c>
      <c r="D407" s="106">
        <f>('[1]imchot (2)'!F442)</f>
        <v>21.600000000000023</v>
      </c>
      <c r="E407" s="106" t="str">
        <f>('[1]imchot (2)'!G442)</f>
        <v>181,09 €</v>
      </c>
      <c r="F407" s="84">
        <f>('[1]imchot (2)'!H442)</f>
        <v>0.12067578439259852</v>
      </c>
      <c r="G407" s="106">
        <f>('[1]imchot (2)'!I442)</f>
        <v>19.5</v>
      </c>
    </row>
    <row r="408" spans="1:7" x14ac:dyDescent="0.5">
      <c r="A408" s="86" t="s">
        <v>16</v>
      </c>
      <c r="B408" s="105" t="str">
        <f>('[1]imchot (2)'!D443)</f>
        <v>83,08 €</v>
      </c>
      <c r="C408" s="88">
        <f>('[1]imchot (2)'!E443)</f>
        <v>-2.5683124193737528E-2</v>
      </c>
      <c r="D408" s="105">
        <f>('[1]imchot (2)'!F443)</f>
        <v>-2.1899999999999977</v>
      </c>
      <c r="E408" s="105" t="str">
        <f>('[1]imchot (2)'!G443)</f>
        <v>50,86 €</v>
      </c>
      <c r="F408" s="88">
        <f>('[1]imchot (2)'!H443)</f>
        <v>-4.2725390551477616E-2</v>
      </c>
      <c r="G408" s="105">
        <f>('[1]imchot (2)'!I443)</f>
        <v>-2.2700000000000031</v>
      </c>
    </row>
    <row r="409" spans="1:7" x14ac:dyDescent="0.5">
      <c r="A409" s="90"/>
      <c r="B409" s="90"/>
      <c r="C409" s="90"/>
      <c r="D409" s="90"/>
      <c r="E409" s="90"/>
      <c r="F409" s="90"/>
      <c r="G409" s="90"/>
    </row>
    <row r="410" spans="1:7" x14ac:dyDescent="0.5">
      <c r="A410" s="96"/>
      <c r="B410" s="96"/>
      <c r="C410" s="77"/>
      <c r="D410" s="77"/>
      <c r="E410" s="77"/>
      <c r="F410" s="77"/>
      <c r="G410" s="77"/>
    </row>
    <row r="411" spans="1:7" x14ac:dyDescent="0.5">
      <c r="A411" s="96"/>
      <c r="B411" s="96"/>
      <c r="C411" s="77"/>
      <c r="D411" s="77"/>
      <c r="E411" s="77"/>
      <c r="F411" s="77"/>
      <c r="G411" s="77"/>
    </row>
    <row r="412" spans="1:7" x14ac:dyDescent="0.5">
      <c r="A412" s="96"/>
      <c r="B412" s="96"/>
      <c r="C412" s="77"/>
      <c r="D412" s="77"/>
      <c r="E412" s="77"/>
      <c r="F412" s="77"/>
      <c r="G412" s="77"/>
    </row>
    <row r="413" spans="1:7" x14ac:dyDescent="0.5">
      <c r="A413" s="96"/>
      <c r="B413" s="96"/>
      <c r="C413" s="77"/>
      <c r="D413" s="77"/>
      <c r="E413" s="77"/>
      <c r="F413" s="77"/>
      <c r="G413" s="77"/>
    </row>
    <row r="414" spans="1:7" x14ac:dyDescent="0.5">
      <c r="A414" s="76" t="s">
        <v>67</v>
      </c>
      <c r="B414" s="96"/>
      <c r="C414" s="77"/>
      <c r="D414" s="77"/>
      <c r="E414" s="77"/>
      <c r="F414" s="77"/>
      <c r="G414" s="77"/>
    </row>
    <row r="415" spans="1:7" x14ac:dyDescent="0.5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 x14ac:dyDescent="0.5">
      <c r="A416" s="95" t="s">
        <v>8</v>
      </c>
      <c r="B416" s="103" t="str">
        <f>('[1]imchot (2)'!D739)</f>
        <v>126,04 €</v>
      </c>
      <c r="C416" s="104">
        <f>('[1]imchot (2)'!E739)</f>
        <v>5.6584793360717534E-2</v>
      </c>
      <c r="D416" s="103">
        <f>('[1]imchot (2)'!F739)</f>
        <v>6.75</v>
      </c>
      <c r="E416" s="103" t="str">
        <f>('[1]imchot (2)'!G739)</f>
        <v>84,49 €</v>
      </c>
      <c r="F416" s="104">
        <f>('[1]imchot (2)'!H739)</f>
        <v>6.8411734951947301E-2</v>
      </c>
      <c r="G416" s="103">
        <f>('[1]imchot (2)'!I739)</f>
        <v>5.4099999999999966</v>
      </c>
    </row>
    <row r="417" spans="1:7" x14ac:dyDescent="0.5">
      <c r="A417" s="86" t="s">
        <v>60</v>
      </c>
      <c r="B417" s="105" t="str">
        <f>('[1]imchot (2)'!D740)</f>
        <v>164,04 €</v>
      </c>
      <c r="C417" s="88">
        <f>('[1]imchot (2)'!E740)</f>
        <v>8.1843962276594295E-2</v>
      </c>
      <c r="D417" s="105">
        <f>('[1]imchot (2)'!F740)</f>
        <v>12.409999999999997</v>
      </c>
      <c r="E417" s="105" t="str">
        <f>('[1]imchot (2)'!G740)</f>
        <v>136,47 €</v>
      </c>
      <c r="F417" s="88">
        <f>('[1]imchot (2)'!H740)</f>
        <v>9.3597243368859662E-2</v>
      </c>
      <c r="G417" s="105">
        <f>('[1]imchot (2)'!I740)</f>
        <v>11.679999999999993</v>
      </c>
    </row>
    <row r="418" spans="1:7" x14ac:dyDescent="0.5">
      <c r="A418" s="82" t="s">
        <v>61</v>
      </c>
      <c r="B418" s="106" t="str">
        <f>('[1]imchot (2)'!D741)</f>
        <v>140,27 €</v>
      </c>
      <c r="C418" s="84">
        <f>('[1]imchot (2)'!E741)</f>
        <v>5.6249999999999911E-2</v>
      </c>
      <c r="D418" s="106">
        <f>('[1]imchot (2)'!F741)</f>
        <v>7.4699999999999989</v>
      </c>
      <c r="E418" s="106" t="str">
        <f>('[1]imchot (2)'!G741)</f>
        <v>117,61 €</v>
      </c>
      <c r="F418" s="84">
        <f>('[1]imchot (2)'!H741)</f>
        <v>7.0836747700992353E-2</v>
      </c>
      <c r="G418" s="106">
        <f>('[1]imchot (2)'!I741)</f>
        <v>7.7800000000000011</v>
      </c>
    </row>
    <row r="419" spans="1:7" x14ac:dyDescent="0.5">
      <c r="A419" s="86" t="s">
        <v>62</v>
      </c>
      <c r="B419" s="105" t="str">
        <f>('[1]imchot (2)'!D742)</f>
        <v>136,61 €</v>
      </c>
      <c r="C419" s="88">
        <f>('[1]imchot (2)'!E742)</f>
        <v>3.296786389413997E-2</v>
      </c>
      <c r="D419" s="105">
        <f>('[1]imchot (2)'!F742)</f>
        <v>4.3600000000000136</v>
      </c>
      <c r="E419" s="105" t="str">
        <f>('[1]imchot (2)'!G742)</f>
        <v>99,66 €</v>
      </c>
      <c r="F419" s="88">
        <f>('[1]imchot (2)'!H742)</f>
        <v>3.9966607534175136E-2</v>
      </c>
      <c r="G419" s="105">
        <f>('[1]imchot (2)'!I742)</f>
        <v>3.8299999999999983</v>
      </c>
    </row>
    <row r="420" spans="1:7" x14ac:dyDescent="0.5">
      <c r="A420" s="82" t="s">
        <v>63</v>
      </c>
      <c r="B420" s="106" t="str">
        <f>('[1]imchot (2)'!D743)</f>
        <v>107,92 €</v>
      </c>
      <c r="C420" s="84">
        <f>('[1]imchot (2)'!E743)</f>
        <v>2.1196063588190706E-2</v>
      </c>
      <c r="D420" s="106">
        <f>('[1]imchot (2)'!F743)</f>
        <v>2.2399999999999949</v>
      </c>
      <c r="E420" s="106" t="str">
        <f>('[1]imchot (2)'!G743)</f>
        <v>76,30 €</v>
      </c>
      <c r="F420" s="84">
        <f>('[1]imchot (2)'!H743)</f>
        <v>1.7333333333333201E-2</v>
      </c>
      <c r="G420" s="106">
        <f>('[1]imchot (2)'!I743)</f>
        <v>1.2999999999999972</v>
      </c>
    </row>
    <row r="421" spans="1:7" x14ac:dyDescent="0.5">
      <c r="A421" s="86" t="s">
        <v>64</v>
      </c>
      <c r="B421" s="105" t="str">
        <f>('[1]imchot (2)'!D744)</f>
        <v>142,98 €</v>
      </c>
      <c r="C421" s="88">
        <f>('[1]imchot (2)'!E744)</f>
        <v>9.1617040769583102E-2</v>
      </c>
      <c r="D421" s="105">
        <f>('[1]imchot (2)'!F744)</f>
        <v>12</v>
      </c>
      <c r="E421" s="105" t="str">
        <f>('[1]imchot (2)'!G744)</f>
        <v>101,52 €</v>
      </c>
      <c r="F421" s="88">
        <f>('[1]imchot (2)'!H744)</f>
        <v>9.0089122731665361E-2</v>
      </c>
      <c r="G421" s="105">
        <f>('[1]imchot (2)'!I744)</f>
        <v>8.39</v>
      </c>
    </row>
    <row r="422" spans="1:7" x14ac:dyDescent="0.5">
      <c r="A422" s="90" t="s">
        <v>65</v>
      </c>
      <c r="B422" s="107" t="str">
        <f>('[1]imchot (2)'!D745)</f>
        <v>129,66 €</v>
      </c>
      <c r="C422" s="92">
        <f>('[1]imchot (2)'!E745)</f>
        <v>5.6121202248106128E-2</v>
      </c>
      <c r="D422" s="107">
        <f>('[1]imchot (2)'!F745)</f>
        <v>6.8900000000000006</v>
      </c>
      <c r="E422" s="107" t="str">
        <f>('[1]imchot (2)'!G745)</f>
        <v>91,28 €</v>
      </c>
      <c r="F422" s="92">
        <f>('[1]imchot (2)'!H745)</f>
        <v>6.6978375219170161E-2</v>
      </c>
      <c r="G422" s="107">
        <f>('[1]imchot (2)'!I745)</f>
        <v>5.730000000000004</v>
      </c>
    </row>
    <row r="423" spans="1:7" x14ac:dyDescent="0.5">
      <c r="A423" s="93"/>
      <c r="B423" s="108"/>
      <c r="C423" s="108"/>
      <c r="D423" s="108"/>
      <c r="E423" s="108"/>
      <c r="F423" s="93"/>
      <c r="G423" s="93"/>
    </row>
    <row r="424" spans="1:7" x14ac:dyDescent="0.5">
      <c r="A424" s="93"/>
      <c r="B424" s="93"/>
      <c r="C424" s="93"/>
      <c r="D424" s="93"/>
      <c r="E424" s="93"/>
      <c r="F424" s="93"/>
      <c r="G424" s="93"/>
    </row>
    <row r="425" spans="1:7" x14ac:dyDescent="0.5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 x14ac:dyDescent="0.5">
      <c r="A426" s="82" t="s">
        <v>9</v>
      </c>
      <c r="B426" s="106" t="str">
        <f>('[1]imchot (2)'!D749)</f>
        <v>111,03 €</v>
      </c>
      <c r="C426" s="84">
        <f>('[1]imchot (2)'!E749)</f>
        <v>0.11576725957190237</v>
      </c>
      <c r="D426" s="106">
        <f>('[1]imchot (2)'!F749)</f>
        <v>11.519999999999996</v>
      </c>
      <c r="E426" s="106" t="str">
        <f>('[1]imchot (2)'!G749)</f>
        <v>72,73 €</v>
      </c>
      <c r="F426" s="84">
        <f>('[1]imchot (2)'!H749)</f>
        <v>0.2043384666335486</v>
      </c>
      <c r="G426" s="106">
        <f>('[1]imchot (2)'!I749)</f>
        <v>12.340000000000003</v>
      </c>
    </row>
    <row r="427" spans="1:7" x14ac:dyDescent="0.5">
      <c r="A427" s="86" t="s">
        <v>10</v>
      </c>
      <c r="B427" s="105" t="str">
        <f>('[1]imchot (2)'!D750)</f>
        <v>128,95 €</v>
      </c>
      <c r="C427" s="88">
        <f>('[1]imchot (2)'!E750)</f>
        <v>-5.552556489550442E-3</v>
      </c>
      <c r="D427" s="105">
        <f>('[1]imchot (2)'!F750)</f>
        <v>-0.71999999999999886</v>
      </c>
      <c r="E427" s="105" t="str">
        <f>('[1]imchot (2)'!G750)</f>
        <v>85,24 €</v>
      </c>
      <c r="F427" s="88">
        <f>('[1]imchot (2)'!H750)</f>
        <v>1.8520731270163626E-2</v>
      </c>
      <c r="G427" s="105">
        <f>('[1]imchot (2)'!I750)</f>
        <v>1.5499999999999972</v>
      </c>
    </row>
    <row r="428" spans="1:7" x14ac:dyDescent="0.5">
      <c r="A428" s="82" t="s">
        <v>11</v>
      </c>
      <c r="B428" s="106" t="str">
        <f>('[1]imchot (2)'!D751)</f>
        <v>84,59 €</v>
      </c>
      <c r="C428" s="84">
        <f>('[1]imchot (2)'!E751)</f>
        <v>-2.4764150943396013E-3</v>
      </c>
      <c r="D428" s="106">
        <f>('[1]imchot (2)'!F751)</f>
        <v>-0.20999999999999375</v>
      </c>
      <c r="E428" s="106" t="str">
        <f>('[1]imchot (2)'!G751)</f>
        <v>48,37 €</v>
      </c>
      <c r="F428" s="84">
        <f>('[1]imchot (2)'!H751)</f>
        <v>6.5418502202643225E-2</v>
      </c>
      <c r="G428" s="106">
        <f>('[1]imchot (2)'!I751)</f>
        <v>2.9699999999999989</v>
      </c>
    </row>
    <row r="429" spans="1:7" x14ac:dyDescent="0.5">
      <c r="A429" s="86" t="s">
        <v>12</v>
      </c>
      <c r="B429" s="105" t="str">
        <f>('[1]imchot (2)'!D752)</f>
        <v>97,12 €</v>
      </c>
      <c r="C429" s="88">
        <f>('[1]imchot (2)'!E752)</f>
        <v>4.0497107349475092E-2</v>
      </c>
      <c r="D429" s="105">
        <f>('[1]imchot (2)'!F752)</f>
        <v>3.7800000000000011</v>
      </c>
      <c r="E429" s="105" t="str">
        <f>('[1]imchot (2)'!G752)</f>
        <v>57,50 €</v>
      </c>
      <c r="F429" s="88">
        <f>('[1]imchot (2)'!H752)</f>
        <v>5.6014692378328679E-2</v>
      </c>
      <c r="G429" s="105">
        <f>('[1]imchot (2)'!I752)</f>
        <v>3.0499999999999972</v>
      </c>
    </row>
    <row r="430" spans="1:7" x14ac:dyDescent="0.5">
      <c r="A430" s="82" t="s">
        <v>13</v>
      </c>
      <c r="B430" s="106" t="str">
        <f>('[1]imchot (2)'!D753)</f>
        <v>121,71 €</v>
      </c>
      <c r="C430" s="84">
        <f>('[1]imchot (2)'!E753)</f>
        <v>7.6412841602547132E-2</v>
      </c>
      <c r="D430" s="106">
        <f>('[1]imchot (2)'!F753)</f>
        <v>8.64</v>
      </c>
      <c r="E430" s="106" t="str">
        <f>('[1]imchot (2)'!G753)</f>
        <v>74,18 €</v>
      </c>
      <c r="F430" s="84">
        <f>('[1]imchot (2)'!H753)</f>
        <v>6.6724187517975375E-2</v>
      </c>
      <c r="G430" s="106">
        <f>('[1]imchot (2)'!I753)</f>
        <v>4.6400000000000006</v>
      </c>
    </row>
    <row r="431" spans="1:7" x14ac:dyDescent="0.5">
      <c r="A431" s="86" t="s">
        <v>14</v>
      </c>
      <c r="B431" s="105" t="str">
        <f>('[1]imchot (2)'!D754)</f>
        <v>67,29 €</v>
      </c>
      <c r="C431" s="88">
        <f>('[1]imchot (2)'!E754)</f>
        <v>4.8294126811029958E-2</v>
      </c>
      <c r="D431" s="105">
        <f>('[1]imchot (2)'!F754)</f>
        <v>3.1000000000000085</v>
      </c>
      <c r="E431" s="105" t="str">
        <f>('[1]imchot (2)'!G754)</f>
        <v>28,32 €</v>
      </c>
      <c r="F431" s="88">
        <f>('[1]imchot (2)'!H754)</f>
        <v>0.112770137524558</v>
      </c>
      <c r="G431" s="105">
        <f>('[1]imchot (2)'!I754)</f>
        <v>2.870000000000001</v>
      </c>
    </row>
    <row r="432" spans="1:7" x14ac:dyDescent="0.5">
      <c r="A432" s="82" t="s">
        <v>15</v>
      </c>
      <c r="B432" s="106" t="str">
        <f>('[1]imchot (2)'!D755)</f>
        <v>146,62 €</v>
      </c>
      <c r="C432" s="84">
        <f>('[1]imchot (2)'!E755)</f>
        <v>8.6074074074074192E-2</v>
      </c>
      <c r="D432" s="106">
        <f>('[1]imchot (2)'!F755)</f>
        <v>11.620000000000005</v>
      </c>
      <c r="E432" s="106" t="str">
        <f>('[1]imchot (2)'!G755)</f>
        <v>110,45 €</v>
      </c>
      <c r="F432" s="84">
        <f>('[1]imchot (2)'!H755)</f>
        <v>7.7350760827155751E-2</v>
      </c>
      <c r="G432" s="106">
        <f>('[1]imchot (2)'!I755)</f>
        <v>7.9300000000000068</v>
      </c>
    </row>
    <row r="433" spans="1:9" x14ac:dyDescent="0.5">
      <c r="A433" s="86" t="s">
        <v>16</v>
      </c>
      <c r="B433" s="105" t="str">
        <f>('[1]imchot (2)'!D756)</f>
        <v>119,65 €</v>
      </c>
      <c r="C433" s="88">
        <f>('[1]imchot (2)'!E756)</f>
        <v>2.6774221230584372E-2</v>
      </c>
      <c r="D433" s="105">
        <f>('[1]imchot (2)'!F756)</f>
        <v>3.1200000000000045</v>
      </c>
      <c r="E433" s="105" t="str">
        <f>('[1]imchot (2)'!G756)</f>
        <v>81,04 €</v>
      </c>
      <c r="F433" s="88">
        <f>('[1]imchot (2)'!H756)</f>
        <v>1.0473815461346625E-2</v>
      </c>
      <c r="G433" s="105">
        <f>('[1]imchot (2)'!I756)</f>
        <v>0.84000000000000341</v>
      </c>
    </row>
    <row r="434" spans="1:9" x14ac:dyDescent="0.5">
      <c r="A434" s="90"/>
      <c r="B434" s="91"/>
      <c r="C434" s="92"/>
      <c r="D434" s="92"/>
      <c r="E434" s="91"/>
      <c r="F434" s="92"/>
      <c r="G434" s="92"/>
    </row>
    <row r="436" spans="1:9" x14ac:dyDescent="0.5">
      <c r="A436" s="101" t="s">
        <v>39</v>
      </c>
    </row>
    <row r="440" spans="1:9" ht="18.5" x14ac:dyDescent="0.5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[1]demanda!A178</f>
        <v>AGOSTO 25</v>
      </c>
    </row>
    <row r="442" spans="1:9" ht="32.5" x14ac:dyDescent="0.5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 x14ac:dyDescent="0.5">
      <c r="A445" s="109" t="s">
        <v>31</v>
      </c>
      <c r="B445" s="110"/>
      <c r="C445" s="110" t="str">
        <f>('[1]imchot (2)'!D776)</f>
        <v>Sep.25</v>
      </c>
      <c r="D445" s="110"/>
      <c r="E445" s="110" t="str">
        <f>('[1]imchot (2)'!F776)</f>
        <v>Oct.25</v>
      </c>
      <c r="F445" s="110"/>
      <c r="G445" s="110" t="str">
        <f>('[1]imchot (2)'!H776)</f>
        <v>Nov.25</v>
      </c>
      <c r="H445" s="111" t="s">
        <v>69</v>
      </c>
      <c r="I445" s="111"/>
    </row>
    <row r="446" spans="1:9" x14ac:dyDescent="0.5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 x14ac:dyDescent="0.5">
      <c r="A447" s="113" t="s">
        <v>8</v>
      </c>
      <c r="B447" s="114">
        <f>('[1]imchot (2)'!C778)</f>
        <v>6181.3037779924707</v>
      </c>
      <c r="C447" s="115">
        <f>('[1]imchot (2)'!D778)</f>
        <v>1.7161854403829437</v>
      </c>
      <c r="D447" s="114">
        <f>('[1]imchot (2)'!E778)</f>
        <v>5209.779941180087</v>
      </c>
      <c r="E447" s="115">
        <f>('[1]imchot (2)'!F778)</f>
        <v>1.3333373760770826</v>
      </c>
      <c r="F447" s="114">
        <f>('[1]imchot (2)'!G778)</f>
        <v>3120.0167980434016</v>
      </c>
      <c r="G447" s="115">
        <f>('[1]imchot (2)'!H778)</f>
        <v>1.6897949313581933</v>
      </c>
      <c r="H447" s="116">
        <f>('[1]imchot (2)'!I778)</f>
        <v>54388.754517215959</v>
      </c>
      <c r="I447" s="115">
        <f>('[1]imchot (2)'!J778)</f>
        <v>0.55625859959836532</v>
      </c>
    </row>
    <row r="448" spans="1:9" x14ac:dyDescent="0.5">
      <c r="A448" s="117" t="s">
        <v>9</v>
      </c>
      <c r="B448" s="118">
        <f>('[1]imchot (2)'!C779)</f>
        <v>667.25337421867994</v>
      </c>
      <c r="C448" s="119">
        <f>('[1]imchot (2)'!D779)</f>
        <v>0.87523647827846673</v>
      </c>
      <c r="D448" s="118">
        <f>('[1]imchot (2)'!E779)</f>
        <v>322.78958597642452</v>
      </c>
      <c r="E448" s="119">
        <f>('[1]imchot (2)'!F779)</f>
        <v>2.4930576737086483</v>
      </c>
      <c r="F448" s="118">
        <f>('[1]imchot (2)'!G779)</f>
        <v>130.87412577751229</v>
      </c>
      <c r="G448" s="119">
        <f>('[1]imchot (2)'!H779)</f>
        <v>5.7961955777600593</v>
      </c>
      <c r="H448" s="120">
        <f>('[1]imchot (2)'!I779)</f>
        <v>5160.6820859726167</v>
      </c>
      <c r="I448" s="119">
        <f>('[1]imchot (2)'!J779)</f>
        <v>2.8484679491520808</v>
      </c>
    </row>
    <row r="449" spans="1:9" x14ac:dyDescent="0.5">
      <c r="A449" s="121" t="s">
        <v>10</v>
      </c>
      <c r="B449" s="122">
        <f>('[1]imchot (2)'!C780)</f>
        <v>1038.8876373638166</v>
      </c>
      <c r="C449" s="123">
        <f>('[1]imchot (2)'!D780)</f>
        <v>3.2799285575350012</v>
      </c>
      <c r="D449" s="122">
        <f>('[1]imchot (2)'!E780)</f>
        <v>785.70659640648989</v>
      </c>
      <c r="E449" s="123">
        <f>('[1]imchot (2)'!F780)</f>
        <v>4.2867225556456532</v>
      </c>
      <c r="F449" s="122">
        <f>('[1]imchot (2)'!G780)</f>
        <v>360.16365343164443</v>
      </c>
      <c r="G449" s="123">
        <f>('[1]imchot (2)'!H780)</f>
        <v>5.4479070581820963</v>
      </c>
      <c r="H449" s="124">
        <f>('[1]imchot (2)'!I780)</f>
        <v>8360.8468872019512</v>
      </c>
      <c r="I449" s="123">
        <f>('[1]imchot (2)'!J780)</f>
        <v>1.8862758123565584</v>
      </c>
    </row>
    <row r="450" spans="1:9" x14ac:dyDescent="0.5">
      <c r="A450" s="117" t="s">
        <v>11</v>
      </c>
      <c r="B450" s="118">
        <f>('[1]imchot (2)'!C781)</f>
        <v>176.46104278243638</v>
      </c>
      <c r="C450" s="119">
        <f>('[1]imchot (2)'!D781)</f>
        <v>-1.7444665287056438</v>
      </c>
      <c r="D450" s="118">
        <f>('[1]imchot (2)'!E781)</f>
        <v>198.8262363595187</v>
      </c>
      <c r="E450" s="119">
        <f>('[1]imchot (2)'!F781)</f>
        <v>-1.9144694758845446</v>
      </c>
      <c r="F450" s="118">
        <f>('[1]imchot (2)'!G781)</f>
        <v>162.24096016282635</v>
      </c>
      <c r="G450" s="119">
        <f>('[1]imchot (2)'!H781)</f>
        <v>-2.0017757465335677</v>
      </c>
      <c r="H450" s="120">
        <f>('[1]imchot (2)'!I781)</f>
        <v>1851.6102393047813</v>
      </c>
      <c r="I450" s="119">
        <f>('[1]imchot (2)'!J781)</f>
        <v>-0.10971689791666961</v>
      </c>
    </row>
    <row r="451" spans="1:9" x14ac:dyDescent="0.5">
      <c r="A451" s="121" t="s">
        <v>12</v>
      </c>
      <c r="B451" s="122">
        <f>('[1]imchot (2)'!C782)</f>
        <v>581.1180623020789</v>
      </c>
      <c r="C451" s="123">
        <f>('[1]imchot (2)'!D782)</f>
        <v>2.6054117864685367</v>
      </c>
      <c r="D451" s="122">
        <f>('[1]imchot (2)'!E782)</f>
        <v>565.16779952889465</v>
      </c>
      <c r="E451" s="123">
        <f>('[1]imchot (2)'!F782)</f>
        <v>1.1750362562557086</v>
      </c>
      <c r="F451" s="122">
        <f>('[1]imchot (2)'!G782)</f>
        <v>429.31674801458973</v>
      </c>
      <c r="G451" s="123">
        <f>('[1]imchot (2)'!H782)</f>
        <v>0.59557097172744022</v>
      </c>
      <c r="H451" s="124">
        <f>('[1]imchot (2)'!I782)</f>
        <v>5695.8086098455642</v>
      </c>
      <c r="I451" s="123">
        <f>('[1]imchot (2)'!J782)</f>
        <v>2.2990142944249357</v>
      </c>
    </row>
    <row r="452" spans="1:9" x14ac:dyDescent="0.5">
      <c r="A452" s="117" t="s">
        <v>13</v>
      </c>
      <c r="B452" s="118">
        <f>('[1]imchot (2)'!C783)</f>
        <v>534.55719319105253</v>
      </c>
      <c r="C452" s="119">
        <f>('[1]imchot (2)'!D783)</f>
        <v>-1.2673745858470937</v>
      </c>
      <c r="D452" s="118">
        <f>('[1]imchot (2)'!E783)</f>
        <v>256.27930095828862</v>
      </c>
      <c r="E452" s="119">
        <f>('[1]imchot (2)'!F783)</f>
        <v>0.63191618890667201</v>
      </c>
      <c r="F452" s="118">
        <f>('[1]imchot (2)'!G783)</f>
        <v>112.12980328170416</v>
      </c>
      <c r="G452" s="119">
        <f>('[1]imchot (2)'!H783)</f>
        <v>1.8306512175601171</v>
      </c>
      <c r="H452" s="120">
        <f>('[1]imchot (2)'!I783)</f>
        <v>3928.7492974310453</v>
      </c>
      <c r="I452" s="119">
        <f>('[1]imchot (2)'!J783)</f>
        <v>-0.60148170090229769</v>
      </c>
    </row>
    <row r="453" spans="1:9" x14ac:dyDescent="0.5">
      <c r="A453" s="121" t="s">
        <v>14</v>
      </c>
      <c r="B453" s="122">
        <f>('[1]imchot (2)'!C784)</f>
        <v>99.147168577084912</v>
      </c>
      <c r="C453" s="123">
        <f>('[1]imchot (2)'!D784)</f>
        <v>1.4251780766872884</v>
      </c>
      <c r="D453" s="122">
        <f>('[1]imchot (2)'!E784)</f>
        <v>104.12117235589179</v>
      </c>
      <c r="E453" s="123">
        <f>('[1]imchot (2)'!F784)</f>
        <v>2.5662677369988813</v>
      </c>
      <c r="F453" s="122">
        <f>('[1]imchot (2)'!G784)</f>
        <v>83.718750752222462</v>
      </c>
      <c r="G453" s="123">
        <f>('[1]imchot (2)'!H784)</f>
        <v>-4.0307780681808225</v>
      </c>
      <c r="H453" s="124">
        <f>('[1]imchot (2)'!I784)</f>
        <v>996.00309168519914</v>
      </c>
      <c r="I453" s="123">
        <f>('[1]imchot (2)'!J784)</f>
        <v>1.4133775320376856</v>
      </c>
    </row>
    <row r="454" spans="1:9" x14ac:dyDescent="0.5">
      <c r="A454" s="117" t="s">
        <v>15</v>
      </c>
      <c r="B454" s="118">
        <f>('[1]imchot (2)'!C785)</f>
        <v>2390.4289761342134</v>
      </c>
      <c r="C454" s="119">
        <f>('[1]imchot (2)'!D785)</f>
        <v>2.2922172217290324</v>
      </c>
      <c r="D454" s="118">
        <f>('[1]imchot (2)'!E785)</f>
        <v>2225.8247661359596</v>
      </c>
      <c r="E454" s="119">
        <f>('[1]imchot (2)'!F785)</f>
        <v>1.7277606629899509</v>
      </c>
      <c r="F454" s="118">
        <f>('[1]imchot (2)'!G785)</f>
        <v>1214.6036480699374</v>
      </c>
      <c r="G454" s="119">
        <f>('[1]imchot (2)'!H785)</f>
        <v>4.0596193233606925</v>
      </c>
      <c r="H454" s="120">
        <f>('[1]imchot (2)'!I785)</f>
        <v>21205.430390340112</v>
      </c>
      <c r="I454" s="119">
        <f>('[1]imchot (2)'!J785)</f>
        <v>0.23856052284332918</v>
      </c>
    </row>
    <row r="455" spans="1:9" ht="17" thickBot="1" x14ac:dyDescent="0.55000000000000004">
      <c r="A455" s="125" t="s">
        <v>16</v>
      </c>
      <c r="B455" s="126">
        <f>('[1]imchot (2)'!C786)</f>
        <v>693.4503234231089</v>
      </c>
      <c r="C455" s="127">
        <f>('[1]imchot (2)'!D786)</f>
        <v>0.84173960799184044</v>
      </c>
      <c r="D455" s="126">
        <f>('[1]imchot (2)'!E786)</f>
        <v>751.06448345861884</v>
      </c>
      <c r="E455" s="127">
        <f>('[1]imchot (2)'!F786)</f>
        <v>-2.1239643482134625</v>
      </c>
      <c r="F455" s="126">
        <f>('[1]imchot (2)'!G786)</f>
        <v>626.96910855296437</v>
      </c>
      <c r="G455" s="127">
        <f>('[1]imchot (2)'!H786)</f>
        <v>-2.9479114889384022</v>
      </c>
      <c r="H455" s="128">
        <f>('[1]imchot (2)'!I786)</f>
        <v>7189.6239154346922</v>
      </c>
      <c r="I455" s="127">
        <f>('[1]imchot (2)'!J786)</f>
        <v>-2.2221762261430626</v>
      </c>
    </row>
    <row r="456" spans="1:9" x14ac:dyDescent="0.5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x14ac:dyDescent="0.5">
      <c r="A457" s="109" t="s">
        <v>73</v>
      </c>
      <c r="B457" s="110"/>
      <c r="C457" s="110" t="str">
        <f>(C445)</f>
        <v>Sep.25</v>
      </c>
      <c r="D457" s="110"/>
      <c r="E457" s="110" t="str">
        <f>(E445)</f>
        <v>Oct.25</v>
      </c>
      <c r="F457" s="110"/>
      <c r="G457" s="110" t="str">
        <f>(G445)</f>
        <v>Nov.25</v>
      </c>
      <c r="H457" s="111" t="str">
        <f>(H445)</f>
        <v>Acumulado Ene25-Abr25</v>
      </c>
      <c r="I457" s="111"/>
    </row>
    <row r="458" spans="1:9" x14ac:dyDescent="0.5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 x14ac:dyDescent="0.5">
      <c r="A459" s="113" t="s">
        <v>8</v>
      </c>
      <c r="B459" s="114">
        <f>('[1]imchot (2)'!C790)</f>
        <v>63.024691977266684</v>
      </c>
      <c r="C459" s="115">
        <f>('[1]imchot (2)'!D790)</f>
        <v>0.16469197726668483</v>
      </c>
      <c r="D459" s="114">
        <f>('[1]imchot (2)'!E790)</f>
        <v>58.025487111482917</v>
      </c>
      <c r="E459" s="115">
        <f>('[1]imchot (2)'!F790)</f>
        <v>-0.24451288851708597</v>
      </c>
      <c r="F459" s="114">
        <f>('[1]imchot (2)'!G790)</f>
        <v>47.583079405885762</v>
      </c>
      <c r="G459" s="115">
        <f>('[1]imchot (2)'!H790)</f>
        <v>-0.21692059411423514</v>
      </c>
      <c r="H459" s="116">
        <f>('[1]imchot (2)'!I790)</f>
        <v>57.939154873601773</v>
      </c>
      <c r="I459" s="115">
        <f>('[1]imchot (2)'!J790)</f>
        <v>0.15502500723978585</v>
      </c>
    </row>
    <row r="460" spans="1:9" x14ac:dyDescent="0.5">
      <c r="A460" s="117" t="s">
        <v>9</v>
      </c>
      <c r="B460" s="118">
        <f>('[1]imchot (2)'!C791)</f>
        <v>51.75474930128339</v>
      </c>
      <c r="C460" s="119">
        <f>('[1]imchot (2)'!D791)</f>
        <v>-0.47525069871660719</v>
      </c>
      <c r="D460" s="118">
        <f>('[1]imchot (2)'!E791)</f>
        <v>39.092410335938006</v>
      </c>
      <c r="E460" s="119">
        <f>('[1]imchot (2)'!F791)</f>
        <v>-5.7589664061993062E-2</v>
      </c>
      <c r="F460" s="118">
        <f>('[1]imchot (2)'!G791)</f>
        <v>29.948451499011178</v>
      </c>
      <c r="G460" s="119">
        <f>('[1]imchot (2)'!H791)</f>
        <v>-0.44154850098882292</v>
      </c>
      <c r="H460" s="120">
        <f>('[1]imchot (2)'!I791)</f>
        <v>50.675143125062284</v>
      </c>
      <c r="I460" s="119">
        <f>('[1]imchot (2)'!J791)</f>
        <v>1.9027698181541766</v>
      </c>
    </row>
    <row r="461" spans="1:9" x14ac:dyDescent="0.5">
      <c r="A461" s="121" t="s">
        <v>10</v>
      </c>
      <c r="B461" s="122">
        <f>('[1]imchot (2)'!C792)</f>
        <v>67.108858674664702</v>
      </c>
      <c r="C461" s="123">
        <f>('[1]imchot (2)'!D792)</f>
        <v>3.5488586746647002</v>
      </c>
      <c r="D461" s="122">
        <f>('[1]imchot (2)'!E792)</f>
        <v>53.758901849477532</v>
      </c>
      <c r="E461" s="123">
        <f>('[1]imchot (2)'!F792)</f>
        <v>3.1289018494775291</v>
      </c>
      <c r="F461" s="122">
        <f>('[1]imchot (2)'!G792)</f>
        <v>44.338362473634461</v>
      </c>
      <c r="G461" s="123">
        <f>('[1]imchot (2)'!H792)</f>
        <v>3.2983624736344623</v>
      </c>
      <c r="H461" s="124">
        <f>('[1]imchot (2)'!I792)</f>
        <v>58.967679398219047</v>
      </c>
      <c r="I461" s="123">
        <f>('[1]imchot (2)'!J792)</f>
        <v>2.7865278605919457</v>
      </c>
    </row>
    <row r="462" spans="1:9" x14ac:dyDescent="0.5">
      <c r="A462" s="117" t="s">
        <v>11</v>
      </c>
      <c r="B462" s="118">
        <f>('[1]imchot (2)'!C793)</f>
        <v>52.609766281810266</v>
      </c>
      <c r="C462" s="119">
        <f>('[1]imchot (2)'!D793)</f>
        <v>1.039766281810266</v>
      </c>
      <c r="D462" s="118">
        <f>('[1]imchot (2)'!E793)</f>
        <v>56.611725562975067</v>
      </c>
      <c r="E462" s="119">
        <f>('[1]imchot (2)'!F793)</f>
        <v>0.53172556297506901</v>
      </c>
      <c r="F462" s="118">
        <f>('[1]imchot (2)'!G793)</f>
        <v>48.209820728948998</v>
      </c>
      <c r="G462" s="119">
        <f>('[1]imchot (2)'!H793)</f>
        <v>0.6098207289489963</v>
      </c>
      <c r="H462" s="120">
        <f>('[1]imchot (2)'!I793)</f>
        <v>49.457428887476546</v>
      </c>
      <c r="I462" s="119">
        <f>('[1]imchot (2)'!J793)</f>
        <v>1.4258792748013818</v>
      </c>
    </row>
    <row r="463" spans="1:9" x14ac:dyDescent="0.5">
      <c r="A463" s="121" t="s">
        <v>12</v>
      </c>
      <c r="B463" s="122">
        <f>('[1]imchot (2)'!C794)</f>
        <v>57.160602655293879</v>
      </c>
      <c r="C463" s="123">
        <f>('[1]imchot (2)'!D794)</f>
        <v>4.0602655293881185E-2</v>
      </c>
      <c r="D463" s="122">
        <f>('[1]imchot (2)'!E794)</f>
        <v>55.86303282035113</v>
      </c>
      <c r="E463" s="123">
        <f>('[1]imchot (2)'!F794)</f>
        <v>-0.6469671796488683</v>
      </c>
      <c r="F463" s="122">
        <f>('[1]imchot (2)'!G794)</f>
        <v>47.875095915538196</v>
      </c>
      <c r="G463" s="123">
        <f>('[1]imchot (2)'!H794)</f>
        <v>-1.0049040844618062</v>
      </c>
      <c r="H463" s="124">
        <f>('[1]imchot (2)'!I794)</f>
        <v>53.005074452228655</v>
      </c>
      <c r="I463" s="123">
        <f>('[1]imchot (2)'!J794)</f>
        <v>0.42689365620387321</v>
      </c>
    </row>
    <row r="464" spans="1:9" x14ac:dyDescent="0.5">
      <c r="A464" s="117" t="s">
        <v>13</v>
      </c>
      <c r="B464" s="118">
        <f>('[1]imchot (2)'!C795)</f>
        <v>59.920314440032364</v>
      </c>
      <c r="C464" s="119">
        <f>('[1]imchot (2)'!D795)</f>
        <v>-1.009685559967636</v>
      </c>
      <c r="D464" s="118">
        <f>('[1]imchot (2)'!E795)</f>
        <v>45.463917307984552</v>
      </c>
      <c r="E464" s="119">
        <f>('[1]imchot (2)'!F795)</f>
        <v>-0.80608269201545113</v>
      </c>
      <c r="F464" s="118">
        <f>('[1]imchot (2)'!G795)</f>
        <v>37.444987478971221</v>
      </c>
      <c r="G464" s="119">
        <f>('[1]imchot (2)'!H795)</f>
        <v>-0.95501252102877743</v>
      </c>
      <c r="H464" s="120">
        <f>('[1]imchot (2)'!I795)</f>
        <v>55.30122400314518</v>
      </c>
      <c r="I464" s="119">
        <f>('[1]imchot (2)'!J795)</f>
        <v>-0.25229799015833976</v>
      </c>
    </row>
    <row r="465" spans="1:9" x14ac:dyDescent="0.5">
      <c r="A465" s="121" t="s">
        <v>14</v>
      </c>
      <c r="B465" s="122">
        <f>('[1]imchot (2)'!C796)</f>
        <v>39.608566775098147</v>
      </c>
      <c r="C465" s="123">
        <f>('[1]imchot (2)'!D796)</f>
        <v>1.318566775098148</v>
      </c>
      <c r="D465" s="122">
        <f>('[1]imchot (2)'!E796)</f>
        <v>40.112339163890766</v>
      </c>
      <c r="E465" s="123">
        <f>('[1]imchot (2)'!F796)</f>
        <v>0.93233916389076654</v>
      </c>
      <c r="F465" s="122">
        <f>('[1]imchot (2)'!G796)</f>
        <v>33.838868545614361</v>
      </c>
      <c r="G465" s="123">
        <f>('[1]imchot (2)'!H796)</f>
        <v>-1.0111314543856409</v>
      </c>
      <c r="H465" s="124">
        <f>('[1]imchot (2)'!I796)</f>
        <v>36.33733335013217</v>
      </c>
      <c r="I465" s="123">
        <f>('[1]imchot (2)'!J796)</f>
        <v>0.96893630409439879</v>
      </c>
    </row>
    <row r="466" spans="1:9" x14ac:dyDescent="0.5">
      <c r="A466" s="117" t="s">
        <v>15</v>
      </c>
      <c r="B466" s="118">
        <f>('[1]imchot (2)'!C797)</f>
        <v>70.998617904830624</v>
      </c>
      <c r="C466" s="119">
        <f>('[1]imchot (2)'!D797)</f>
        <v>-0.70138209516937877</v>
      </c>
      <c r="D466" s="118">
        <f>('[1]imchot (2)'!E797)</f>
        <v>66.464135020577018</v>
      </c>
      <c r="E466" s="119">
        <f>('[1]imchot (2)'!F797)</f>
        <v>-0.98586497942298479</v>
      </c>
      <c r="F466" s="118">
        <f>('[1]imchot (2)'!G797)</f>
        <v>50.255839973909673</v>
      </c>
      <c r="G466" s="119">
        <f>('[1]imchot (2)'!H797)</f>
        <v>0.44583997390967056</v>
      </c>
      <c r="H466" s="120">
        <f>('[1]imchot (2)'!I797)</f>
        <v>64.453399608926475</v>
      </c>
      <c r="I466" s="119">
        <f>('[1]imchot (2)'!J797)</f>
        <v>-0.81364951670673236</v>
      </c>
    </row>
    <row r="467" spans="1:9" ht="17" thickBot="1" x14ac:dyDescent="0.55000000000000004">
      <c r="A467" s="125" t="s">
        <v>16</v>
      </c>
      <c r="B467" s="126">
        <f>('[1]imchot (2)'!C798)</f>
        <v>62.525274479666372</v>
      </c>
      <c r="C467" s="127">
        <f>('[1]imchot (2)'!D798)</f>
        <v>-1.5047255203336292</v>
      </c>
      <c r="D467" s="126">
        <f>('[1]imchot (2)'!E798)</f>
        <v>64.965873391001239</v>
      </c>
      <c r="E467" s="127">
        <f>('[1]imchot (2)'!F798)</f>
        <v>-3.5441266089987664</v>
      </c>
      <c r="F467" s="126">
        <f>('[1]imchot (2)'!G798)</f>
        <v>56.447515208411019</v>
      </c>
      <c r="G467" s="127">
        <f>('[1]imchot (2)'!H798)</f>
        <v>-3.6324847915889791</v>
      </c>
      <c r="H467" s="128">
        <f>('[1]imchot (2)'!I798)</f>
        <v>58.99263300914096</v>
      </c>
      <c r="I467" s="127">
        <f>('[1]imchot (2)'!J798)</f>
        <v>-2.9652007138350953</v>
      </c>
    </row>
    <row r="468" spans="1:9" x14ac:dyDescent="0.5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 x14ac:dyDescent="0.5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B088737F-BFAF-4ACF-AE5E-02BFAE6C3A67}"/>
    <hyperlink ref="B55" location="'Tablas-web'!A100" display="Almería" xr:uid="{02FDC0E7-899C-4AD6-A316-8E3BF1D36F5F}"/>
    <hyperlink ref="B56" location="'Tablas-web'!A128" display="Cádiz" xr:uid="{F6BBDB80-6B28-43EA-8B0B-55C14949FC2A}"/>
    <hyperlink ref="B57" location="'Tablas-web'!A156" display="Córdoba" xr:uid="{6ED9B265-F4AE-48A8-A7A3-C53F695456A2}"/>
    <hyperlink ref="B58" location="'Tablas-web'!A184" display="Granada" xr:uid="{B85142D8-2B4B-4D14-816D-87B36D552033}"/>
    <hyperlink ref="B59" location="'Tablas-web'!A212" display="Huelva" xr:uid="{28825AB1-1BC5-42B7-B573-95045E7387A5}"/>
    <hyperlink ref="B60" location="'Tablas-web'!A240" display="Jaén" xr:uid="{11EADD5F-4527-4E33-B644-79846E99BC9A}"/>
    <hyperlink ref="B61" location="'Tablas-web'!A268" display="Málaga" xr:uid="{A5751D79-98D2-4FDA-AE8E-62B46EFD0ADB}"/>
    <hyperlink ref="B62" location="'Tablas-web'!A296" display="Sevilla" xr:uid="{23A4DB04-BEEF-4C19-9315-0E30C6087889}"/>
    <hyperlink ref="B63" location="'Tablas-web'!A324" display="Posición de Andalucía en España (pernoctaciones)" xr:uid="{F5574AE1-0445-467A-8B95-371358A8BBF2}"/>
    <hyperlink ref="B64" location="'Tablas-web'!A386" display="Rentabilidad hotelera (ADR y REVPAR)" xr:uid="{6F58E3DE-D98E-4CD0-8116-758A380BAA7F}"/>
    <hyperlink ref="B65" location="'Tablas-web'!A442" display="Previsiones a tres meses vista." xr:uid="{CD507362-55FD-4739-BFEC-DBCB86744A78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Ruiz López</dc:creator>
  <cp:lastModifiedBy>Isabel Ruiz López</cp:lastModifiedBy>
  <cp:lastPrinted>2025-09-24T08:47:19Z</cp:lastPrinted>
  <dcterms:created xsi:type="dcterms:W3CDTF">2025-09-24T08:47:01Z</dcterms:created>
  <dcterms:modified xsi:type="dcterms:W3CDTF">2025-09-24T08:47:56Z</dcterms:modified>
</cp:coreProperties>
</file>