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FC9F6A28-F3BF-4961-9B8D-88E3D39CCDC2}" xr6:coauthVersionLast="47" xr6:coauthVersionMax="47" xr10:uidLastSave="{00000000-0000-0000-0000-000000000000}"/>
  <bookViews>
    <workbookView xWindow="-120" yWindow="-120" windowWidth="29040" windowHeight="15720" xr2:uid="{67CBB10F-AA3F-4562-8144-192B565C1AAB}"/>
  </bookViews>
  <sheets>
    <sheet name="Portada" sheetId="16" r:id="rId1"/>
    <sheet name="Índice" sheetId="17" r:id="rId2"/>
    <sheet name="P3" sheetId="10" r:id="rId3"/>
    <sheet name="P4" sheetId="20" r:id="rId4"/>
    <sheet name="P5" sheetId="12" r:id="rId5"/>
    <sheet name="P6" sheetId="13" r:id="rId6"/>
    <sheet name="P7" sheetId="14" r:id="rId7"/>
    <sheet name="P8" sheetId="18" r:id="rId8"/>
    <sheet name="Anexo actividades" sheetId="21" r:id="rId9"/>
    <sheet name="Hoja1" sheetId="15" state="hidden" r:id="rId10"/>
  </sheets>
  <definedNames>
    <definedName name="_xlnm.Print_Area" localSheetId="8">'Anexo actividades'!$A$1:$K$55</definedName>
    <definedName name="_xlnm.Print_Area" localSheetId="1">Índice!$A$1:$L$47</definedName>
    <definedName name="_xlnm.Print_Area" localSheetId="2">'P3'!$A$1:$O$57</definedName>
    <definedName name="_xlnm.Print_Area" localSheetId="3">'P4'!$A$1:$O$61</definedName>
    <definedName name="_xlnm.Print_Area" localSheetId="4">'P5'!$A$1:$O$61</definedName>
    <definedName name="_xlnm.Print_Area" localSheetId="5">'P6'!$A$1:$O$61</definedName>
    <definedName name="_xlnm.Print_Area" localSheetId="6">'P7'!$A$1:$O$61</definedName>
    <definedName name="_xlnm.Print_Area" localSheetId="7">'P8'!$A$1:$O$57</definedName>
    <definedName name="_xlnm.Print_Area" localSheetId="0">Portada!$A$1:$K$57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4" l="1"/>
  <c r="M31" i="14"/>
  <c r="N33" i="14"/>
  <c r="N34" i="14"/>
  <c r="M34" i="14"/>
  <c r="L34" i="14"/>
  <c r="K34" i="14"/>
  <c r="L33" i="14"/>
  <c r="M33" i="14"/>
  <c r="L32" i="14"/>
  <c r="M32" i="14"/>
  <c r="N32" i="14"/>
  <c r="D33" i="13"/>
  <c r="N31" i="13"/>
  <c r="N33" i="13"/>
  <c r="N34" i="13"/>
  <c r="M32" i="13"/>
  <c r="L32" i="13"/>
  <c r="K32" i="13"/>
  <c r="J32" i="13"/>
  <c r="I32" i="13"/>
  <c r="N32" i="13"/>
  <c r="M31" i="12"/>
  <c r="N34" i="12"/>
  <c r="M34" i="12"/>
  <c r="L31" i="12"/>
  <c r="L33" i="12"/>
  <c r="L34" i="12"/>
  <c r="L32" i="12"/>
  <c r="M32" i="12"/>
  <c r="N32" i="12"/>
  <c r="M31" i="20"/>
  <c r="M33" i="20"/>
  <c r="M34" i="20"/>
  <c r="M32" i="20"/>
  <c r="C15" i="18"/>
  <c r="D15" i="18"/>
  <c r="E15" i="18"/>
  <c r="F15" i="18"/>
  <c r="G15" i="18"/>
  <c r="H15" i="18"/>
  <c r="I15" i="18"/>
  <c r="K36" i="14"/>
  <c r="J36" i="14"/>
  <c r="I36" i="14"/>
  <c r="H36" i="14"/>
  <c r="G36" i="14"/>
  <c r="F36" i="14"/>
  <c r="E36" i="14"/>
  <c r="D36" i="14"/>
  <c r="C36" i="14"/>
  <c r="J34" i="14"/>
  <c r="I34" i="14"/>
  <c r="K33" i="14"/>
  <c r="J33" i="14"/>
  <c r="I33" i="14"/>
  <c r="G33" i="14"/>
  <c r="F33" i="14"/>
  <c r="K32" i="14"/>
  <c r="J32" i="14"/>
  <c r="I32" i="14"/>
  <c r="H32" i="14"/>
  <c r="J31" i="14"/>
  <c r="I31" i="14"/>
  <c r="K27" i="14"/>
  <c r="J27" i="14"/>
  <c r="I27" i="14"/>
  <c r="H27" i="14"/>
  <c r="H34" i="14" s="1"/>
  <c r="G27" i="14"/>
  <c r="G34" i="14" s="1"/>
  <c r="F27" i="14"/>
  <c r="F34" i="14" s="1"/>
  <c r="E27" i="14"/>
  <c r="E34" i="14" s="1"/>
  <c r="D27" i="14"/>
  <c r="D34" i="14" s="1"/>
  <c r="C27" i="14"/>
  <c r="C34" i="14" s="1"/>
  <c r="K24" i="14"/>
  <c r="J24" i="14"/>
  <c r="I24" i="14"/>
  <c r="H24" i="14"/>
  <c r="H33" i="14" s="1"/>
  <c r="G24" i="14"/>
  <c r="G20" i="14" s="1"/>
  <c r="G31" i="14" s="1"/>
  <c r="F24" i="14"/>
  <c r="E24" i="14"/>
  <c r="E33" i="14" s="1"/>
  <c r="D24" i="14"/>
  <c r="D33" i="14" s="1"/>
  <c r="C24" i="14"/>
  <c r="K21" i="14"/>
  <c r="J21" i="14"/>
  <c r="I21" i="14"/>
  <c r="H21" i="14"/>
  <c r="H20" i="14" s="1"/>
  <c r="H31" i="14" s="1"/>
  <c r="G21" i="14"/>
  <c r="F21" i="14"/>
  <c r="E21" i="14"/>
  <c r="E20" i="14" s="1"/>
  <c r="E31" i="14" s="1"/>
  <c r="D21" i="14"/>
  <c r="D20" i="14" s="1"/>
  <c r="D31" i="14" s="1"/>
  <c r="C21" i="14"/>
  <c r="C20" i="14" s="1"/>
  <c r="C31" i="14" s="1"/>
  <c r="K20" i="14"/>
  <c r="K31" i="14" s="1"/>
  <c r="J20" i="14"/>
  <c r="I20" i="14"/>
  <c r="K15" i="14"/>
  <c r="J15" i="14"/>
  <c r="I15" i="14"/>
  <c r="H15" i="14"/>
  <c r="G15" i="14"/>
  <c r="F15" i="14"/>
  <c r="E15" i="14"/>
  <c r="D15" i="14"/>
  <c r="C15" i="14"/>
  <c r="K36" i="13"/>
  <c r="J36" i="13"/>
  <c r="I36" i="13"/>
  <c r="H36" i="13"/>
  <c r="G36" i="13"/>
  <c r="F36" i="13"/>
  <c r="E36" i="13"/>
  <c r="D36" i="13"/>
  <c r="C36" i="13"/>
  <c r="K34" i="13"/>
  <c r="J34" i="13"/>
  <c r="I34" i="13"/>
  <c r="H34" i="13"/>
  <c r="G34" i="13"/>
  <c r="K33" i="13"/>
  <c r="J33" i="13"/>
  <c r="I33" i="13"/>
  <c r="G33" i="13"/>
  <c r="E33" i="13"/>
  <c r="C33" i="13"/>
  <c r="F32" i="13"/>
  <c r="D32" i="13"/>
  <c r="C32" i="13"/>
  <c r="J31" i="13"/>
  <c r="K27" i="13"/>
  <c r="J27" i="13"/>
  <c r="I27" i="13"/>
  <c r="H27" i="13"/>
  <c r="G27" i="13"/>
  <c r="F27" i="13"/>
  <c r="F34" i="13" s="1"/>
  <c r="E27" i="13"/>
  <c r="E34" i="13" s="1"/>
  <c r="D27" i="13"/>
  <c r="D34" i="13" s="1"/>
  <c r="C27" i="13"/>
  <c r="C34" i="13" s="1"/>
  <c r="K24" i="13"/>
  <c r="J24" i="13"/>
  <c r="I24" i="13"/>
  <c r="H24" i="13"/>
  <c r="H33" i="13" s="1"/>
  <c r="G24" i="13"/>
  <c r="F24" i="13"/>
  <c r="F33" i="13" s="1"/>
  <c r="E24" i="13"/>
  <c r="D24" i="13"/>
  <c r="C24" i="13"/>
  <c r="K21" i="13"/>
  <c r="K20" i="13" s="1"/>
  <c r="J21" i="13"/>
  <c r="J20" i="13" s="1"/>
  <c r="I21" i="13"/>
  <c r="I20" i="13" s="1"/>
  <c r="H21" i="13"/>
  <c r="H32" i="13" s="1"/>
  <c r="G21" i="13"/>
  <c r="G20" i="13" s="1"/>
  <c r="G31" i="13" s="1"/>
  <c r="F21" i="13"/>
  <c r="E21" i="13"/>
  <c r="E20" i="13" s="1"/>
  <c r="E31" i="13" s="1"/>
  <c r="D21" i="13"/>
  <c r="C21" i="13"/>
  <c r="C20" i="13" s="1"/>
  <c r="C31" i="13" s="1"/>
  <c r="H20" i="13"/>
  <c r="H31" i="13" s="1"/>
  <c r="F20" i="13"/>
  <c r="F31" i="13" s="1"/>
  <c r="D20" i="13"/>
  <c r="D31" i="13" s="1"/>
  <c r="K15" i="13"/>
  <c r="J15" i="13"/>
  <c r="I15" i="13"/>
  <c r="H15" i="13"/>
  <c r="G15" i="13"/>
  <c r="F15" i="13"/>
  <c r="E15" i="13"/>
  <c r="D15" i="13"/>
  <c r="C15" i="13"/>
  <c r="K36" i="12"/>
  <c r="J36" i="12"/>
  <c r="I36" i="12"/>
  <c r="H36" i="12"/>
  <c r="G36" i="12"/>
  <c r="F36" i="12"/>
  <c r="E36" i="12"/>
  <c r="D36" i="12"/>
  <c r="C36" i="12"/>
  <c r="J34" i="12"/>
  <c r="I34" i="12"/>
  <c r="H34" i="12"/>
  <c r="G34" i="12"/>
  <c r="F34" i="12"/>
  <c r="D34" i="12"/>
  <c r="J33" i="12"/>
  <c r="I33" i="12"/>
  <c r="H33" i="12"/>
  <c r="G33" i="12"/>
  <c r="J31" i="12"/>
  <c r="I31" i="12"/>
  <c r="K27" i="12"/>
  <c r="J27" i="12"/>
  <c r="I27" i="12"/>
  <c r="H27" i="12"/>
  <c r="G27" i="12"/>
  <c r="F27" i="12"/>
  <c r="F20" i="12" s="1"/>
  <c r="F31" i="12" s="1"/>
  <c r="E27" i="12"/>
  <c r="E34" i="12" s="1"/>
  <c r="D27" i="12"/>
  <c r="C27" i="12"/>
  <c r="C34" i="12" s="1"/>
  <c r="K24" i="12"/>
  <c r="K33" i="12" s="1"/>
  <c r="J24" i="12"/>
  <c r="J20" i="12" s="1"/>
  <c r="I24" i="12"/>
  <c r="H24" i="12"/>
  <c r="G24" i="12"/>
  <c r="F24" i="12"/>
  <c r="F33" i="12" s="1"/>
  <c r="E24" i="12"/>
  <c r="D24" i="12"/>
  <c r="C24" i="12"/>
  <c r="C33" i="12" s="1"/>
  <c r="K21" i="12"/>
  <c r="K20" i="12" s="1"/>
  <c r="K31" i="12" s="1"/>
  <c r="J21" i="12"/>
  <c r="I21" i="12"/>
  <c r="H21" i="12"/>
  <c r="H20" i="12" s="1"/>
  <c r="H31" i="12" s="1"/>
  <c r="G21" i="12"/>
  <c r="G20" i="12" s="1"/>
  <c r="G31" i="12" s="1"/>
  <c r="F21" i="12"/>
  <c r="F32" i="12" s="1"/>
  <c r="E21" i="12"/>
  <c r="E32" i="12" s="1"/>
  <c r="D21" i="12"/>
  <c r="D32" i="12" s="1"/>
  <c r="C21" i="12"/>
  <c r="C20" i="12" s="1"/>
  <c r="C31" i="12" s="1"/>
  <c r="I20" i="12"/>
  <c r="E20" i="12"/>
  <c r="E31" i="12" s="1"/>
  <c r="D20" i="12"/>
  <c r="D31" i="12" s="1"/>
  <c r="K15" i="12"/>
  <c r="J15" i="12"/>
  <c r="I15" i="12"/>
  <c r="H15" i="12"/>
  <c r="G15" i="12"/>
  <c r="F15" i="12"/>
  <c r="E15" i="12"/>
  <c r="D15" i="12"/>
  <c r="C15" i="12"/>
  <c r="L34" i="20"/>
  <c r="L32" i="20"/>
  <c r="K36" i="20"/>
  <c r="J36" i="20"/>
  <c r="I36" i="20"/>
  <c r="H36" i="20"/>
  <c r="G36" i="20"/>
  <c r="F36" i="20"/>
  <c r="E36" i="20"/>
  <c r="D36" i="20"/>
  <c r="C36" i="20"/>
  <c r="J34" i="20"/>
  <c r="I34" i="20"/>
  <c r="J33" i="20"/>
  <c r="J32" i="20"/>
  <c r="I32" i="20"/>
  <c r="J31" i="20"/>
  <c r="K27" i="20"/>
  <c r="K34" i="20" s="1"/>
  <c r="J27" i="20"/>
  <c r="I27" i="20"/>
  <c r="H27" i="20"/>
  <c r="H34" i="20" s="1"/>
  <c r="G27" i="20"/>
  <c r="G34" i="20" s="1"/>
  <c r="F27" i="20"/>
  <c r="F34" i="20" s="1"/>
  <c r="E27" i="20"/>
  <c r="E34" i="20" s="1"/>
  <c r="D27" i="20"/>
  <c r="D34" i="20" s="1"/>
  <c r="C27" i="20"/>
  <c r="C34" i="20" s="1"/>
  <c r="K24" i="20"/>
  <c r="K33" i="20" s="1"/>
  <c r="J24" i="20"/>
  <c r="I24" i="20"/>
  <c r="I20" i="20" s="1"/>
  <c r="I31" i="20" s="1"/>
  <c r="H24" i="20"/>
  <c r="H20" i="20" s="1"/>
  <c r="H31" i="20" s="1"/>
  <c r="G24" i="20"/>
  <c r="G33" i="20" s="1"/>
  <c r="F24" i="20"/>
  <c r="F33" i="20" s="1"/>
  <c r="E24" i="20"/>
  <c r="E33" i="20" s="1"/>
  <c r="D24" i="20"/>
  <c r="D33" i="20" s="1"/>
  <c r="C24" i="20"/>
  <c r="C33" i="20" s="1"/>
  <c r="K21" i="20"/>
  <c r="K20" i="20" s="1"/>
  <c r="K31" i="20" s="1"/>
  <c r="J21" i="20"/>
  <c r="I21" i="20"/>
  <c r="H21" i="20"/>
  <c r="H32" i="20" s="1"/>
  <c r="G21" i="20"/>
  <c r="G20" i="20" s="1"/>
  <c r="G31" i="20" s="1"/>
  <c r="F21" i="20"/>
  <c r="F20" i="20" s="1"/>
  <c r="F31" i="20" s="1"/>
  <c r="E21" i="20"/>
  <c r="E32" i="20" s="1"/>
  <c r="D21" i="20"/>
  <c r="D20" i="20" s="1"/>
  <c r="D31" i="20" s="1"/>
  <c r="C21" i="20"/>
  <c r="C20" i="20" s="1"/>
  <c r="C31" i="20" s="1"/>
  <c r="J20" i="20"/>
  <c r="K15" i="20"/>
  <c r="J15" i="20"/>
  <c r="I15" i="20"/>
  <c r="H15" i="20"/>
  <c r="G15" i="20"/>
  <c r="F15" i="20"/>
  <c r="E15" i="20"/>
  <c r="D15" i="20"/>
  <c r="C15" i="20"/>
  <c r="O19" i="10"/>
  <c r="O18" i="10"/>
  <c r="O15" i="10"/>
  <c r="K42" i="10"/>
  <c r="J42" i="10"/>
  <c r="I42" i="10"/>
  <c r="H42" i="10"/>
  <c r="G42" i="10"/>
  <c r="F42" i="10"/>
  <c r="E42" i="10"/>
  <c r="D42" i="10"/>
  <c r="C42" i="10"/>
  <c r="K41" i="10"/>
  <c r="J41" i="10"/>
  <c r="I41" i="10"/>
  <c r="H41" i="10"/>
  <c r="G41" i="10"/>
  <c r="F41" i="10"/>
  <c r="E41" i="10"/>
  <c r="D41" i="10"/>
  <c r="C41" i="10"/>
  <c r="K39" i="10"/>
  <c r="K44" i="10" s="1"/>
  <c r="J39" i="10"/>
  <c r="J44" i="10" s="1"/>
  <c r="I39" i="10"/>
  <c r="I44" i="10" s="1"/>
  <c r="H39" i="10"/>
  <c r="H44" i="10" s="1"/>
  <c r="G39" i="10"/>
  <c r="G44" i="10" s="1"/>
  <c r="F39" i="10"/>
  <c r="F44" i="10" s="1"/>
  <c r="E39" i="10"/>
  <c r="E44" i="10" s="1"/>
  <c r="D39" i="10"/>
  <c r="D44" i="10" s="1"/>
  <c r="C39" i="10"/>
  <c r="C44" i="10" s="1"/>
  <c r="K38" i="10"/>
  <c r="K43" i="10" s="1"/>
  <c r="J38" i="10"/>
  <c r="J43" i="10" s="1"/>
  <c r="I38" i="10"/>
  <c r="I43" i="10" s="1"/>
  <c r="H38" i="10"/>
  <c r="H43" i="10" s="1"/>
  <c r="G38" i="10"/>
  <c r="G43" i="10" s="1"/>
  <c r="F38" i="10"/>
  <c r="F43" i="10" s="1"/>
  <c r="E38" i="10"/>
  <c r="E43" i="10" s="1"/>
  <c r="D38" i="10"/>
  <c r="D43" i="10" s="1"/>
  <c r="C38" i="10"/>
  <c r="C43" i="10" s="1"/>
  <c r="C32" i="14" l="1"/>
  <c r="D32" i="14"/>
  <c r="E32" i="14"/>
  <c r="F20" i="14"/>
  <c r="F31" i="14" s="1"/>
  <c r="E32" i="13"/>
  <c r="G32" i="13"/>
  <c r="C32" i="12"/>
  <c r="I33" i="20"/>
  <c r="E20" i="20"/>
  <c r="E31" i="20" s="1"/>
  <c r="C32" i="20"/>
  <c r="D32" i="20"/>
  <c r="H33" i="20"/>
  <c r="F32" i="20"/>
  <c r="G32" i="20"/>
  <c r="K32" i="20"/>
  <c r="L34" i="13"/>
  <c r="L33" i="13"/>
  <c r="O41" i="10"/>
  <c r="O25" i="20"/>
  <c r="E42" i="20"/>
  <c r="E41" i="20"/>
  <c r="D41" i="20"/>
  <c r="O38" i="20"/>
  <c r="O37" i="20"/>
  <c r="N36" i="20"/>
  <c r="M36" i="20"/>
  <c r="L36" i="20"/>
  <c r="O29" i="20"/>
  <c r="O28" i="20"/>
  <c r="N27" i="20"/>
  <c r="N34" i="20" s="1"/>
  <c r="M27" i="20"/>
  <c r="L27" i="20"/>
  <c r="O26" i="20"/>
  <c r="N24" i="20"/>
  <c r="N33" i="20" s="1"/>
  <c r="M24" i="20"/>
  <c r="L24" i="20"/>
  <c r="L33" i="20" s="1"/>
  <c r="O23" i="20"/>
  <c r="O22" i="20"/>
  <c r="N21" i="20"/>
  <c r="N32" i="20" s="1"/>
  <c r="M21" i="20"/>
  <c r="L21" i="20"/>
  <c r="O18" i="20"/>
  <c r="O17" i="20"/>
  <c r="O16" i="20"/>
  <c r="N15" i="20"/>
  <c r="D42" i="20" s="1"/>
  <c r="M15" i="20"/>
  <c r="L15" i="20"/>
  <c r="M31" i="13"/>
  <c r="M33" i="13"/>
  <c r="M34" i="13"/>
  <c r="M33" i="12"/>
  <c r="O26" i="12"/>
  <c r="L39" i="10"/>
  <c r="M39" i="10"/>
  <c r="N39" i="10"/>
  <c r="L38" i="10"/>
  <c r="M38" i="10"/>
  <c r="N38" i="10"/>
  <c r="O35" i="10"/>
  <c r="O34" i="10"/>
  <c r="O22" i="10"/>
  <c r="N36" i="14"/>
  <c r="M36" i="14"/>
  <c r="L36" i="14"/>
  <c r="N27" i="14"/>
  <c r="M27" i="14"/>
  <c r="L27" i="14"/>
  <c r="N24" i="14"/>
  <c r="M24" i="14"/>
  <c r="L24" i="14"/>
  <c r="N21" i="14"/>
  <c r="M21" i="14"/>
  <c r="L21" i="14"/>
  <c r="N15" i="14"/>
  <c r="D42" i="14" s="1"/>
  <c r="M15" i="14"/>
  <c r="L15" i="14"/>
  <c r="N36" i="13"/>
  <c r="M36" i="13"/>
  <c r="L36" i="13"/>
  <c r="N27" i="13"/>
  <c r="M27" i="13"/>
  <c r="L27" i="13"/>
  <c r="N24" i="13"/>
  <c r="M24" i="13"/>
  <c r="L24" i="13"/>
  <c r="N21" i="13"/>
  <c r="M21" i="13"/>
  <c r="L21" i="13"/>
  <c r="N15" i="13"/>
  <c r="D42" i="13" s="1"/>
  <c r="M15" i="13"/>
  <c r="L15" i="13"/>
  <c r="N36" i="12"/>
  <c r="M36" i="12"/>
  <c r="L36" i="12"/>
  <c r="N27" i="12"/>
  <c r="M27" i="12"/>
  <c r="L27" i="12"/>
  <c r="N24" i="12"/>
  <c r="N33" i="12" s="1"/>
  <c r="M24" i="12"/>
  <c r="L24" i="12"/>
  <c r="N21" i="12"/>
  <c r="M21" i="12"/>
  <c r="L21" i="12"/>
  <c r="N15" i="12"/>
  <c r="D42" i="12" s="1"/>
  <c r="M15" i="12"/>
  <c r="L15" i="12"/>
  <c r="N42" i="10"/>
  <c r="M42" i="10"/>
  <c r="L42" i="10"/>
  <c r="N41" i="10"/>
  <c r="M41" i="10"/>
  <c r="L41" i="10"/>
  <c r="N15" i="18"/>
  <c r="M15" i="18"/>
  <c r="L15" i="18"/>
  <c r="K15" i="18"/>
  <c r="J15" i="18"/>
  <c r="O13" i="18"/>
  <c r="O12" i="18"/>
  <c r="O11" i="18"/>
  <c r="O31" i="10"/>
  <c r="O30" i="10"/>
  <c r="O27" i="10"/>
  <c r="O26" i="10"/>
  <c r="O23" i="10"/>
  <c r="O16" i="10"/>
  <c r="E89" i="15"/>
  <c r="F89" i="15"/>
  <c r="G89" i="15"/>
  <c r="H89" i="15"/>
  <c r="I89" i="15"/>
  <c r="J89" i="15"/>
  <c r="K89" i="15"/>
  <c r="L89" i="15"/>
  <c r="M89" i="15"/>
  <c r="N89" i="15"/>
  <c r="O89" i="15"/>
  <c r="D89" i="15"/>
  <c r="P96" i="15"/>
  <c r="P94" i="15"/>
  <c r="O38" i="14"/>
  <c r="O37" i="14"/>
  <c r="O29" i="14"/>
  <c r="O28" i="14"/>
  <c r="O26" i="14"/>
  <c r="O25" i="14"/>
  <c r="O23" i="14"/>
  <c r="O22" i="14"/>
  <c r="O18" i="14"/>
  <c r="O17" i="14"/>
  <c r="O16" i="14"/>
  <c r="E42" i="14"/>
  <c r="E41" i="14"/>
  <c r="D41" i="14"/>
  <c r="O38" i="13"/>
  <c r="O37" i="13"/>
  <c r="O29" i="13"/>
  <c r="O28" i="13"/>
  <c r="O26" i="13"/>
  <c r="O25" i="13"/>
  <c r="O23" i="13"/>
  <c r="O22" i="13"/>
  <c r="O18" i="13"/>
  <c r="O17" i="13"/>
  <c r="O16" i="13"/>
  <c r="E42" i="13"/>
  <c r="E41" i="13"/>
  <c r="D41" i="13"/>
  <c r="O29" i="12"/>
  <c r="O28" i="12"/>
  <c r="O25" i="12"/>
  <c r="O23" i="12"/>
  <c r="O22" i="12"/>
  <c r="O18" i="12"/>
  <c r="O17" i="12"/>
  <c r="O16" i="12"/>
  <c r="E42" i="12"/>
  <c r="E41" i="12"/>
  <c r="D41" i="12"/>
  <c r="O38" i="12"/>
  <c r="O37" i="12"/>
  <c r="D47" i="10"/>
  <c r="E47" i="10"/>
  <c r="E48" i="10"/>
  <c r="D48" i="10"/>
  <c r="M43" i="10" l="1"/>
  <c r="N44" i="10"/>
  <c r="O36" i="14"/>
  <c r="O24" i="14"/>
  <c r="O33" i="14" s="1"/>
  <c r="O21" i="14"/>
  <c r="M20" i="14"/>
  <c r="O15" i="14"/>
  <c r="N20" i="13"/>
  <c r="O21" i="13"/>
  <c r="O32" i="13" s="1"/>
  <c r="O15" i="13"/>
  <c r="O27" i="12"/>
  <c r="O34" i="12" s="1"/>
  <c r="O24" i="12"/>
  <c r="O33" i="12" s="1"/>
  <c r="O21" i="12"/>
  <c r="O36" i="20"/>
  <c r="O27" i="20"/>
  <c r="O34" i="20" s="1"/>
  <c r="O21" i="20"/>
  <c r="O32" i="20" s="1"/>
  <c r="O15" i="20"/>
  <c r="O27" i="14"/>
  <c r="O34" i="14" s="1"/>
  <c r="L20" i="14"/>
  <c r="N20" i="14"/>
  <c r="N31" i="14" s="1"/>
  <c r="O36" i="13"/>
  <c r="O27" i="13"/>
  <c r="O34" i="13" s="1"/>
  <c r="L20" i="13"/>
  <c r="M20" i="13"/>
  <c r="O36" i="12"/>
  <c r="L20" i="12"/>
  <c r="M20" i="12"/>
  <c r="N20" i="12"/>
  <c r="N31" i="12" s="1"/>
  <c r="O15" i="12"/>
  <c r="L20" i="20"/>
  <c r="L31" i="20" s="1"/>
  <c r="M20" i="20"/>
  <c r="O24" i="20"/>
  <c r="O33" i="20" s="1"/>
  <c r="N20" i="20"/>
  <c r="N31" i="20" s="1"/>
  <c r="L44" i="10"/>
  <c r="O39" i="10"/>
  <c r="M44" i="10"/>
  <c r="O42" i="10"/>
  <c r="N43" i="10"/>
  <c r="L43" i="10"/>
  <c r="O38" i="10"/>
  <c r="O24" i="13"/>
  <c r="O33" i="13" s="1"/>
  <c r="O20" i="14" l="1"/>
  <c r="O31" i="14" s="1"/>
  <c r="O32" i="14"/>
  <c r="O20" i="12"/>
  <c r="O31" i="12" s="1"/>
  <c r="O32" i="12"/>
  <c r="O20" i="20"/>
  <c r="O31" i="20" s="1"/>
  <c r="O43" i="10"/>
  <c r="O44" i="10"/>
  <c r="O20" i="13"/>
  <c r="O31" i="13" s="1"/>
</calcChain>
</file>

<file path=xl/sharedStrings.xml><?xml version="1.0" encoding="utf-8"?>
<sst xmlns="http://schemas.openxmlformats.org/spreadsheetml/2006/main" count="518" uniqueCount="214">
  <si>
    <t>SUMARIO</t>
  </si>
  <si>
    <t>TABLAS</t>
  </si>
  <si>
    <t>GRÁFICOS</t>
  </si>
  <si>
    <t>Pág. 3</t>
  </si>
  <si>
    <t>Pág. 4</t>
  </si>
  <si>
    <t>Pág. 5</t>
  </si>
  <si>
    <t>Ene</t>
  </si>
  <si>
    <t>Total</t>
  </si>
  <si>
    <t>Hombres</t>
  </si>
  <si>
    <t>Mujeres</t>
  </si>
  <si>
    <t>Estadística de la Red de Centros de Documentación y Bibliotecas Especializadas de Andalucía</t>
  </si>
  <si>
    <t>Asistentes</t>
  </si>
  <si>
    <t>Feb</t>
  </si>
  <si>
    <t>Mar</t>
  </si>
  <si>
    <t>Abr</t>
  </si>
  <si>
    <t>May</t>
  </si>
  <si>
    <t>Jun</t>
  </si>
  <si>
    <t>Dic</t>
  </si>
  <si>
    <t>TOTAL</t>
  </si>
  <si>
    <t xml:space="preserve"> '-': Valor nulo</t>
  </si>
  <si>
    <t>Nº de actividades</t>
  </si>
  <si>
    <t>Filmoteca de Andalucía</t>
  </si>
  <si>
    <t>H</t>
  </si>
  <si>
    <t>M</t>
  </si>
  <si>
    <t>Proyecciones</t>
  </si>
  <si>
    <t>Nº de proyecciones</t>
  </si>
  <si>
    <t>Espectadores</t>
  </si>
  <si>
    <t>Nº de actividades en el mes</t>
  </si>
  <si>
    <t>Sede de Granada</t>
  </si>
  <si>
    <t>Sede de Sevilla</t>
  </si>
  <si>
    <t>Sede de Almería</t>
  </si>
  <si>
    <t>TOTAL asistentes</t>
  </si>
  <si>
    <t>Nº sesiones/películas</t>
  </si>
  <si>
    <t>Españolas</t>
  </si>
  <si>
    <t>Unión Europea</t>
  </si>
  <si>
    <t>Resto extranjeras</t>
  </si>
  <si>
    <t>Nº espectadores</t>
  </si>
  <si>
    <t>Sesiones españolas</t>
  </si>
  <si>
    <t>Sesiones Unión Europea</t>
  </si>
  <si>
    <t>Resto sesiones extranjeras</t>
  </si>
  <si>
    <t>Nº espectadores por sesión</t>
  </si>
  <si>
    <t>Nº ciclos</t>
  </si>
  <si>
    <t>Ciclos propios</t>
  </si>
  <si>
    <t>Ciclos compartidos</t>
  </si>
  <si>
    <t>Espacio 3: Homenaje a Juan Belmonte</t>
  </si>
  <si>
    <t>Espacio 3: Tiempos de feria</t>
  </si>
  <si>
    <t>Medina Azahara 1972</t>
  </si>
  <si>
    <t>Programa educativo</t>
  </si>
  <si>
    <t>Introducción al arte cinematográfico</t>
  </si>
  <si>
    <t>Presentación ciclo cine LGTB</t>
  </si>
  <si>
    <t>Exposiciones</t>
  </si>
  <si>
    <t>AÑO</t>
  </si>
  <si>
    <t>MES</t>
  </si>
  <si>
    <t>ACT_NOMBRE</t>
  </si>
  <si>
    <t>ACT_TIPO_ESPECIFICAR</t>
  </si>
  <si>
    <t>ACT_FECHA</t>
  </si>
  <si>
    <t>ACT_ASISTHOM</t>
  </si>
  <si>
    <t>ACT_ASISTMUJ</t>
  </si>
  <si>
    <t>ACT_ASIST</t>
  </si>
  <si>
    <t>Club de Lectura</t>
  </si>
  <si>
    <t>PROYECCIONES</t>
  </si>
  <si>
    <t>17,24,31</t>
  </si>
  <si>
    <t>Homenaje a Juan Belmonte</t>
  </si>
  <si>
    <t>ESPACIO3</t>
  </si>
  <si>
    <t>2-31/01</t>
  </si>
  <si>
    <t>Club de Cine</t>
  </si>
  <si>
    <t>9,16,23,30</t>
  </si>
  <si>
    <t>Master Cinematografía</t>
  </si>
  <si>
    <t>EDUCATIVA</t>
  </si>
  <si>
    <t>11,12,25,26</t>
  </si>
  <si>
    <t>8,9,22,23,</t>
  </si>
  <si>
    <t>Club de cine</t>
  </si>
  <si>
    <t>6,13,20,27</t>
  </si>
  <si>
    <t>Club de lectura</t>
  </si>
  <si>
    <t>7,14,21</t>
  </si>
  <si>
    <t>8</t>
  </si>
  <si>
    <t>PRESENTACION</t>
  </si>
  <si>
    <t>5</t>
  </si>
  <si>
    <t>12,14,19,21,26</t>
  </si>
  <si>
    <t>ESPACIO 3</t>
  </si>
  <si>
    <t>1-27</t>
  </si>
  <si>
    <t>Master de cine</t>
  </si>
  <si>
    <t>5,7,14,19,21</t>
  </si>
  <si>
    <t>20</t>
  </si>
  <si>
    <t>Grafitis en Málaga</t>
  </si>
  <si>
    <t>1-31</t>
  </si>
  <si>
    <t>6,13,20</t>
  </si>
  <si>
    <t>PROGRAMA EDUCATIVO</t>
  </si>
  <si>
    <t>16 Y 27</t>
  </si>
  <si>
    <t>GRAFITIS EN MALAGA</t>
  </si>
  <si>
    <t>1-30</t>
  </si>
  <si>
    <t>MASTER DE CINE</t>
  </si>
  <si>
    <t>12 Y 13</t>
  </si>
  <si>
    <t>CLUB DE LECTURA</t>
  </si>
  <si>
    <t>PROYECCIONES Y DEBATE</t>
  </si>
  <si>
    <t>4,11,18,25</t>
  </si>
  <si>
    <t>CLUB DE CINE</t>
  </si>
  <si>
    <t>3,10,17,24</t>
  </si>
  <si>
    <t>INTRODUCCION AL ARTE FOTOGRAFICO</t>
  </si>
  <si>
    <t>2,4,9,11,30</t>
  </si>
  <si>
    <t>1-18</t>
  </si>
  <si>
    <t>2,7,9,12,14,16,21,23,28.30</t>
  </si>
  <si>
    <t>3,4,17,18</t>
  </si>
  <si>
    <t>3,8,17,31</t>
  </si>
  <si>
    <t>PROY Y DEBATE</t>
  </si>
  <si>
    <t>8,15,29</t>
  </si>
  <si>
    <t>TIEMPOS DE FERIA</t>
  </si>
  <si>
    <t>21-31</t>
  </si>
  <si>
    <t>9,16,30</t>
  </si>
  <si>
    <t>5,12,19,26</t>
  </si>
  <si>
    <t>1-29</t>
  </si>
  <si>
    <t>COLECCIÓN APARATOS CINEMATOGRAFICOS DE LA FILMOTECA DE ANDALUCIA</t>
  </si>
  <si>
    <t>EXPOSICION</t>
  </si>
  <si>
    <t>7,15,19,22</t>
  </si>
  <si>
    <t>9-31/07</t>
  </si>
  <si>
    <t>Colección aparatos cinematográficos de la Filmoteca de Andalucía</t>
  </si>
  <si>
    <t>1-31/07</t>
  </si>
  <si>
    <t>1-31/08</t>
  </si>
  <si>
    <t>Exposición</t>
  </si>
  <si>
    <t>1-30/09</t>
  </si>
  <si>
    <t>Master "Introducción al arte cinematográfico"</t>
  </si>
  <si>
    <t>Educativa</t>
  </si>
  <si>
    <t>14,20,21,27</t>
  </si>
  <si>
    <t>Club del cine</t>
  </si>
  <si>
    <t>Proyecciones y debate</t>
  </si>
  <si>
    <t>25</t>
  </si>
  <si>
    <t>COLECCIÓN APARATOS CINEMATOGRÁFICOS DE LA FILMOTECA DE ANDALUCIA</t>
  </si>
  <si>
    <t>MASTER "INTRODUCCION AL ARTE FOTOGRÁFICO"</t>
  </si>
  <si>
    <t>EDUCATIVO</t>
  </si>
  <si>
    <t>3,4,5,11,18,19,25,26</t>
  </si>
  <si>
    <t>MUJER RURAL EN ESPAÑA (1948-1968)</t>
  </si>
  <si>
    <t>15-30</t>
  </si>
  <si>
    <t>2,9,16,30</t>
  </si>
  <si>
    <t>XV MUESTRA DE CINE SOCIAL "LA IMAGEN DEL SUR". EXPOSICION DE FOTOGRAFÍAS</t>
  </si>
  <si>
    <t>9-16</t>
  </si>
  <si>
    <t>PILAR MONSELL. CASANDRA Y LAS MUJERES OLVIDADAS</t>
  </si>
  <si>
    <t>26-30</t>
  </si>
  <si>
    <t>REPRESENTACIONES DE LA INDIA A TRAVÉS DE LA CÁMARA DE LAS MUJERES</t>
  </si>
  <si>
    <t>5,6</t>
  </si>
  <si>
    <t>2,8,9,15,16,22,23,29,30</t>
  </si>
  <si>
    <t>2-6</t>
  </si>
  <si>
    <t>INTRODUCCION AL ARTE FOTOGRÁFICO</t>
  </si>
  <si>
    <t>21</t>
  </si>
  <si>
    <t>COLECCIÓN APARAROS CINEMATOGRÁFICOS DE LA FILMOTECA DE ANDALUCIA</t>
  </si>
  <si>
    <t>4,11,18</t>
  </si>
  <si>
    <t>MASTER EN CINEMATOGRAFÍA</t>
  </si>
  <si>
    <t>ECUCATIVO</t>
  </si>
  <si>
    <t>13,14,20</t>
  </si>
  <si>
    <t>Espacio 3: Graffitis en Málaga</t>
  </si>
  <si>
    <t xml:space="preserve">Mujer rural en España </t>
  </si>
  <si>
    <t>Usuarios</t>
  </si>
  <si>
    <t>Sesiones</t>
  </si>
  <si>
    <t>Páginas vistas</t>
  </si>
  <si>
    <r>
      <rPr>
        <b/>
        <sz val="10.5"/>
        <rFont val="Source Sans Pro"/>
        <family val="2"/>
      </rPr>
      <t>Tabla 1</t>
    </r>
    <r>
      <rPr>
        <sz val="10.5"/>
        <rFont val="Source Sans Pro"/>
        <family val="2"/>
      </rPr>
      <t>. Actividades y asistentes por sede. Distribución mensual</t>
    </r>
  </si>
  <si>
    <r>
      <rPr>
        <b/>
        <sz val="10.5"/>
        <rFont val="Source Sans Pro"/>
        <family val="2"/>
      </rPr>
      <t>Tabla 1.</t>
    </r>
    <r>
      <rPr>
        <sz val="10.5"/>
        <rFont val="Source Sans Pro"/>
        <family val="2"/>
      </rPr>
      <t xml:space="preserve"> Actividades y asistentes por sede. Distribución mensual</t>
    </r>
  </si>
  <si>
    <t>Pág. 6</t>
  </si>
  <si>
    <t>Pág. 7</t>
  </si>
  <si>
    <t>Pág. 8</t>
  </si>
  <si>
    <r>
      <rPr>
        <b/>
        <sz val="10.5"/>
        <rFont val="Source Sans Pro"/>
        <family val="2"/>
      </rPr>
      <t>Gráfico 1.</t>
    </r>
    <r>
      <rPr>
        <sz val="10.5"/>
        <rFont val="Source Sans Pro"/>
        <family val="2"/>
      </rPr>
      <t xml:space="preserve"> Distribución del número de proyecciones por sede</t>
    </r>
  </si>
  <si>
    <r>
      <rPr>
        <b/>
        <sz val="10.5"/>
        <rFont val="Source Sans Pro"/>
        <family val="2"/>
      </rPr>
      <t>Gráfico 2.</t>
    </r>
    <r>
      <rPr>
        <sz val="10.5"/>
        <rFont val="Source Sans Pro"/>
        <family val="2"/>
      </rPr>
      <t xml:space="preserve"> Actividades realizadas en la Filmoteca</t>
    </r>
  </si>
  <si>
    <t>Córdoba</t>
  </si>
  <si>
    <t>Granada</t>
  </si>
  <si>
    <t>Sevilla</t>
  </si>
  <si>
    <t>Almería</t>
  </si>
  <si>
    <t>Málaga</t>
  </si>
  <si>
    <r>
      <rPr>
        <b/>
        <sz val="10.5"/>
        <rFont val="Source Sans Pro"/>
        <family val="2"/>
      </rPr>
      <t>Tabla 2.</t>
    </r>
    <r>
      <rPr>
        <sz val="10.5"/>
        <rFont val="Source Sans Pro"/>
        <family val="2"/>
      </rPr>
      <t xml:space="preserve"> Difusión - Sede Granada</t>
    </r>
  </si>
  <si>
    <r>
      <rPr>
        <b/>
        <sz val="10.5"/>
        <rFont val="Source Sans Pro"/>
        <family val="2"/>
      </rPr>
      <t>Tabla 3.</t>
    </r>
    <r>
      <rPr>
        <sz val="10.5"/>
        <rFont val="Source Sans Pro"/>
        <family val="2"/>
      </rPr>
      <t xml:space="preserve"> Difusión - Sede Sevilla</t>
    </r>
  </si>
  <si>
    <r>
      <rPr>
        <b/>
        <sz val="10.5"/>
        <rFont val="Source Sans Pro"/>
        <family val="2"/>
      </rPr>
      <t>Tabla 4.</t>
    </r>
    <r>
      <rPr>
        <sz val="10.5"/>
        <rFont val="Source Sans Pro"/>
        <family val="2"/>
      </rPr>
      <t xml:space="preserve"> Difusión - Sede Almería</t>
    </r>
  </si>
  <si>
    <r>
      <rPr>
        <b/>
        <sz val="10.5"/>
        <rFont val="Source Sans Pro"/>
        <family val="2"/>
      </rPr>
      <t xml:space="preserve">Tabla 6. </t>
    </r>
    <r>
      <rPr>
        <sz val="10.5"/>
        <rFont val="Source Sans Pro"/>
        <family val="2"/>
      </rPr>
      <t>Página web. Distribución mensual</t>
    </r>
  </si>
  <si>
    <r>
      <rPr>
        <b/>
        <sz val="10.5"/>
        <rFont val="Source Sans Pro"/>
        <family val="2"/>
      </rPr>
      <t>Gráfico 3.</t>
    </r>
    <r>
      <rPr>
        <sz val="10.5"/>
        <rFont val="Source Sans Pro"/>
        <family val="2"/>
      </rPr>
      <t xml:space="preserve"> Espectadores Granada</t>
    </r>
  </si>
  <si>
    <r>
      <rPr>
        <b/>
        <sz val="10.5"/>
        <rFont val="Source Sans Pro"/>
        <family val="2"/>
      </rPr>
      <t>Gráfico 4.</t>
    </r>
    <r>
      <rPr>
        <sz val="10.5"/>
        <rFont val="Source Sans Pro"/>
        <family val="2"/>
      </rPr>
      <t xml:space="preserve"> Espectadores Sevilla</t>
    </r>
  </si>
  <si>
    <r>
      <t>Gráfico 5.</t>
    </r>
    <r>
      <rPr>
        <sz val="10.5"/>
        <rFont val="Source Sans Pro"/>
        <family val="2"/>
      </rPr>
      <t xml:space="preserve"> Espectadores Almería</t>
    </r>
  </si>
  <si>
    <r>
      <t xml:space="preserve">Gráfico 7. </t>
    </r>
    <r>
      <rPr>
        <sz val="10.5"/>
        <rFont val="Source Sans Pro"/>
        <family val="2"/>
      </rPr>
      <t>Página web. Distribución mensual</t>
    </r>
  </si>
  <si>
    <r>
      <t>Gráfico 8.</t>
    </r>
    <r>
      <rPr>
        <sz val="10.5"/>
        <rFont val="Source Sans Pro"/>
        <family val="2"/>
      </rPr>
      <t xml:space="preserve"> Número medio de páginas vistas por usuario. Distribución mensual</t>
    </r>
  </si>
  <si>
    <t>Otras actividades</t>
  </si>
  <si>
    <t>TOTAL actividades</t>
  </si>
  <si>
    <t>Jul</t>
  </si>
  <si>
    <t>Ago</t>
  </si>
  <si>
    <t>Sep</t>
  </si>
  <si>
    <r>
      <rPr>
        <b/>
        <sz val="10.5"/>
        <rFont val="Source Sans Pro"/>
        <family val="2"/>
      </rPr>
      <t>Tabla 2</t>
    </r>
    <r>
      <rPr>
        <sz val="10.5"/>
        <rFont val="Source Sans Pro"/>
        <family val="2"/>
      </rPr>
      <t>. Difusión - Sede Córdoba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</si>
  <si>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>. Difusión - Sede Granada</t>
    </r>
  </si>
  <si>
    <r>
      <rPr>
        <b/>
        <sz val="10.5"/>
        <rFont val="Source Sans Pro"/>
        <family val="2"/>
      </rPr>
      <t>Tabla 4</t>
    </r>
    <r>
      <rPr>
        <sz val="10.5"/>
        <rFont val="Source Sans Pro"/>
        <family val="2"/>
      </rPr>
      <t>. Difusión - Sede Sevilla</t>
    </r>
  </si>
  <si>
    <r>
      <rPr>
        <b/>
        <sz val="10.5"/>
        <rFont val="Source Sans Pro"/>
        <family val="2"/>
      </rPr>
      <t>Tabla 5</t>
    </r>
    <r>
      <rPr>
        <sz val="10.5"/>
        <rFont val="Source Sans Pro"/>
        <family val="2"/>
      </rPr>
      <t>. Difusión - Sede Almería</t>
    </r>
  </si>
  <si>
    <r>
      <rPr>
        <b/>
        <sz val="10.5"/>
        <rFont val="Source Sans Pro"/>
        <family val="2"/>
      </rPr>
      <t>Tabla 7</t>
    </r>
    <r>
      <rPr>
        <sz val="10.5"/>
        <rFont val="Source Sans Pro"/>
        <family val="2"/>
      </rPr>
      <t>. Página web. Distribución mensual</t>
    </r>
  </si>
  <si>
    <r>
      <rPr>
        <b/>
        <sz val="10.5"/>
        <rFont val="Source Sans Pro"/>
        <family val="2"/>
      </rPr>
      <t>Tabla 2.</t>
    </r>
    <r>
      <rPr>
        <sz val="10.5"/>
        <rFont val="Source Sans Pro"/>
        <family val="2"/>
      </rPr>
      <t xml:space="preserve"> Difusión - Sede Córdoba</t>
    </r>
  </si>
  <si>
    <r>
      <rPr>
        <b/>
        <sz val="10.5"/>
        <rFont val="Source Sans Pro"/>
        <family val="2"/>
      </rPr>
      <t>Gráfico 3.</t>
    </r>
    <r>
      <rPr>
        <sz val="10.5"/>
        <rFont val="Source Sans Pro"/>
        <family val="2"/>
      </rPr>
      <t xml:space="preserve"> Espectadores Córdoba</t>
    </r>
  </si>
  <si>
    <t>Fechas</t>
  </si>
  <si>
    <r>
      <t>Sesiones</t>
    </r>
    <r>
      <rPr>
        <vertAlign val="superscript"/>
        <sz val="10.5"/>
        <rFont val="Source Sans Pro"/>
        <family val="2"/>
      </rPr>
      <t>1</t>
    </r>
  </si>
  <si>
    <r>
      <t>Asistentes</t>
    </r>
    <r>
      <rPr>
        <vertAlign val="superscript"/>
        <sz val="10.5"/>
        <rFont val="Source Sans Pro"/>
        <family val="2"/>
      </rPr>
      <t>2</t>
    </r>
  </si>
  <si>
    <t>Educativas</t>
  </si>
  <si>
    <t>continuas</t>
  </si>
  <si>
    <t>Programa educativo (Institutos y colegios de Córdoba)</t>
  </si>
  <si>
    <t>UCO</t>
  </si>
  <si>
    <t>Sede de Málaga*</t>
  </si>
  <si>
    <t>Sede de Córdoba</t>
  </si>
  <si>
    <t>* La sede de Málaga permanece cerrada por obras.</t>
  </si>
  <si>
    <t>Jornadas Escuela de Arte Mateo Inurria</t>
  </si>
  <si>
    <t>11,12/03/2025</t>
  </si>
  <si>
    <t>Visita Patios de Córdoba</t>
  </si>
  <si>
    <t>05-17/05/2025</t>
  </si>
  <si>
    <t>Visita asociación Córdoba acoge</t>
  </si>
  <si>
    <t>ACTIVIDADES CULTURALES (sede de Córdoba)</t>
  </si>
  <si>
    <t>Cuarto trimestre 2025</t>
  </si>
  <si>
    <r>
      <rPr>
        <b/>
        <sz val="10.5"/>
        <color indexed="8"/>
        <rFont val="Source Sans Pro"/>
        <family val="2"/>
      </rPr>
      <t xml:space="preserve">Estadística de la Red de Centros de Documentación y Bibliotecas Especializadas de Andalucía.
</t>
    </r>
    <r>
      <rPr>
        <sz val="10.5"/>
        <color indexed="8"/>
        <rFont val="Source Sans Pro"/>
        <family val="2"/>
      </rPr>
      <t>Filmoteca de Andalucía.</t>
    </r>
    <r>
      <rPr>
        <b/>
        <sz val="10.5"/>
        <color indexed="8"/>
        <rFont val="Source Sans Pro"/>
        <family val="2"/>
      </rPr>
      <t xml:space="preserve"> </t>
    </r>
    <r>
      <rPr>
        <b/>
        <sz val="10.5"/>
        <color indexed="17"/>
        <rFont val="Source Sans Pro"/>
        <family val="2"/>
      </rPr>
      <t>Tri4 2025</t>
    </r>
  </si>
  <si>
    <r>
      <t xml:space="preserve">Centro Andaluz de Documentación del Flamenco. </t>
    </r>
    <r>
      <rPr>
        <b/>
        <sz val="10.5"/>
        <color indexed="17"/>
        <rFont val="Source Sans Pro"/>
        <family val="2"/>
      </rPr>
      <t>Tri4 2025</t>
    </r>
  </si>
  <si>
    <r>
      <rPr>
        <vertAlign val="superscript"/>
        <sz val="10"/>
        <rFont val="Source Sans Pro"/>
        <family val="2"/>
      </rPr>
      <t>1</t>
    </r>
    <r>
      <rPr>
        <sz val="10"/>
        <rFont val="Source Sans Pro"/>
        <family val="2"/>
      </rPr>
      <t xml:space="preserve"> Solo se contabilizan el número de sesiones correspondientes al año 2025.</t>
    </r>
  </si>
  <si>
    <r>
      <rPr>
        <vertAlign val="superscript"/>
        <sz val="10"/>
        <rFont val="Source Sans Pro"/>
        <family val="2"/>
      </rPr>
      <t>2</t>
    </r>
    <r>
      <rPr>
        <sz val="10"/>
        <rFont val="Source Sans Pro"/>
        <family val="2"/>
      </rPr>
      <t xml:space="preserve"> Solo se contabilizan los asistentes a las actividades del año 2025.</t>
    </r>
  </si>
  <si>
    <t>Oct</t>
  </si>
  <si>
    <t>Nov</t>
  </si>
  <si>
    <t>01/01-30/12/2025</t>
  </si>
  <si>
    <t>BATÁ. Muestra de cine social. La imagen del sur.</t>
  </si>
  <si>
    <t>13-21/11/2025</t>
  </si>
  <si>
    <t>22/01-17/12/2025</t>
  </si>
  <si>
    <t>06/02-19/12/2025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</si>
</sst>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;\-#,##0;\-;&quot;··&quot;"/>
    <numFmt numFmtId="165" formatCode="#,##0;\-#,##0;\-;"/>
    <numFmt numFmtId="166" formatCode="#,##0;;\-"/>
    <numFmt numFmtId="167" formatCode="#,##0;\-#,##0;\-;\-"/>
    <numFmt numFmtId="168" formatCode="#,##0;\-#,##0;\-;\·\·"/>
    <numFmt numFmtId="169" formatCode="#,##0_ ;\-#,##0\ 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.5"/>
      <color indexed="8"/>
      <name val="Source Sans Pro"/>
      <family val="2"/>
    </font>
    <font>
      <b/>
      <sz val="10.5"/>
      <color indexed="8"/>
      <name val="Source Sans Pro"/>
      <family val="2"/>
    </font>
    <font>
      <b/>
      <sz val="10.5"/>
      <color indexed="17"/>
      <name val="Source Sans Pro"/>
      <family val="2"/>
    </font>
    <font>
      <b/>
      <sz val="10.5"/>
      <color indexed="8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sz val="9"/>
      <color indexed="8"/>
      <name val="Source Sans Pro"/>
      <family val="2"/>
    </font>
    <font>
      <b/>
      <sz val="10.5"/>
      <color indexed="60"/>
      <name val="Source Sans Pro"/>
      <family val="2"/>
    </font>
    <font>
      <b/>
      <sz val="10.5"/>
      <color indexed="9"/>
      <name val="Source Sans Pro"/>
      <family val="2"/>
    </font>
    <font>
      <sz val="10.5"/>
      <color indexed="9"/>
      <name val="Source Sans Pro"/>
      <family val="2"/>
    </font>
    <font>
      <sz val="10.5"/>
      <color indexed="60"/>
      <name val="Source Sans Pro"/>
      <family val="2"/>
    </font>
    <font>
      <sz val="9"/>
      <name val="Source Sans Pro"/>
      <family val="2"/>
    </font>
    <font>
      <vertAlign val="superscript"/>
      <sz val="10.5"/>
      <name val="Source Sans Pro"/>
      <family val="2"/>
    </font>
    <font>
      <sz val="10"/>
      <name val="Source Sans Pro"/>
      <family val="2"/>
    </font>
    <font>
      <vertAlign val="superscript"/>
      <sz val="10"/>
      <name val="Source Sans Pro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EFF3E2"/>
      <name val="Source Sans Pro"/>
      <family val="2"/>
    </font>
    <font>
      <sz val="10.5"/>
      <color theme="0"/>
      <name val="Source Sans Pro"/>
      <family val="2"/>
    </font>
    <font>
      <b/>
      <sz val="10.5"/>
      <color theme="0"/>
      <name val="Source Sans Pro"/>
      <family val="2"/>
    </font>
    <font>
      <b/>
      <sz val="10.5"/>
      <color theme="0" tint="-0.499984740745262"/>
      <name val="Source Sans Pro"/>
      <family val="2"/>
    </font>
    <font>
      <b/>
      <sz val="10.5"/>
      <color rgb="FFFF0000"/>
      <name val="Source Sans Pro"/>
      <family val="2"/>
    </font>
    <font>
      <sz val="10.5"/>
      <color rgb="FFFF0000"/>
      <name val="Source Sans Pro"/>
      <family val="2"/>
    </font>
    <font>
      <b/>
      <sz val="10.5"/>
      <color theme="0" tint="-4.9989318521683403E-2"/>
      <name val="Source Sans Pro"/>
      <family val="2"/>
    </font>
    <font>
      <b/>
      <sz val="10.5"/>
      <color rgb="FF007933"/>
      <name val="Source Sans Pro"/>
      <family val="2"/>
    </font>
    <font>
      <b/>
      <sz val="10.5"/>
      <color rgb="FF007A33"/>
      <name val="Source Sans Pro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theme="0" tint="-0.49998474074526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FE9DB"/>
        <bgColor indexed="0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369040"/>
      </bottom>
      <diagonal/>
    </border>
    <border>
      <left/>
      <right/>
      <top/>
      <bottom style="medium">
        <color rgb="FF007933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9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1" fillId="0" borderId="0"/>
    <xf numFmtId="0" fontId="3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</cellStyleXfs>
  <cellXfs count="172">
    <xf numFmtId="0" fontId="0" fillId="0" borderId="0" xfId="0"/>
    <xf numFmtId="0" fontId="0" fillId="6" borderId="0" xfId="0" applyFill="1"/>
    <xf numFmtId="0" fontId="0" fillId="7" borderId="0" xfId="0" applyFill="1"/>
    <xf numFmtId="0" fontId="4" fillId="2" borderId="2" xfId="6" applyFont="1" applyFill="1" applyBorder="1" applyAlignment="1">
      <alignment horizontal="center"/>
    </xf>
    <xf numFmtId="0" fontId="4" fillId="0" borderId="1" xfId="6" applyFont="1" applyBorder="1"/>
    <xf numFmtId="0" fontId="0" fillId="8" borderId="0" xfId="0" applyFill="1"/>
    <xf numFmtId="0" fontId="0" fillId="8" borderId="0" xfId="0" applyFill="1" applyAlignment="1">
      <alignment horizontal="right"/>
    </xf>
    <xf numFmtId="0" fontId="0" fillId="9" borderId="0" xfId="0" applyFill="1"/>
    <xf numFmtId="0" fontId="24" fillId="0" borderId="0" xfId="0" applyFont="1"/>
    <xf numFmtId="0" fontId="0" fillId="10" borderId="0" xfId="0" applyFill="1"/>
    <xf numFmtId="0" fontId="4" fillId="11" borderId="1" xfId="6" applyFont="1" applyFill="1" applyBorder="1" applyAlignment="1">
      <alignment horizontal="right"/>
    </xf>
    <xf numFmtId="0" fontId="4" fillId="11" borderId="1" xfId="6" applyFont="1" applyFill="1" applyBorder="1"/>
    <xf numFmtId="0" fontId="1" fillId="11" borderId="1" xfId="6" applyFont="1" applyFill="1" applyBorder="1"/>
    <xf numFmtId="0" fontId="1" fillId="0" borderId="0" xfId="6" applyFont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22" fillId="12" borderId="0" xfId="0" applyFont="1" applyFill="1"/>
    <xf numFmtId="0" fontId="25" fillId="8" borderId="0" xfId="0" applyFont="1" applyFill="1"/>
    <xf numFmtId="0" fontId="26" fillId="6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7" fillId="6" borderId="0" xfId="0" applyFont="1" applyFill="1" applyAlignment="1">
      <alignment vertical="center"/>
    </xf>
    <xf numFmtId="0" fontId="26" fillId="6" borderId="0" xfId="0" applyFont="1" applyFill="1" applyAlignment="1">
      <alignment horizontal="left" vertical="center"/>
    </xf>
    <xf numFmtId="0" fontId="28" fillId="6" borderId="0" xfId="0" applyFont="1" applyFill="1" applyAlignment="1">
      <alignment horizontal="left" vertical="center"/>
    </xf>
    <xf numFmtId="0" fontId="28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29" fillId="6" borderId="0" xfId="1" applyFont="1" applyFill="1" applyBorder="1" applyAlignment="1" applyProtection="1">
      <alignment vertical="center"/>
    </xf>
    <xf numFmtId="2" fontId="10" fillId="6" borderId="0" xfId="0" applyNumberFormat="1" applyFont="1" applyFill="1" applyAlignment="1">
      <alignment vertical="center"/>
    </xf>
    <xf numFmtId="2" fontId="11" fillId="6" borderId="0" xfId="0" applyNumberFormat="1" applyFont="1" applyFill="1" applyAlignment="1">
      <alignment vertical="center"/>
    </xf>
    <xf numFmtId="2" fontId="10" fillId="7" borderId="0" xfId="0" applyNumberFormat="1" applyFont="1" applyFill="1" applyAlignment="1">
      <alignment vertical="center"/>
    </xf>
    <xf numFmtId="2" fontId="23" fillId="6" borderId="0" xfId="1" applyNumberFormat="1" applyFill="1" applyBorder="1" applyAlignment="1" applyProtection="1">
      <alignment vertical="center"/>
    </xf>
    <xf numFmtId="0" fontId="26" fillId="16" borderId="0" xfId="0" applyFont="1" applyFill="1" applyAlignment="1">
      <alignment vertical="center"/>
    </xf>
    <xf numFmtId="0" fontId="29" fillId="6" borderId="0" xfId="1" applyFont="1" applyFill="1" applyBorder="1" applyAlignment="1" applyProtection="1">
      <alignment horizontal="right" vertical="center"/>
    </xf>
    <xf numFmtId="0" fontId="13" fillId="17" borderId="0" xfId="0" applyFont="1" applyFill="1"/>
    <xf numFmtId="0" fontId="6" fillId="3" borderId="0" xfId="7" applyFont="1" applyFill="1" applyAlignment="1">
      <alignment horizontal="right"/>
    </xf>
    <xf numFmtId="0" fontId="30" fillId="18" borderId="0" xfId="7" applyFont="1" applyFill="1" applyAlignment="1">
      <alignment horizontal="left" vertical="center"/>
    </xf>
    <xf numFmtId="0" fontId="30" fillId="18" borderId="0" xfId="7" applyFont="1" applyFill="1" applyAlignment="1">
      <alignment horizontal="right" vertical="center"/>
    </xf>
    <xf numFmtId="0" fontId="30" fillId="19" borderId="0" xfId="7" applyFont="1" applyFill="1" applyAlignment="1">
      <alignment horizontal="right" vertical="center"/>
    </xf>
    <xf numFmtId="0" fontId="14" fillId="4" borderId="0" xfId="7" applyFont="1" applyFill="1" applyAlignment="1">
      <alignment horizontal="left" vertical="center"/>
    </xf>
    <xf numFmtId="3" fontId="14" fillId="4" borderId="0" xfId="7" applyNumberFormat="1" applyFont="1" applyFill="1" applyAlignment="1">
      <alignment horizontal="right" vertical="center"/>
    </xf>
    <xf numFmtId="167" fontId="7" fillId="5" borderId="0" xfId="5" applyNumberFormat="1" applyFont="1" applyFill="1" applyAlignment="1">
      <alignment horizontal="right" wrapText="1"/>
    </xf>
    <xf numFmtId="0" fontId="7" fillId="5" borderId="0" xfId="5" applyFont="1" applyFill="1" applyAlignment="1">
      <alignment horizontal="left" vertical="center" wrapText="1" indent="1"/>
    </xf>
    <xf numFmtId="165" fontId="7" fillId="5" borderId="0" xfId="5" applyNumberFormat="1" applyFont="1" applyFill="1" applyAlignment="1">
      <alignment horizontal="right" vertical="center"/>
    </xf>
    <xf numFmtId="0" fontId="6" fillId="5" borderId="0" xfId="5" applyFont="1" applyFill="1" applyAlignment="1">
      <alignment horizontal="left" vertical="center" wrapText="1" indent="3"/>
    </xf>
    <xf numFmtId="0" fontId="7" fillId="5" borderId="0" xfId="5" applyFont="1" applyFill="1" applyAlignment="1">
      <alignment horizontal="left" vertical="center" indent="1"/>
    </xf>
    <xf numFmtId="0" fontId="31" fillId="6" borderId="0" xfId="0" applyFont="1" applyFill="1" applyAlignment="1">
      <alignment vertical="center"/>
    </xf>
    <xf numFmtId="0" fontId="31" fillId="7" borderId="0" xfId="0" applyFont="1" applyFill="1" applyAlignment="1">
      <alignment vertical="center"/>
    </xf>
    <xf numFmtId="0" fontId="12" fillId="5" borderId="0" xfId="5" applyFont="1" applyFill="1" applyAlignment="1">
      <alignment horizontal="left" vertical="center"/>
    </xf>
    <xf numFmtId="167" fontId="32" fillId="20" borderId="0" xfId="5" applyNumberFormat="1" applyFont="1" applyFill="1" applyAlignment="1">
      <alignment horizontal="right" wrapText="1"/>
    </xf>
    <xf numFmtId="165" fontId="10" fillId="20" borderId="0" xfId="5" applyNumberFormat="1" applyFont="1" applyFill="1" applyAlignment="1">
      <alignment horizontal="right" vertical="center"/>
    </xf>
    <xf numFmtId="165" fontId="11" fillId="5" borderId="0" xfId="5" applyNumberFormat="1" applyFont="1" applyFill="1" applyAlignment="1">
      <alignment horizontal="right" vertical="center"/>
    </xf>
    <xf numFmtId="0" fontId="32" fillId="19" borderId="0" xfId="7" applyFont="1" applyFill="1" applyAlignment="1">
      <alignment horizontal="left" vertical="center"/>
    </xf>
    <xf numFmtId="0" fontId="33" fillId="21" borderId="0" xfId="7" applyFont="1" applyFill="1" applyAlignment="1">
      <alignment horizontal="left" vertical="center"/>
    </xf>
    <xf numFmtId="165" fontId="34" fillId="5" borderId="0" xfId="5" applyNumberFormat="1" applyFont="1" applyFill="1" applyAlignment="1">
      <alignment horizontal="right" vertical="center"/>
    </xf>
    <xf numFmtId="0" fontId="10" fillId="6" borderId="0" xfId="0" applyFont="1" applyFill="1" applyAlignment="1">
      <alignment vertical="center"/>
    </xf>
    <xf numFmtId="0" fontId="10" fillId="5" borderId="0" xfId="5" applyFont="1" applyFill="1" applyAlignment="1">
      <alignment horizontal="left" vertical="center" wrapText="1" indent="3"/>
    </xf>
    <xf numFmtId="0" fontId="10" fillId="7" borderId="0" xfId="0" applyFont="1" applyFill="1" applyAlignment="1">
      <alignment vertical="center"/>
    </xf>
    <xf numFmtId="165" fontId="34" fillId="20" borderId="0" xfId="5" applyNumberFormat="1" applyFont="1" applyFill="1" applyAlignment="1">
      <alignment horizontal="right" vertical="center"/>
    </xf>
    <xf numFmtId="165" fontId="35" fillId="5" borderId="0" xfId="5" applyNumberFormat="1" applyFont="1" applyFill="1" applyAlignment="1">
      <alignment horizontal="right" vertical="center"/>
    </xf>
    <xf numFmtId="165" fontId="11" fillId="20" borderId="0" xfId="5" applyNumberFormat="1" applyFont="1" applyFill="1" applyAlignment="1">
      <alignment horizontal="right" vertical="center"/>
    </xf>
    <xf numFmtId="0" fontId="7" fillId="5" borderId="4" xfId="5" applyFont="1" applyFill="1" applyBorder="1" applyAlignment="1">
      <alignment horizontal="left" vertical="center" wrapText="1" indent="1"/>
    </xf>
    <xf numFmtId="165" fontId="11" fillId="20" borderId="4" xfId="5" applyNumberFormat="1" applyFont="1" applyFill="1" applyBorder="1" applyAlignment="1">
      <alignment horizontal="right" vertical="center"/>
    </xf>
    <xf numFmtId="0" fontId="6" fillId="5" borderId="0" xfId="5" applyFont="1" applyFill="1" applyAlignment="1">
      <alignment horizontal="left" vertical="center" wrapText="1"/>
    </xf>
    <xf numFmtId="165" fontId="6" fillId="5" borderId="0" xfId="5" applyNumberFormat="1" applyFont="1" applyFill="1" applyAlignment="1">
      <alignment horizontal="right" vertical="center" wrapText="1"/>
    </xf>
    <xf numFmtId="0" fontId="7" fillId="5" borderId="0" xfId="7" applyFont="1" applyFill="1" applyAlignment="1">
      <alignment vertical="center"/>
    </xf>
    <xf numFmtId="165" fontId="7" fillId="5" borderId="0" xfId="5" applyNumberFormat="1" applyFont="1" applyFill="1" applyAlignment="1">
      <alignment horizontal="right" vertical="center" wrapText="1"/>
    </xf>
    <xf numFmtId="0" fontId="7" fillId="5" borderId="0" xfId="5" applyFont="1" applyFill="1" applyAlignment="1">
      <alignment horizontal="left" vertical="center"/>
    </xf>
    <xf numFmtId="165" fontId="7" fillId="20" borderId="0" xfId="5" applyNumberFormat="1" applyFont="1" applyFill="1" applyAlignment="1">
      <alignment horizontal="right" vertical="center" wrapText="1"/>
    </xf>
    <xf numFmtId="0" fontId="6" fillId="5" borderId="0" xfId="5" applyFont="1" applyFill="1" applyAlignment="1">
      <alignment horizontal="left" vertical="center" indent="1"/>
    </xf>
    <xf numFmtId="165" fontId="6" fillId="20" borderId="0" xfId="5" applyNumberFormat="1" applyFont="1" applyFill="1" applyAlignment="1">
      <alignment horizontal="right" vertical="center" wrapText="1"/>
    </xf>
    <xf numFmtId="0" fontId="15" fillId="5" borderId="0" xfId="5" applyFont="1" applyFill="1" applyAlignment="1">
      <alignment horizontal="left" vertical="center"/>
    </xf>
    <xf numFmtId="0" fontId="6" fillId="5" borderId="0" xfId="5" applyFont="1" applyFill="1" applyAlignment="1">
      <alignment horizontal="left" vertical="center" indent="2"/>
    </xf>
    <xf numFmtId="0" fontId="6" fillId="5" borderId="4" xfId="5" applyFont="1" applyFill="1" applyBorder="1" applyAlignment="1">
      <alignment horizontal="left" vertical="center" indent="1"/>
    </xf>
    <xf numFmtId="165" fontId="6" fillId="5" borderId="4" xfId="5" applyNumberFormat="1" applyFont="1" applyFill="1" applyBorder="1" applyAlignment="1">
      <alignment horizontal="right" vertical="center" wrapText="1"/>
    </xf>
    <xf numFmtId="3" fontId="7" fillId="3" borderId="0" xfId="7" applyNumberFormat="1" applyFont="1" applyFill="1" applyAlignment="1">
      <alignment vertical="center"/>
    </xf>
    <xf numFmtId="3" fontId="6" fillId="5" borderId="0" xfId="5" applyNumberFormat="1" applyFont="1" applyFill="1" applyAlignment="1">
      <alignment horizontal="left" vertical="center"/>
    </xf>
    <xf numFmtId="168" fontId="6" fillId="5" borderId="0" xfId="5" applyNumberFormat="1" applyFont="1" applyFill="1" applyAlignment="1">
      <alignment horizontal="right" vertical="center" wrapText="1"/>
    </xf>
    <xf numFmtId="168" fontId="7" fillId="3" borderId="0" xfId="7" applyNumberFormat="1" applyFont="1" applyFill="1" applyAlignment="1">
      <alignment vertical="center"/>
    </xf>
    <xf numFmtId="3" fontId="7" fillId="22" borderId="0" xfId="7" applyNumberFormat="1" applyFont="1" applyFill="1" applyAlignment="1">
      <alignment vertical="center"/>
    </xf>
    <xf numFmtId="3" fontId="6" fillId="22" borderId="0" xfId="7" applyNumberFormat="1" applyFont="1" applyFill="1" applyAlignment="1">
      <alignment vertical="center"/>
    </xf>
    <xf numFmtId="3" fontId="6" fillId="5" borderId="4" xfId="5" applyNumberFormat="1" applyFont="1" applyFill="1" applyBorder="1" applyAlignment="1">
      <alignment horizontal="left" vertical="center"/>
    </xf>
    <xf numFmtId="168" fontId="6" fillId="5" borderId="4" xfId="5" applyNumberFormat="1" applyFont="1" applyFill="1" applyBorder="1" applyAlignment="1">
      <alignment horizontal="right" vertical="center" wrapText="1"/>
    </xf>
    <xf numFmtId="168" fontId="10" fillId="5" borderId="4" xfId="5" applyNumberFormat="1" applyFont="1" applyFill="1" applyBorder="1" applyAlignment="1">
      <alignment horizontal="right" vertical="center" wrapText="1"/>
    </xf>
    <xf numFmtId="168" fontId="11" fillId="5" borderId="4" xfId="5" applyNumberFormat="1" applyFont="1" applyFill="1" applyBorder="1" applyAlignment="1">
      <alignment horizontal="right" vertical="center" wrapText="1"/>
    </xf>
    <xf numFmtId="3" fontId="6" fillId="5" borderId="0" xfId="5" applyNumberFormat="1" applyFont="1" applyFill="1" applyAlignment="1">
      <alignment horizontal="left" vertical="center" wrapText="1" indent="1"/>
    </xf>
    <xf numFmtId="168" fontId="11" fillId="5" borderId="0" xfId="5" applyNumberFormat="1" applyFont="1" applyFill="1" applyAlignment="1">
      <alignment horizontal="right" vertical="center" wrapText="1"/>
    </xf>
    <xf numFmtId="3" fontId="7" fillId="5" borderId="0" xfId="5" applyNumberFormat="1" applyFont="1" applyFill="1" applyAlignment="1">
      <alignment vertical="center" wrapText="1"/>
    </xf>
    <xf numFmtId="3" fontId="7" fillId="5" borderId="0" xfId="5" applyNumberFormat="1" applyFont="1" applyFill="1" applyAlignment="1">
      <alignment horizontal="left" vertical="center" wrapText="1" indent="2"/>
    </xf>
    <xf numFmtId="168" fontId="6" fillId="3" borderId="0" xfId="7" quotePrefix="1" applyNumberFormat="1" applyFont="1" applyFill="1" applyAlignment="1">
      <alignment horizontal="right" vertical="center"/>
    </xf>
    <xf numFmtId="168" fontId="7" fillId="3" borderId="0" xfId="7" quotePrefix="1" applyNumberFormat="1" applyFont="1" applyFill="1" applyAlignment="1">
      <alignment horizontal="right" vertical="center"/>
    </xf>
    <xf numFmtId="3" fontId="6" fillId="5" borderId="0" xfId="5" applyNumberFormat="1" applyFont="1" applyFill="1" applyAlignment="1">
      <alignment horizontal="left" vertical="center" wrapText="1" indent="2"/>
    </xf>
    <xf numFmtId="168" fontId="6" fillId="3" borderId="0" xfId="7" applyNumberFormat="1" applyFont="1" applyFill="1" applyAlignment="1">
      <alignment vertical="center"/>
    </xf>
    <xf numFmtId="3" fontId="6" fillId="3" borderId="0" xfId="7" applyNumberFormat="1" applyFont="1" applyFill="1" applyAlignment="1">
      <alignment vertical="center"/>
    </xf>
    <xf numFmtId="3" fontId="16" fillId="3" borderId="0" xfId="7" applyNumberFormat="1" applyFont="1" applyFill="1" applyAlignment="1">
      <alignment vertical="center"/>
    </xf>
    <xf numFmtId="3" fontId="16" fillId="22" borderId="0" xfId="7" applyNumberFormat="1" applyFont="1" applyFill="1" applyAlignment="1">
      <alignment vertical="center"/>
    </xf>
    <xf numFmtId="168" fontId="6" fillId="3" borderId="0" xfId="7" applyNumberFormat="1" applyFont="1" applyFill="1" applyAlignment="1">
      <alignment horizontal="right" vertical="center"/>
    </xf>
    <xf numFmtId="3" fontId="10" fillId="5" borderId="0" xfId="7" applyNumberFormat="1" applyFont="1" applyFill="1" applyAlignment="1">
      <alignment vertical="center"/>
    </xf>
    <xf numFmtId="0" fontId="6" fillId="20" borderId="0" xfId="7" applyFont="1" applyFill="1"/>
    <xf numFmtId="3" fontId="10" fillId="17" borderId="0" xfId="0" applyNumberFormat="1" applyFont="1" applyFill="1"/>
    <xf numFmtId="165" fontId="11" fillId="17" borderId="0" xfId="0" applyNumberFormat="1" applyFont="1" applyFill="1"/>
    <xf numFmtId="0" fontId="7" fillId="20" borderId="0" xfId="7" applyFont="1" applyFill="1"/>
    <xf numFmtId="165" fontId="11" fillId="20" borderId="0" xfId="7" applyNumberFormat="1" applyFont="1" applyFill="1" applyAlignment="1">
      <alignment horizontal="right"/>
    </xf>
    <xf numFmtId="165" fontId="6" fillId="20" borderId="0" xfId="7" applyNumberFormat="1" applyFont="1" applyFill="1" applyAlignment="1">
      <alignment horizontal="right"/>
    </xf>
    <xf numFmtId="164" fontId="26" fillId="6" borderId="0" xfId="0" applyNumberFormat="1" applyFont="1" applyFill="1" applyAlignment="1">
      <alignment vertical="center"/>
    </xf>
    <xf numFmtId="0" fontId="10" fillId="17" borderId="0" xfId="0" applyFont="1" applyFill="1" applyAlignment="1">
      <alignment vertical="center"/>
    </xf>
    <xf numFmtId="0" fontId="6" fillId="17" borderId="0" xfId="7" applyFont="1" applyFill="1" applyAlignment="1">
      <alignment horizontal="right"/>
    </xf>
    <xf numFmtId="0" fontId="36" fillId="19" borderId="0" xfId="7" applyFont="1" applyFill="1" applyAlignment="1">
      <alignment horizontal="left" vertical="center"/>
    </xf>
    <xf numFmtId="0" fontId="36" fillId="19" borderId="0" xfId="7" applyFont="1" applyFill="1" applyAlignment="1">
      <alignment horizontal="right" vertical="center"/>
    </xf>
    <xf numFmtId="165" fontId="15" fillId="5" borderId="0" xfId="5" applyNumberFormat="1" applyFont="1" applyFill="1" applyAlignment="1">
      <alignment horizontal="right" vertical="center" wrapText="1"/>
    </xf>
    <xf numFmtId="0" fontId="7" fillId="5" borderId="0" xfId="5" applyFont="1" applyFill="1" applyAlignment="1">
      <alignment horizontal="right" vertical="center" wrapText="1"/>
    </xf>
    <xf numFmtId="166" fontId="7" fillId="5" borderId="0" xfId="5" applyNumberFormat="1" applyFont="1" applyFill="1" applyAlignment="1">
      <alignment horizontal="right" vertical="center" wrapText="1"/>
    </xf>
    <xf numFmtId="166" fontId="6" fillId="5" borderId="0" xfId="5" applyNumberFormat="1" applyFont="1" applyFill="1" applyAlignment="1">
      <alignment horizontal="right" vertical="center" wrapText="1"/>
    </xf>
    <xf numFmtId="0" fontId="6" fillId="5" borderId="5" xfId="5" applyFont="1" applyFill="1" applyBorder="1" applyAlignment="1">
      <alignment horizontal="left" vertical="center" indent="1"/>
    </xf>
    <xf numFmtId="165" fontId="6" fillId="5" borderId="5" xfId="5" applyNumberFormat="1" applyFont="1" applyFill="1" applyBorder="1" applyAlignment="1">
      <alignment horizontal="right" vertical="center" wrapText="1"/>
    </xf>
    <xf numFmtId="168" fontId="7" fillId="5" borderId="0" xfId="5" applyNumberFormat="1" applyFont="1" applyFill="1" applyAlignment="1">
      <alignment horizontal="right" vertical="center" wrapText="1"/>
    </xf>
    <xf numFmtId="166" fontId="26" fillId="17" borderId="0" xfId="4" applyNumberFormat="1" applyFont="1" applyFill="1"/>
    <xf numFmtId="168" fontId="10" fillId="20" borderId="0" xfId="5" applyNumberFormat="1" applyFont="1" applyFill="1" applyAlignment="1">
      <alignment horizontal="right" vertical="center" wrapText="1"/>
    </xf>
    <xf numFmtId="168" fontId="6" fillId="20" borderId="4" xfId="5" applyNumberFormat="1" applyFont="1" applyFill="1" applyBorder="1" applyAlignment="1">
      <alignment horizontal="right" vertical="center" wrapText="1"/>
    </xf>
    <xf numFmtId="168" fontId="10" fillId="20" borderId="4" xfId="5" applyNumberFormat="1" applyFont="1" applyFill="1" applyBorder="1" applyAlignment="1">
      <alignment horizontal="right" vertical="center" wrapText="1"/>
    </xf>
    <xf numFmtId="0" fontId="23" fillId="6" borderId="0" xfId="1" applyFill="1" applyBorder="1" applyAlignment="1" applyProtection="1">
      <alignment vertical="center"/>
    </xf>
    <xf numFmtId="2" fontId="11" fillId="6" borderId="0" xfId="0" applyNumberFormat="1" applyFont="1" applyFill="1" applyAlignment="1">
      <alignment horizontal="left" vertical="center" wrapText="1"/>
    </xf>
    <xf numFmtId="0" fontId="11" fillId="23" borderId="0" xfId="7" applyFont="1" applyFill="1" applyAlignment="1">
      <alignment horizontal="left" vertical="center"/>
    </xf>
    <xf numFmtId="0" fontId="30" fillId="23" borderId="0" xfId="7" applyFont="1" applyFill="1" applyAlignment="1">
      <alignment horizontal="left" vertical="center"/>
    </xf>
    <xf numFmtId="0" fontId="17" fillId="5" borderId="0" xfId="5" applyFont="1" applyFill="1" applyAlignment="1">
      <alignment horizontal="left" vertical="center"/>
    </xf>
    <xf numFmtId="168" fontId="7" fillId="20" borderId="0" xfId="5" applyNumberFormat="1" applyFont="1" applyFill="1" applyAlignment="1">
      <alignment horizontal="right" vertical="center" wrapText="1"/>
    </xf>
    <xf numFmtId="169" fontId="31" fillId="5" borderId="0" xfId="5" applyNumberFormat="1" applyFont="1" applyFill="1" applyAlignment="1">
      <alignment horizontal="right" vertical="center" wrapText="1"/>
    </xf>
    <xf numFmtId="0" fontId="26" fillId="6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10" fillId="17" borderId="0" xfId="2" applyFont="1" applyFill="1" applyProtection="1">
      <protection locked="0"/>
    </xf>
    <xf numFmtId="0" fontId="6" fillId="6" borderId="0" xfId="0" applyFont="1" applyFill="1" applyAlignment="1">
      <alignment vertical="center"/>
    </xf>
    <xf numFmtId="0" fontId="26" fillId="17" borderId="0" xfId="0" applyFont="1" applyFill="1"/>
    <xf numFmtId="0" fontId="10" fillId="17" borderId="3" xfId="2" applyFont="1" applyFill="1" applyBorder="1" applyProtection="1">
      <protection locked="0"/>
    </xf>
    <xf numFmtId="0" fontId="10" fillId="17" borderId="3" xfId="2" applyFont="1" applyFill="1" applyBorder="1" applyAlignment="1" applyProtection="1">
      <alignment horizontal="center"/>
      <protection locked="0"/>
    </xf>
    <xf numFmtId="0" fontId="10" fillId="17" borderId="3" xfId="2" applyFont="1" applyFill="1" applyBorder="1" applyAlignment="1" applyProtection="1">
      <alignment horizontal="center" vertical="center"/>
      <protection locked="0"/>
    </xf>
    <xf numFmtId="0" fontId="35" fillId="6" borderId="0" xfId="0" applyFont="1" applyFill="1" applyAlignment="1">
      <alignment vertical="center"/>
    </xf>
    <xf numFmtId="0" fontId="35" fillId="17" borderId="0" xfId="2" applyFont="1" applyFill="1" applyProtection="1">
      <protection locked="0"/>
    </xf>
    <xf numFmtId="0" fontId="10" fillId="17" borderId="0" xfId="2" applyFont="1" applyFill="1" applyAlignment="1" applyProtection="1">
      <alignment horizontal="center"/>
      <protection locked="0"/>
    </xf>
    <xf numFmtId="0" fontId="35" fillId="7" borderId="0" xfId="0" applyFont="1" applyFill="1" applyAlignment="1">
      <alignment vertical="center"/>
    </xf>
    <xf numFmtId="0" fontId="35" fillId="6" borderId="0" xfId="0" applyFont="1" applyFill="1" applyAlignment="1">
      <alignment horizontal="center" vertical="center"/>
    </xf>
    <xf numFmtId="0" fontId="19" fillId="17" borderId="0" xfId="3" quotePrefix="1" applyFont="1" applyFill="1" applyProtection="1">
      <protection locked="0"/>
    </xf>
    <xf numFmtId="0" fontId="26" fillId="7" borderId="0" xfId="0" applyFont="1" applyFill="1" applyAlignment="1">
      <alignment horizontal="center" vertical="center"/>
    </xf>
    <xf numFmtId="167" fontId="11" fillId="20" borderId="0" xfId="5" applyNumberFormat="1" applyFont="1" applyFill="1" applyAlignment="1">
      <alignment horizontal="right" wrapText="1"/>
    </xf>
    <xf numFmtId="14" fontId="35" fillId="17" borderId="0" xfId="2" applyNumberFormat="1" applyFont="1" applyFill="1" applyAlignment="1" applyProtection="1">
      <alignment horizontal="center"/>
      <protection locked="0"/>
    </xf>
    <xf numFmtId="0" fontId="11" fillId="7" borderId="0" xfId="0" applyFont="1" applyFill="1" applyAlignment="1">
      <alignment vertical="center"/>
    </xf>
    <xf numFmtId="165" fontId="35" fillId="5" borderId="0" xfId="5" applyNumberFormat="1" applyFont="1" applyFill="1" applyAlignment="1">
      <alignment horizontal="right" vertical="center" wrapText="1"/>
    </xf>
    <xf numFmtId="165" fontId="10" fillId="20" borderId="0" xfId="5" applyNumberFormat="1" applyFont="1" applyFill="1" applyAlignment="1">
      <alignment horizontal="right" vertical="center" wrapText="1"/>
    </xf>
    <xf numFmtId="166" fontId="10" fillId="17" borderId="0" xfId="4" applyNumberFormat="1" applyFont="1" applyFill="1"/>
    <xf numFmtId="166" fontId="10" fillId="5" borderId="0" xfId="5" applyNumberFormat="1" applyFont="1" applyFill="1" applyAlignment="1">
      <alignment horizontal="right" vertical="center" wrapText="1"/>
    </xf>
    <xf numFmtId="165" fontId="10" fillId="5" borderId="5" xfId="5" applyNumberFormat="1" applyFont="1" applyFill="1" applyBorder="1" applyAlignment="1">
      <alignment horizontal="right" vertical="center" wrapText="1"/>
    </xf>
    <xf numFmtId="165" fontId="10" fillId="20" borderId="5" xfId="5" applyNumberFormat="1" applyFont="1" applyFill="1" applyBorder="1" applyAlignment="1">
      <alignment horizontal="right" vertical="center" wrapText="1"/>
    </xf>
    <xf numFmtId="165" fontId="10" fillId="20" borderId="4" xfId="5" applyNumberFormat="1" applyFont="1" applyFill="1" applyBorder="1" applyAlignment="1">
      <alignment horizontal="right" vertical="center" wrapText="1"/>
    </xf>
    <xf numFmtId="3" fontId="35" fillId="17" borderId="0" xfId="2" applyNumberFormat="1" applyFont="1" applyFill="1" applyAlignment="1" applyProtection="1">
      <alignment horizontal="center"/>
      <protection locked="0"/>
    </xf>
    <xf numFmtId="0" fontId="35" fillId="17" borderId="0" xfId="2" applyFont="1" applyFill="1" applyAlignment="1" applyProtection="1">
      <alignment horizontal="center"/>
      <protection locked="0"/>
    </xf>
    <xf numFmtId="0" fontId="10" fillId="6" borderId="0" xfId="0" applyFont="1" applyFill="1" applyAlignment="1">
      <alignment horizontal="left" vertical="center"/>
    </xf>
    <xf numFmtId="14" fontId="10" fillId="17" borderId="0" xfId="2" applyNumberFormat="1" applyFont="1" applyFill="1" applyAlignment="1" applyProtection="1">
      <alignment horizontal="center" vertical="center"/>
      <protection locked="0"/>
    </xf>
    <xf numFmtId="0" fontId="10" fillId="17" borderId="0" xfId="2" applyFont="1" applyFill="1" applyAlignment="1" applyProtection="1">
      <alignment horizontal="center" vertical="center"/>
      <protection locked="0"/>
    </xf>
    <xf numFmtId="3" fontId="10" fillId="17" borderId="0" xfId="2" applyNumberFormat="1" applyFont="1" applyFill="1" applyAlignment="1" applyProtection="1">
      <alignment horizontal="center" vertical="center"/>
      <protection locked="0"/>
    </xf>
    <xf numFmtId="14" fontId="10" fillId="6" borderId="0" xfId="0" applyNumberFormat="1" applyFont="1" applyFill="1" applyAlignment="1">
      <alignment horizontal="center" vertical="center"/>
    </xf>
    <xf numFmtId="14" fontId="10" fillId="17" borderId="0" xfId="2" applyNumberFormat="1" applyFont="1" applyFill="1" applyAlignment="1" applyProtection="1">
      <alignment horizontal="center"/>
      <protection locked="0"/>
    </xf>
    <xf numFmtId="0" fontId="10" fillId="6" borderId="0" xfId="0" applyFont="1" applyFill="1" applyAlignment="1">
      <alignment horizontal="center" vertical="center"/>
    </xf>
    <xf numFmtId="3" fontId="10" fillId="17" borderId="0" xfId="2" applyNumberFormat="1" applyFont="1" applyFill="1" applyAlignment="1" applyProtection="1">
      <alignment horizontal="center"/>
      <protection locked="0"/>
    </xf>
    <xf numFmtId="0" fontId="28" fillId="6" borderId="0" xfId="0" applyFont="1" applyFill="1" applyAlignment="1">
      <alignment horizontal="left" vertical="center"/>
    </xf>
    <xf numFmtId="0" fontId="38" fillId="6" borderId="0" xfId="0" quotePrefix="1" applyFont="1" applyFill="1" applyAlignment="1">
      <alignment horizontal="left" vertical="center"/>
    </xf>
    <xf numFmtId="0" fontId="38" fillId="6" borderId="0" xfId="0" applyFont="1" applyFill="1" applyAlignment="1">
      <alignment horizontal="left" vertical="center"/>
    </xf>
    <xf numFmtId="0" fontId="10" fillId="17" borderId="0" xfId="2" applyFont="1" applyFill="1" applyAlignment="1" applyProtection="1">
      <alignment horizontal="left" vertical="center" wrapText="1"/>
      <protection locked="0"/>
    </xf>
    <xf numFmtId="0" fontId="26" fillId="6" borderId="0" xfId="0" applyFont="1" applyFill="1" applyAlignment="1">
      <alignment horizontal="right" vertical="center"/>
    </xf>
    <xf numFmtId="0" fontId="37" fillId="6" borderId="0" xfId="0" quotePrefix="1" applyFont="1" applyFill="1" applyAlignment="1">
      <alignment horizontal="left" vertical="center"/>
    </xf>
    <xf numFmtId="0" fontId="28" fillId="6" borderId="0" xfId="0" applyFont="1" applyFill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</cellXfs>
  <cellStyles count="9">
    <cellStyle name="Hipervínculo" xfId="1" builtinId="8"/>
    <cellStyle name="Normal" xfId="0" builtinId="0"/>
    <cellStyle name="Normal 2" xfId="2" xr:uid="{27A86982-855D-4EDA-80F5-8853384D7B48}"/>
    <cellStyle name="Normal 2 3" xfId="3" xr:uid="{0BB77779-4453-473A-816D-655ECABC4836}"/>
    <cellStyle name="Normal 3" xfId="4" xr:uid="{A231C640-4673-43BB-A049-D753E677488B}"/>
    <cellStyle name="Normal_Estatal" xfId="5" xr:uid="{A5B980B7-8920-402D-8419-65282E126EB0}"/>
    <cellStyle name="Normal_Hoja1" xfId="6" xr:uid="{F7107C41-A012-4F5F-AF00-7A234516F213}"/>
    <cellStyle name="Normal_museos 2003" xfId="7" xr:uid="{55EE3F74-3C8B-44EB-99F3-E2543D51F69F}"/>
    <cellStyle name="Porcentaje 3" xfId="8" xr:uid="{4F55E3B9-7C20-44C7-BBD4-BBC942E6B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s-ES" sz="1000" b="1"/>
              <a:t>Gráfico 1. </a:t>
            </a:r>
            <a:r>
              <a:rPr lang="es-ES" sz="1000"/>
              <a:t>Distribución del número de proyecciones por sede. </a:t>
            </a:r>
            <a:r>
              <a:rPr lang="es-ES" sz="1000" b="1"/>
              <a:t>Tri4 2025</a:t>
            </a:r>
          </a:p>
        </c:rich>
      </c:tx>
      <c:layout>
        <c:manualLayout>
          <c:xMode val="edge"/>
          <c:yMode val="edge"/>
          <c:x val="9.5783665727915412E-2"/>
          <c:y val="2.9197054251713685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6366359682071544"/>
          <c:y val="0.34616262772978612"/>
          <c:w val="0.47093180490247905"/>
          <c:h val="0.64695971256020179"/>
        </c:manualLayout>
      </c:layout>
      <c:pieChart>
        <c:varyColors val="1"/>
        <c:ser>
          <c:idx val="0"/>
          <c:order val="0"/>
          <c:tx>
            <c:strRef>
              <c:f>'P3'!$B$25</c:f>
              <c:strCache>
                <c:ptCount val="1"/>
                <c:pt idx="0">
                  <c:v>Proyecciones</c:v>
                </c:pt>
              </c:strCache>
            </c:strRef>
          </c:tx>
          <c:dPt>
            <c:idx val="0"/>
            <c:bubble3D val="0"/>
            <c:spPr>
              <a:solidFill>
                <a:srgbClr val="4F6228"/>
              </a:solidFill>
            </c:spPr>
            <c:extLst>
              <c:ext xmlns:c16="http://schemas.microsoft.com/office/drawing/2014/chart" uri="{C3380CC4-5D6E-409C-BE32-E72D297353CC}">
                <c16:uniqueId val="{00000000-C800-47E0-9172-458ED5B7FB18}"/>
              </c:ext>
            </c:extLst>
          </c:dPt>
          <c:dPt>
            <c:idx val="1"/>
            <c:bubble3D val="0"/>
            <c:spPr>
              <a:solidFill>
                <a:srgbClr val="F5C000"/>
              </a:solidFill>
            </c:spPr>
            <c:extLst>
              <c:ext xmlns:c16="http://schemas.microsoft.com/office/drawing/2014/chart" uri="{C3380CC4-5D6E-409C-BE32-E72D297353CC}">
                <c16:uniqueId val="{00000001-C800-47E0-9172-458ED5B7FB1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2-C800-47E0-9172-458ED5B7FB18}"/>
              </c:ext>
            </c:extLst>
          </c:dPt>
          <c:dPt>
            <c:idx val="3"/>
            <c:bubble3D val="0"/>
            <c:spPr>
              <a:solidFill>
                <a:srgbClr val="B870A4"/>
              </a:solidFill>
            </c:spPr>
            <c:extLst>
              <c:ext xmlns:c16="http://schemas.microsoft.com/office/drawing/2014/chart" uri="{C3380CC4-5D6E-409C-BE32-E72D297353CC}">
                <c16:uniqueId val="{00000003-C800-47E0-9172-458ED5B7FB1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800-47E0-9172-458ED5B7FB18}"/>
              </c:ext>
            </c:extLst>
          </c:dPt>
          <c:dLbls>
            <c:dLbl>
              <c:idx val="0"/>
              <c:layout>
                <c:manualLayout>
                  <c:x val="-0.20730089589865097"/>
                  <c:y val="-0.126030120021405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6472019464719"/>
                      <c:h val="0.182135922330097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800-47E0-9172-458ED5B7FB18}"/>
                </c:ext>
              </c:extLst>
            </c:dLbl>
            <c:dLbl>
              <c:idx val="1"/>
              <c:layout>
                <c:manualLayout>
                  <c:x val="0.19094400699912512"/>
                  <c:y val="2.87653849094105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37469586374696"/>
                      <c:h val="0.182135922330097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800-47E0-9172-458ED5B7FB18}"/>
                </c:ext>
              </c:extLst>
            </c:dLbl>
            <c:dLbl>
              <c:idx val="2"/>
              <c:layout>
                <c:manualLayout>
                  <c:x val="1.1115581355250301E-3"/>
                  <c:y val="1.769691409932975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00-47E0-9172-458ED5B7FB18}"/>
                </c:ext>
              </c:extLst>
            </c:dLbl>
            <c:dLbl>
              <c:idx val="3"/>
              <c:layout>
                <c:manualLayout>
                  <c:x val="0.110977642393241"/>
                  <c:y val="2.775781668068190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00-47E0-9172-458ED5B7FB1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00-47E0-9172-458ED5B7FB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'P3'!$Q$15:$Q$19</c:f>
              <c:strCache>
                <c:ptCount val="5"/>
                <c:pt idx="0">
                  <c:v>Córdoba</c:v>
                </c:pt>
                <c:pt idx="1">
                  <c:v>Granada</c:v>
                </c:pt>
                <c:pt idx="2">
                  <c:v>Sevilla</c:v>
                </c:pt>
                <c:pt idx="3">
                  <c:v>Almería</c:v>
                </c:pt>
                <c:pt idx="4">
                  <c:v>Málaga</c:v>
                </c:pt>
              </c:strCache>
            </c:strRef>
          </c:cat>
          <c:val>
            <c:numRef>
              <c:f>('P3'!$O$15,'P3'!$O$22,'P3'!$O$26,'P3'!$O$30,'P3'!$O$34)</c:f>
              <c:numCache>
                <c:formatCode>#,##0;\-#,##0;\-;</c:formatCode>
                <c:ptCount val="5"/>
                <c:pt idx="0">
                  <c:v>304</c:v>
                </c:pt>
                <c:pt idx="1">
                  <c:v>71</c:v>
                </c:pt>
                <c:pt idx="2">
                  <c:v>30</c:v>
                </c:pt>
                <c:pt idx="3">
                  <c:v>32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00-47E0-9172-458ED5B7F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s-ES" sz="1000" b="1"/>
              <a:t>Gráfico 2. </a:t>
            </a:r>
            <a:r>
              <a:rPr lang="es-ES" sz="1000"/>
              <a:t>Actividades</a:t>
            </a:r>
            <a:r>
              <a:rPr lang="es-ES" sz="1000" baseline="0"/>
              <a:t> </a:t>
            </a:r>
            <a:r>
              <a:rPr lang="es-ES" sz="1000"/>
              <a:t>realizadas en la Filmoteca. </a:t>
            </a:r>
            <a:r>
              <a:rPr lang="es-ES" sz="1000" b="1"/>
              <a:t>Tri4 2025</a:t>
            </a:r>
          </a:p>
        </c:rich>
      </c:tx>
      <c:overlay val="0"/>
      <c:spPr>
        <a:ln>
          <a:solidFill>
            <a:srgbClr val="369040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numFmt formatCode="#,##0;\-#,##0;\-;" sourceLinked="0"/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'P3'!$C$43:$N$43</c:f>
              <c:numCache>
                <c:formatCode>#,##0;\-#,##0;\-;</c:formatCode>
                <c:ptCount val="12"/>
                <c:pt idx="0">
                  <c:v>45</c:v>
                </c:pt>
                <c:pt idx="1">
                  <c:v>52</c:v>
                </c:pt>
                <c:pt idx="2">
                  <c:v>52</c:v>
                </c:pt>
                <c:pt idx="3">
                  <c:v>51</c:v>
                </c:pt>
                <c:pt idx="4">
                  <c:v>45</c:v>
                </c:pt>
                <c:pt idx="5">
                  <c:v>36</c:v>
                </c:pt>
                <c:pt idx="6">
                  <c:v>10</c:v>
                </c:pt>
                <c:pt idx="7">
                  <c:v>1</c:v>
                </c:pt>
                <c:pt idx="8">
                  <c:v>22</c:v>
                </c:pt>
                <c:pt idx="9">
                  <c:v>54</c:v>
                </c:pt>
                <c:pt idx="10">
                  <c:v>59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3-4F7C-B1B9-87557ED6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065951"/>
        <c:axId val="1"/>
      </c:barChart>
      <c:catAx>
        <c:axId val="98506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/>
        <c:numFmt formatCode="#,##0;\-#,##0;\-;" sourceLinked="1"/>
        <c:majorTickMark val="out"/>
        <c:minorTickMark val="none"/>
        <c:tickLblPos val="nextTo"/>
        <c:crossAx val="985065951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Calibri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3. </a:t>
            </a:r>
            <a:r>
              <a:rPr lang="es-ES" sz="1050"/>
              <a:t>Espectadores Córdoba. </a:t>
            </a:r>
            <a:r>
              <a:rPr lang="es-ES" sz="1050" b="1"/>
              <a:t>Tri4 2025</a:t>
            </a:r>
          </a:p>
        </c:rich>
      </c:tx>
      <c:layout>
        <c:manualLayout>
          <c:xMode val="edge"/>
          <c:yMode val="edge"/>
          <c:x val="0.31692050238686603"/>
          <c:y val="4.0806561679790028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432695913010869E-2"/>
          <c:y val="0.1774018372703412"/>
          <c:w val="0.85230020160523412"/>
          <c:h val="0.717556955380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'P4'!$B$20</c:f>
              <c:strCache>
                <c:ptCount val="1"/>
                <c:pt idx="0">
                  <c:v>Nº espectadores</c:v>
                </c:pt>
              </c:strCache>
            </c:strRef>
          </c:tx>
          <c:spPr>
            <a:solidFill>
              <a:srgbClr val="FFDC6D"/>
            </a:solidFill>
            <a:ln w="25400">
              <a:noFill/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FFDC6D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'P4'!$C$20:$N$20</c:f>
              <c:numCache>
                <c:formatCode>#,##0;\-#,##0;\-;</c:formatCode>
                <c:ptCount val="12"/>
                <c:pt idx="0">
                  <c:v>2351</c:v>
                </c:pt>
                <c:pt idx="1">
                  <c:v>1990</c:v>
                </c:pt>
                <c:pt idx="2">
                  <c:v>1930</c:v>
                </c:pt>
                <c:pt idx="3">
                  <c:v>1244</c:v>
                </c:pt>
                <c:pt idx="4">
                  <c:v>1064</c:v>
                </c:pt>
                <c:pt idx="5">
                  <c:v>1141</c:v>
                </c:pt>
                <c:pt idx="6">
                  <c:v>207</c:v>
                </c:pt>
                <c:pt idx="7">
                  <c:v>0</c:v>
                </c:pt>
                <c:pt idx="8">
                  <c:v>906</c:v>
                </c:pt>
                <c:pt idx="9">
                  <c:v>1774</c:v>
                </c:pt>
                <c:pt idx="10">
                  <c:v>1906</c:v>
                </c:pt>
                <c:pt idx="11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C-495E-8057-D5490C279A34}"/>
            </c:ext>
          </c:extLst>
        </c:ser>
        <c:ser>
          <c:idx val="1"/>
          <c:order val="1"/>
          <c:tx>
            <c:strRef>
              <c:f>'P4'!$B$31</c:f>
              <c:strCache>
                <c:ptCount val="1"/>
                <c:pt idx="0">
                  <c:v>Nº espectadores por sesión</c:v>
                </c:pt>
              </c:strCache>
            </c:strRef>
          </c:tx>
          <c:invertIfNegative val="0"/>
          <c:dLbls>
            <c:numFmt formatCode="#,##0;\-#,##0;\-;" sourceLinked="0"/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'P4'!$C$31:$N$31</c:f>
              <c:numCache>
                <c:formatCode>#,##0;\-#,##0;\-;</c:formatCode>
                <c:ptCount val="12"/>
                <c:pt idx="0">
                  <c:v>78.36666666666666</c:v>
                </c:pt>
                <c:pt idx="1">
                  <c:v>64.193548387096769</c:v>
                </c:pt>
                <c:pt idx="2">
                  <c:v>64.333333333333329</c:v>
                </c:pt>
                <c:pt idx="3">
                  <c:v>36.588235294117645</c:v>
                </c:pt>
                <c:pt idx="4">
                  <c:v>40.92307692307692</c:v>
                </c:pt>
                <c:pt idx="5">
                  <c:v>47.541666666666664</c:v>
                </c:pt>
                <c:pt idx="6">
                  <c:v>25.875</c:v>
                </c:pt>
                <c:pt idx="7" formatCode="#,##0;;\-">
                  <c:v>0</c:v>
                </c:pt>
                <c:pt idx="8">
                  <c:v>60.4</c:v>
                </c:pt>
                <c:pt idx="9">
                  <c:v>45.487179487179489</c:v>
                </c:pt>
                <c:pt idx="10">
                  <c:v>43.31818181818182</c:v>
                </c:pt>
                <c:pt idx="11">
                  <c:v>40.739130434782609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2C-495E-8057-D5490C279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85698703"/>
        <c:axId val="1"/>
      </c:barChart>
      <c:catAx>
        <c:axId val="88569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88569870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9291391428420437"/>
          <c:y val="0.14790419947506561"/>
          <c:w val="0.33530465570998258"/>
          <c:h val="0.1270866141732283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>
      <c:oddFooter>&amp;D&amp;"NewsGotT,Normal"&amp;10Servicio de Información y Difusión. &amp;"NewsGotT,Negrita"Tri2 2020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4. </a:t>
            </a:r>
            <a:r>
              <a:rPr lang="es-ES" sz="1050"/>
              <a:t>Espectadores Granada. </a:t>
            </a:r>
            <a:r>
              <a:rPr lang="es-ES" sz="1050" b="1"/>
              <a:t>Tri4 2025</a:t>
            </a:r>
          </a:p>
        </c:rich>
      </c:tx>
      <c:layout>
        <c:manualLayout>
          <c:xMode val="edge"/>
          <c:yMode val="edge"/>
          <c:x val="0.31692044318087526"/>
          <c:y val="4.0806561679790028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432695913010869E-2"/>
          <c:y val="0.1774018372703412"/>
          <c:w val="0.85230020160523412"/>
          <c:h val="0.717556955380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'P5'!$B$20</c:f>
              <c:strCache>
                <c:ptCount val="1"/>
                <c:pt idx="0">
                  <c:v>Nº espectadores</c:v>
                </c:pt>
              </c:strCache>
            </c:strRef>
          </c:tx>
          <c:spPr>
            <a:solidFill>
              <a:srgbClr val="FFDC6D"/>
            </a:solidFill>
            <a:ln w="25400">
              <a:noFill/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FFDC6D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'P5'!$C$11:$N$11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'P5'!$C$20:$N$20</c:f>
              <c:numCache>
                <c:formatCode>#,##0;\-#,##0;\-;</c:formatCode>
                <c:ptCount val="12"/>
                <c:pt idx="0">
                  <c:v>399</c:v>
                </c:pt>
                <c:pt idx="1">
                  <c:v>559</c:v>
                </c:pt>
                <c:pt idx="2">
                  <c:v>625</c:v>
                </c:pt>
                <c:pt idx="3">
                  <c:v>357</c:v>
                </c:pt>
                <c:pt idx="4">
                  <c:v>383</c:v>
                </c:pt>
                <c:pt idx="5">
                  <c:v>172</c:v>
                </c:pt>
                <c:pt idx="6">
                  <c:v>0</c:v>
                </c:pt>
                <c:pt idx="7">
                  <c:v>0</c:v>
                </c:pt>
                <c:pt idx="8">
                  <c:v>247</c:v>
                </c:pt>
                <c:pt idx="9">
                  <c:v>736</c:v>
                </c:pt>
                <c:pt idx="10">
                  <c:v>420</c:v>
                </c:pt>
                <c:pt idx="11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3-4970-9F03-2B7AB7781092}"/>
            </c:ext>
          </c:extLst>
        </c:ser>
        <c:ser>
          <c:idx val="1"/>
          <c:order val="1"/>
          <c:tx>
            <c:strRef>
              <c:f>'P5'!$B$31</c:f>
              <c:strCache>
                <c:ptCount val="1"/>
                <c:pt idx="0">
                  <c:v>Nº espectadores por sesión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'P5'!$C$11:$N$11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'P5'!$C$31:$N$31</c:f>
              <c:numCache>
                <c:formatCode>#,##0;\-#,##0;\-;</c:formatCode>
                <c:ptCount val="12"/>
                <c:pt idx="0">
                  <c:v>57</c:v>
                </c:pt>
                <c:pt idx="1">
                  <c:v>55.9</c:v>
                </c:pt>
                <c:pt idx="2">
                  <c:v>78.125</c:v>
                </c:pt>
                <c:pt idx="3">
                  <c:v>44.625</c:v>
                </c:pt>
                <c:pt idx="4">
                  <c:v>54.714285714285715</c:v>
                </c:pt>
                <c:pt idx="5">
                  <c:v>43</c:v>
                </c:pt>
                <c:pt idx="6">
                  <c:v>0</c:v>
                </c:pt>
                <c:pt idx="7">
                  <c:v>0</c:v>
                </c:pt>
                <c:pt idx="8">
                  <c:v>82.333333333333329</c:v>
                </c:pt>
                <c:pt idx="9">
                  <c:v>66.909090909090907</c:v>
                </c:pt>
                <c:pt idx="10">
                  <c:v>52.5</c:v>
                </c:pt>
                <c:pt idx="11">
                  <c:v>58.2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E-470E-8968-41319AE8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85188943"/>
        <c:axId val="1"/>
      </c:barChart>
      <c:catAx>
        <c:axId val="88518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88518894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0477832643800879"/>
          <c:y val="0.12123753280839895"/>
          <c:w val="0.30973050402597979"/>
          <c:h val="0.1270866141732283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>
      <c:oddFooter>&amp;D&amp;"NewsGotT,Normal"&amp;10Servicio de Información y Difusión. &amp;"NewsGotT,Negrita"Tri2 2020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5. </a:t>
            </a:r>
            <a:r>
              <a:rPr lang="es-ES" sz="1050"/>
              <a:t>Espectadores Sevilla. </a:t>
            </a:r>
            <a:r>
              <a:rPr lang="es-ES" sz="1050" b="1"/>
              <a:t>Tri4 2025</a:t>
            </a:r>
          </a:p>
        </c:rich>
      </c:tx>
      <c:layout>
        <c:manualLayout>
          <c:xMode val="edge"/>
          <c:yMode val="edge"/>
          <c:x val="0.31692038495188102"/>
          <c:y val="4.0806561679790028E-2"/>
        </c:manualLayout>
      </c:layout>
      <c:overlay val="0"/>
      <c:spPr>
        <a:noFill/>
        <a:ln w="12700">
          <a:solidFill>
            <a:srgbClr val="007933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908796467825353E-2"/>
          <c:y val="0.1774018372703412"/>
          <c:w val="0.85230020160523412"/>
          <c:h val="0.717556955380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'P6'!$B$20</c:f>
              <c:strCache>
                <c:ptCount val="1"/>
                <c:pt idx="0">
                  <c:v>Nº espectadores</c:v>
                </c:pt>
              </c:strCache>
            </c:strRef>
          </c:tx>
          <c:spPr>
            <a:solidFill>
              <a:srgbClr val="FFDC6D"/>
            </a:solidFill>
            <a:ln w="25400">
              <a:noFill/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3-46C4-935F-FB1826F381D8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FFDC6D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'P6'!$C$20:$N$20</c:f>
              <c:numCache>
                <c:formatCode>#,##0;\-#,##0;\-;</c:formatCode>
                <c:ptCount val="12"/>
                <c:pt idx="0">
                  <c:v>821</c:v>
                </c:pt>
                <c:pt idx="1">
                  <c:v>1201</c:v>
                </c:pt>
                <c:pt idx="2">
                  <c:v>1255</c:v>
                </c:pt>
                <c:pt idx="3">
                  <c:v>506</c:v>
                </c:pt>
                <c:pt idx="4">
                  <c:v>827</c:v>
                </c:pt>
                <c:pt idx="5">
                  <c:v>829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3-46C4-935F-FB1826F381D8}"/>
            </c:ext>
          </c:extLst>
        </c:ser>
        <c:ser>
          <c:idx val="1"/>
          <c:order val="1"/>
          <c:tx>
            <c:strRef>
              <c:f>'P6'!$B$31</c:f>
              <c:strCache>
                <c:ptCount val="1"/>
                <c:pt idx="0">
                  <c:v>Nº espectadores por sesión</c:v>
                </c:pt>
              </c:strCache>
            </c:strRef>
          </c:tx>
          <c:invertIfNegative val="0"/>
          <c:dLbls>
            <c:numFmt formatCode="#,##0;\-#,##0;\-;" sourceLinked="0"/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'P6'!$C$11:$N$11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'P6'!$C$31:$N$31</c:f>
              <c:numCache>
                <c:formatCode>#,##0;\-#,##0;\-;</c:formatCode>
                <c:ptCount val="12"/>
                <c:pt idx="0">
                  <c:v>273.66666666666669</c:v>
                </c:pt>
                <c:pt idx="1">
                  <c:v>300.25</c:v>
                </c:pt>
                <c:pt idx="2">
                  <c:v>251</c:v>
                </c:pt>
                <c:pt idx="3">
                  <c:v>126.5</c:v>
                </c:pt>
                <c:pt idx="4">
                  <c:v>165.4</c:v>
                </c:pt>
                <c:pt idx="5">
                  <c:v>165.8</c:v>
                </c:pt>
                <c:pt idx="6">
                  <c:v>0</c:v>
                </c:pt>
                <c:pt idx="7" formatCode="#,##0;;\-">
                  <c:v>0</c:v>
                </c:pt>
                <c:pt idx="8">
                  <c:v>0</c:v>
                </c:pt>
                <c:pt idx="9">
                  <c:v>0</c:v>
                </c:pt>
                <c:pt idx="10" formatCode="#,##0;;\-">
                  <c:v>0</c:v>
                </c:pt>
                <c:pt idx="11">
                  <c:v>289.5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3-46C4-935F-FB1826F3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48088735"/>
        <c:axId val="1"/>
      </c:barChart>
      <c:catAx>
        <c:axId val="84808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84808873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8351331705427369"/>
          <c:y val="0.18123753280839899"/>
          <c:w val="0.32749277552427158"/>
          <c:h val="0.1270866141732283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>
      <c:oddFooter>&amp;D&amp;"NewsGotT,Normal"&amp;10Servicio de Información y Difusión. &amp;"NewsGotT,Negrita"Tri3 2025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6. </a:t>
            </a:r>
            <a:r>
              <a:rPr lang="es-ES" sz="1050"/>
              <a:t>Espectadores Almería. </a:t>
            </a:r>
            <a:r>
              <a:rPr lang="es-ES" sz="1050" b="1"/>
              <a:t>Tri4 2025</a:t>
            </a:r>
          </a:p>
        </c:rich>
      </c:tx>
      <c:layout>
        <c:manualLayout>
          <c:xMode val="edge"/>
          <c:yMode val="edge"/>
          <c:x val="0.31692038495188102"/>
          <c:y val="4.0806561679790028E-2"/>
        </c:manualLayout>
      </c:layout>
      <c:overlay val="0"/>
      <c:spPr>
        <a:noFill/>
        <a:ln w="12700">
          <a:solidFill>
            <a:srgbClr val="369040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0908796467825353E-2"/>
          <c:y val="0.1774018372703412"/>
          <c:w val="0.85230020160523412"/>
          <c:h val="0.7175569553805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'P7'!$B$20</c:f>
              <c:strCache>
                <c:ptCount val="1"/>
                <c:pt idx="0">
                  <c:v>Nº espectadores</c:v>
                </c:pt>
              </c:strCache>
            </c:strRef>
          </c:tx>
          <c:spPr>
            <a:solidFill>
              <a:srgbClr val="FFDC6D"/>
            </a:solidFill>
            <a:ln w="25400">
              <a:noFill/>
            </a:ln>
          </c:spPr>
          <c:invertIfNegative val="0"/>
          <c:dLbls>
            <c:dLbl>
              <c:idx val="5"/>
              <c:spPr>
                <a:solidFill>
                  <a:srgbClr val="FFFFFF"/>
                </a:solidFill>
                <a:ln>
                  <a:solidFill>
                    <a:srgbClr val="FFDC6D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501-42B4-927F-0D4CF1EB2715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FFDC6D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'P7'!$C$20:$N$20</c:f>
              <c:numCache>
                <c:formatCode>#,##0;\-#,##0;\-;</c:formatCode>
                <c:ptCount val="12"/>
                <c:pt idx="0">
                  <c:v>128</c:v>
                </c:pt>
                <c:pt idx="1">
                  <c:v>223</c:v>
                </c:pt>
                <c:pt idx="2">
                  <c:v>237</c:v>
                </c:pt>
                <c:pt idx="3">
                  <c:v>107</c:v>
                </c:pt>
                <c:pt idx="4">
                  <c:v>176</c:v>
                </c:pt>
                <c:pt idx="5">
                  <c:v>79</c:v>
                </c:pt>
                <c:pt idx="6">
                  <c:v>0</c:v>
                </c:pt>
                <c:pt idx="7">
                  <c:v>0</c:v>
                </c:pt>
                <c:pt idx="8">
                  <c:v>219</c:v>
                </c:pt>
                <c:pt idx="9">
                  <c:v>174</c:v>
                </c:pt>
                <c:pt idx="10">
                  <c:v>158</c:v>
                </c:pt>
                <c:pt idx="1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1-42B4-927F-0D4CF1EB2715}"/>
            </c:ext>
          </c:extLst>
        </c:ser>
        <c:ser>
          <c:idx val="1"/>
          <c:order val="1"/>
          <c:tx>
            <c:strRef>
              <c:f>'P7'!$B$31</c:f>
              <c:strCache>
                <c:ptCount val="1"/>
                <c:pt idx="0">
                  <c:v>Nº espectadores por sesión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  <a:ln>
                <a:solidFill>
                  <a:srgbClr val="FC5937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'P7'!$C$11:$N$11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'P7'!$C$31:$N$31</c:f>
              <c:numCache>
                <c:formatCode>#,##0;;\-</c:formatCode>
                <c:ptCount val="12"/>
                <c:pt idx="0">
                  <c:v>42.666666666666664</c:v>
                </c:pt>
                <c:pt idx="1">
                  <c:v>55.75</c:v>
                </c:pt>
                <c:pt idx="2">
                  <c:v>47.4</c:v>
                </c:pt>
                <c:pt idx="3">
                  <c:v>35.666666666666664</c:v>
                </c:pt>
                <c:pt idx="4">
                  <c:v>44</c:v>
                </c:pt>
                <c:pt idx="5">
                  <c:v>39.5</c:v>
                </c:pt>
                <c:pt idx="6">
                  <c:v>0</c:v>
                </c:pt>
                <c:pt idx="7">
                  <c:v>0</c:v>
                </c:pt>
                <c:pt idx="8">
                  <c:v>73</c:v>
                </c:pt>
                <c:pt idx="9">
                  <c:v>58</c:v>
                </c:pt>
                <c:pt idx="10">
                  <c:v>52.666666666666664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01-42B4-927F-0D4CF1EB2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89066656"/>
        <c:axId val="1"/>
      </c:barChart>
      <c:catAx>
        <c:axId val="28906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890666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0932581188545466"/>
          <c:y val="0.15123753280839899"/>
          <c:w val="0.30764477672614154"/>
          <c:h val="0.1270866141732283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ES" sz="1050" b="1"/>
              <a:t>Gráfico 8. </a:t>
            </a:r>
            <a:r>
              <a:rPr lang="es-ES" sz="1050"/>
              <a:t>Página web. Distribución mensual. </a:t>
            </a:r>
            <a:r>
              <a:rPr lang="es-ES" sz="1050" b="1"/>
              <a:t>Tri4</a:t>
            </a:r>
            <a:r>
              <a:rPr lang="es-ES" sz="1050" b="1" baseline="0"/>
              <a:t> </a:t>
            </a:r>
            <a:r>
              <a:rPr lang="es-ES" sz="1050" b="1"/>
              <a:t>2025</a:t>
            </a:r>
          </a:p>
        </c:rich>
      </c:tx>
      <c:layout>
        <c:manualLayout>
          <c:xMode val="edge"/>
          <c:yMode val="edge"/>
          <c:x val="0.26481062013367052"/>
          <c:y val="1.1731719018993595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1610874188171734"/>
          <c:y val="0.12529859693464243"/>
          <c:w val="0.8624800659041707"/>
          <c:h val="0.67647419072615922"/>
        </c:manualLayout>
      </c:layout>
      <c:lineChart>
        <c:grouping val="standard"/>
        <c:varyColors val="0"/>
        <c:ser>
          <c:idx val="2"/>
          <c:order val="0"/>
          <c:tx>
            <c:strRef>
              <c:f>'P8'!$B$11</c:f>
              <c:strCache>
                <c:ptCount val="1"/>
                <c:pt idx="0">
                  <c:v>Usuarios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'P8'!$C$11:$N$11</c:f>
              <c:numCache>
                <c:formatCode>#,##0;\-#,##0;\-;\·\·</c:formatCode>
                <c:ptCount val="12"/>
                <c:pt idx="0">
                  <c:v>7073</c:v>
                </c:pt>
                <c:pt idx="1">
                  <c:v>6620</c:v>
                </c:pt>
                <c:pt idx="2">
                  <c:v>6425</c:v>
                </c:pt>
                <c:pt idx="3">
                  <c:v>4940</c:v>
                </c:pt>
                <c:pt idx="4">
                  <c:v>4897</c:v>
                </c:pt>
                <c:pt idx="5">
                  <c:v>3987</c:v>
                </c:pt>
                <c:pt idx="6">
                  <c:v>2254</c:v>
                </c:pt>
                <c:pt idx="7">
                  <c:v>2217</c:v>
                </c:pt>
                <c:pt idx="8">
                  <c:v>5186</c:v>
                </c:pt>
                <c:pt idx="9">
                  <c:v>6145</c:v>
                </c:pt>
                <c:pt idx="10">
                  <c:v>6595</c:v>
                </c:pt>
                <c:pt idx="11">
                  <c:v>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6-47EA-8694-D43391FEAAEA}"/>
            </c:ext>
          </c:extLst>
        </c:ser>
        <c:ser>
          <c:idx val="0"/>
          <c:order val="1"/>
          <c:tx>
            <c:strRef>
              <c:f>'P8'!$B$12</c:f>
              <c:strCache>
                <c:ptCount val="1"/>
                <c:pt idx="0">
                  <c:v>Sesiones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square"/>
            <c:size val="4"/>
          </c:marker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'P8'!$C$12:$N$12</c:f>
              <c:numCache>
                <c:formatCode>#,##0;\-#,##0;\-;\·\·</c:formatCode>
                <c:ptCount val="12"/>
                <c:pt idx="0">
                  <c:v>15798</c:v>
                </c:pt>
                <c:pt idx="1">
                  <c:v>15288</c:v>
                </c:pt>
                <c:pt idx="2">
                  <c:v>14993</c:v>
                </c:pt>
                <c:pt idx="3">
                  <c:v>10672</c:v>
                </c:pt>
                <c:pt idx="4">
                  <c:v>10612</c:v>
                </c:pt>
                <c:pt idx="5">
                  <c:v>8010</c:v>
                </c:pt>
                <c:pt idx="6">
                  <c:v>3613</c:v>
                </c:pt>
                <c:pt idx="7">
                  <c:v>3063</c:v>
                </c:pt>
                <c:pt idx="8">
                  <c:v>10720</c:v>
                </c:pt>
                <c:pt idx="9">
                  <c:v>13040</c:v>
                </c:pt>
                <c:pt idx="10">
                  <c:v>13065</c:v>
                </c:pt>
                <c:pt idx="11">
                  <c:v>10162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6-47EA-8694-D43391FEAAEA}"/>
            </c:ext>
          </c:extLst>
        </c:ser>
        <c:ser>
          <c:idx val="3"/>
          <c:order val="2"/>
          <c:tx>
            <c:strRef>
              <c:f>'P8'!$B$13</c:f>
              <c:strCache>
                <c:ptCount val="1"/>
                <c:pt idx="0">
                  <c:v>Páginas vistas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quare"/>
            <c:size val="4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'P8'!$C$13:$N$13</c:f>
              <c:numCache>
                <c:formatCode>#,##0;\-#,##0;\-;\·\·</c:formatCode>
                <c:ptCount val="12"/>
                <c:pt idx="0">
                  <c:v>52797</c:v>
                </c:pt>
                <c:pt idx="1">
                  <c:v>48115</c:v>
                </c:pt>
                <c:pt idx="2">
                  <c:v>47429</c:v>
                </c:pt>
                <c:pt idx="3">
                  <c:v>32478</c:v>
                </c:pt>
                <c:pt idx="4">
                  <c:v>30874</c:v>
                </c:pt>
                <c:pt idx="5">
                  <c:v>24789</c:v>
                </c:pt>
                <c:pt idx="6">
                  <c:v>11771</c:v>
                </c:pt>
                <c:pt idx="7">
                  <c:v>10755</c:v>
                </c:pt>
                <c:pt idx="8">
                  <c:v>34144</c:v>
                </c:pt>
                <c:pt idx="9">
                  <c:v>38068</c:v>
                </c:pt>
                <c:pt idx="10">
                  <c:v>36664</c:v>
                </c:pt>
                <c:pt idx="11">
                  <c:v>25631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6-47EA-8694-D43391FEA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057536"/>
        <c:axId val="1"/>
      </c:lineChart>
      <c:catAx>
        <c:axId val="2890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;\-#,##0;\-;\·\·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890575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9. </a:t>
            </a:r>
            <a:r>
              <a:rPr lang="es-ES" sz="1050"/>
              <a:t>Número medio de páginas vistas por usuario. Distribución mensual. </a:t>
            </a:r>
          </a:p>
          <a:p>
            <a:pPr algn="l">
              <a:defRPr sz="1050"/>
            </a:pPr>
            <a:r>
              <a:rPr lang="es-ES" sz="1050" b="1"/>
              <a:t>Tri4 2025</a:t>
            </a:r>
          </a:p>
        </c:rich>
      </c:tx>
      <c:layout>
        <c:manualLayout>
          <c:xMode val="edge"/>
          <c:yMode val="edge"/>
          <c:x val="9.7777556985187586E-2"/>
          <c:y val="2.4960876755609311E-2"/>
        </c:manualLayout>
      </c:layout>
      <c:overlay val="0"/>
      <c:spPr>
        <a:ln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6522056897003464E-2"/>
          <c:y val="0.22440961337513063"/>
          <c:w val="0.93219098050572047"/>
          <c:h val="0.670881280905717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870A4"/>
            </a:solidFill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B870A4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'P8'!$C$10:$N$10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'P8'!$C$15:$N$15</c:f>
              <c:numCache>
                <c:formatCode>#,##0_ ;\-#,##0\ </c:formatCode>
                <c:ptCount val="12"/>
                <c:pt idx="0">
                  <c:v>7.464583627880673</c:v>
                </c:pt>
                <c:pt idx="1">
                  <c:v>7.2681268882175223</c:v>
                </c:pt>
                <c:pt idx="2">
                  <c:v>7.3819455252918287</c:v>
                </c:pt>
                <c:pt idx="3">
                  <c:v>6.5744939271255065</c:v>
                </c:pt>
                <c:pt idx="4">
                  <c:v>6.3046763324484374</c:v>
                </c:pt>
                <c:pt idx="5">
                  <c:v>6.2174567343867571</c:v>
                </c:pt>
                <c:pt idx="6">
                  <c:v>5.2222715173025733</c:v>
                </c:pt>
                <c:pt idx="7">
                  <c:v>4.8511502029769957</c:v>
                </c:pt>
                <c:pt idx="8">
                  <c:v>6.5838796760509064</c:v>
                </c:pt>
                <c:pt idx="9">
                  <c:v>6.1949552481692436</c:v>
                </c:pt>
                <c:pt idx="10">
                  <c:v>5.5593631539044734</c:v>
                </c:pt>
                <c:pt idx="11">
                  <c:v>4.6407749411551693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7-4A75-A0C6-5A6CEE8D2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053696"/>
        <c:axId val="1"/>
      </c:barChart>
      <c:catAx>
        <c:axId val="28905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1"/>
        <c:axPos val="l"/>
        <c:majorGridlines/>
        <c:numFmt formatCode="#,##0_ ;\-#,##0\ " sourceLinked="1"/>
        <c:majorTickMark val="out"/>
        <c:minorTickMark val="none"/>
        <c:tickLblPos val="nextTo"/>
        <c:crossAx val="289053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ECD55090-ED53-3DD8-1EF0-BDFC5794D091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Centros de Documentación y Bibliotecas Especializadas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Filmoteca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Cuarto trimestre 2025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26 de febrero de 2026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1276531" name="1 Grupo">
          <a:extLst>
            <a:ext uri="{FF2B5EF4-FFF2-40B4-BE49-F238E27FC236}">
              <a16:creationId xmlns:a16="http://schemas.microsoft.com/office/drawing/2014/main" id="{1446C6B8-0720-C3E6-9056-79DE051E7C0D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1276533" name="Placeholder">
            <a:extLst>
              <a:ext uri="{FF2B5EF4-FFF2-40B4-BE49-F238E27FC236}">
                <a16:creationId xmlns:a16="http://schemas.microsoft.com/office/drawing/2014/main" id="{468EAE22-CA72-3C9B-B700-C6C1A02144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E7BCE08A-46D6-9C70-82CE-9F21DD4400F0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Turismo,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1276532" name="1 Imagen">
          <a:extLst>
            <a:ext uri="{FF2B5EF4-FFF2-40B4-BE49-F238E27FC236}">
              <a16:creationId xmlns:a16="http://schemas.microsoft.com/office/drawing/2014/main" id="{62B8381E-984C-E3BB-F150-60850F6E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</xdr:rowOff>
    </xdr:from>
    <xdr:to>
      <xdr:col>3</xdr:col>
      <xdr:colOff>190500</xdr:colOff>
      <xdr:row>4</xdr:row>
      <xdr:rowOff>76200</xdr:rowOff>
    </xdr:to>
    <xdr:pic>
      <xdr:nvPicPr>
        <xdr:cNvPr id="1284221" name="6 Imagen">
          <a:extLst>
            <a:ext uri="{FF2B5EF4-FFF2-40B4-BE49-F238E27FC236}">
              <a16:creationId xmlns:a16="http://schemas.microsoft.com/office/drawing/2014/main" id="{B89AE8CC-CFA0-38AF-0EE5-3F7F52756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47650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45</xdr:row>
      <xdr:rowOff>142875</xdr:rowOff>
    </xdr:from>
    <xdr:to>
      <xdr:col>5</xdr:col>
      <xdr:colOff>19050</xdr:colOff>
      <xdr:row>56</xdr:row>
      <xdr:rowOff>114300</xdr:rowOff>
    </xdr:to>
    <xdr:graphicFrame macro="">
      <xdr:nvGraphicFramePr>
        <xdr:cNvPr id="319420" name="12 Gráfico">
          <a:extLst>
            <a:ext uri="{FF2B5EF4-FFF2-40B4-BE49-F238E27FC236}">
              <a16:creationId xmlns:a16="http://schemas.microsoft.com/office/drawing/2014/main" id="{0A575365-E47C-55F6-08D2-A2112E8B8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142874</xdr:colOff>
      <xdr:row>45</xdr:row>
      <xdr:rowOff>152400</xdr:rowOff>
    </xdr:from>
    <xdr:to>
      <xdr:col>14</xdr:col>
      <xdr:colOff>400049</xdr:colOff>
      <xdr:row>56</xdr:row>
      <xdr:rowOff>152400</xdr:rowOff>
    </xdr:to>
    <xdr:graphicFrame macro="">
      <xdr:nvGraphicFramePr>
        <xdr:cNvPr id="319421" name="1 Gráfico">
          <a:extLst>
            <a:ext uri="{FF2B5EF4-FFF2-40B4-BE49-F238E27FC236}">
              <a16:creationId xmlns:a16="http://schemas.microsoft.com/office/drawing/2014/main" id="{DE73B7D0-BA0A-E163-D0A2-E3DD709E7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1009650</xdr:colOff>
      <xdr:row>4</xdr:row>
      <xdr:rowOff>152400</xdr:rowOff>
    </xdr:to>
    <xdr:pic>
      <xdr:nvPicPr>
        <xdr:cNvPr id="319422" name="5 Imagen">
          <a:extLst>
            <a:ext uri="{FF2B5EF4-FFF2-40B4-BE49-F238E27FC236}">
              <a16:creationId xmlns:a16="http://schemas.microsoft.com/office/drawing/2014/main" id="{A447CA12-623A-1454-9364-68A9E1867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39</xdr:row>
      <xdr:rowOff>0</xdr:rowOff>
    </xdr:from>
    <xdr:to>
      <xdr:col>14</xdr:col>
      <xdr:colOff>457200</xdr:colOff>
      <xdr:row>60</xdr:row>
      <xdr:rowOff>9525</xdr:rowOff>
    </xdr:to>
    <xdr:graphicFrame macro="">
      <xdr:nvGraphicFramePr>
        <xdr:cNvPr id="2248731" name="Gráfico 1031">
          <a:extLst>
            <a:ext uri="{FF2B5EF4-FFF2-40B4-BE49-F238E27FC236}">
              <a16:creationId xmlns:a16="http://schemas.microsoft.com/office/drawing/2014/main" id="{295A9CF6-2F72-4AEF-C148-BAC658864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1009650</xdr:colOff>
      <xdr:row>4</xdr:row>
      <xdr:rowOff>57150</xdr:rowOff>
    </xdr:to>
    <xdr:pic>
      <xdr:nvPicPr>
        <xdr:cNvPr id="2248732" name="4 Imagen">
          <a:extLst>
            <a:ext uri="{FF2B5EF4-FFF2-40B4-BE49-F238E27FC236}">
              <a16:creationId xmlns:a16="http://schemas.microsoft.com/office/drawing/2014/main" id="{F3DA91B2-D66C-D774-B66E-2DDF6F6D1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39</xdr:row>
      <xdr:rowOff>0</xdr:rowOff>
    </xdr:from>
    <xdr:to>
      <xdr:col>14</xdr:col>
      <xdr:colOff>457200</xdr:colOff>
      <xdr:row>60</xdr:row>
      <xdr:rowOff>9525</xdr:rowOff>
    </xdr:to>
    <xdr:graphicFrame macro="">
      <xdr:nvGraphicFramePr>
        <xdr:cNvPr id="380541" name="Gráfico 1031">
          <a:extLst>
            <a:ext uri="{FF2B5EF4-FFF2-40B4-BE49-F238E27FC236}">
              <a16:creationId xmlns:a16="http://schemas.microsoft.com/office/drawing/2014/main" id="{B7557AAB-F793-D6E2-5B76-C7BDB9CCE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1009650</xdr:colOff>
      <xdr:row>4</xdr:row>
      <xdr:rowOff>57150</xdr:rowOff>
    </xdr:to>
    <xdr:pic>
      <xdr:nvPicPr>
        <xdr:cNvPr id="380542" name="4 Imagen">
          <a:extLst>
            <a:ext uri="{FF2B5EF4-FFF2-40B4-BE49-F238E27FC236}">
              <a16:creationId xmlns:a16="http://schemas.microsoft.com/office/drawing/2014/main" id="{E80FB459-B1C1-58E5-681B-1E42A5921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39</xdr:row>
      <xdr:rowOff>0</xdr:rowOff>
    </xdr:from>
    <xdr:to>
      <xdr:col>14</xdr:col>
      <xdr:colOff>457200</xdr:colOff>
      <xdr:row>60</xdr:row>
      <xdr:rowOff>9525</xdr:rowOff>
    </xdr:to>
    <xdr:graphicFrame macro="">
      <xdr:nvGraphicFramePr>
        <xdr:cNvPr id="412267" name="Gráfico 1031">
          <a:extLst>
            <a:ext uri="{FF2B5EF4-FFF2-40B4-BE49-F238E27FC236}">
              <a16:creationId xmlns:a16="http://schemas.microsoft.com/office/drawing/2014/main" id="{E205CFF9-5A1C-2E81-B12C-05C5BEBCE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1009650</xdr:colOff>
      <xdr:row>4</xdr:row>
      <xdr:rowOff>57150</xdr:rowOff>
    </xdr:to>
    <xdr:pic>
      <xdr:nvPicPr>
        <xdr:cNvPr id="412268" name="4 Imagen">
          <a:extLst>
            <a:ext uri="{FF2B5EF4-FFF2-40B4-BE49-F238E27FC236}">
              <a16:creationId xmlns:a16="http://schemas.microsoft.com/office/drawing/2014/main" id="{077B5946-420B-0DF9-F697-4AC6F5F48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39</xdr:row>
      <xdr:rowOff>0</xdr:rowOff>
    </xdr:from>
    <xdr:to>
      <xdr:col>14</xdr:col>
      <xdr:colOff>457200</xdr:colOff>
      <xdr:row>60</xdr:row>
      <xdr:rowOff>9525</xdr:rowOff>
    </xdr:to>
    <xdr:graphicFrame macro="">
      <xdr:nvGraphicFramePr>
        <xdr:cNvPr id="493124" name="Gráfico 1031">
          <a:extLst>
            <a:ext uri="{FF2B5EF4-FFF2-40B4-BE49-F238E27FC236}">
              <a16:creationId xmlns:a16="http://schemas.microsoft.com/office/drawing/2014/main" id="{C8C40CD7-A52D-2158-0100-98F83A056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1</xdr:col>
      <xdr:colOff>1009650</xdr:colOff>
      <xdr:row>4</xdr:row>
      <xdr:rowOff>57150</xdr:rowOff>
    </xdr:to>
    <xdr:pic>
      <xdr:nvPicPr>
        <xdr:cNvPr id="493125" name="4 Imagen">
          <a:extLst>
            <a:ext uri="{FF2B5EF4-FFF2-40B4-BE49-F238E27FC236}">
              <a16:creationId xmlns:a16="http://schemas.microsoft.com/office/drawing/2014/main" id="{C8F3A195-9ECA-74B1-6F10-39199F79C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</xdr:row>
      <xdr:rowOff>0</xdr:rowOff>
    </xdr:from>
    <xdr:to>
      <xdr:col>14</xdr:col>
      <xdr:colOff>571500</xdr:colOff>
      <xdr:row>34</xdr:row>
      <xdr:rowOff>152400</xdr:rowOff>
    </xdr:to>
    <xdr:graphicFrame macro="">
      <xdr:nvGraphicFramePr>
        <xdr:cNvPr id="1450288" name="8 Gráfico">
          <a:extLst>
            <a:ext uri="{FF2B5EF4-FFF2-40B4-BE49-F238E27FC236}">
              <a16:creationId xmlns:a16="http://schemas.microsoft.com/office/drawing/2014/main" id="{77A4C111-28EA-6691-D59D-4C1257D36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36</xdr:row>
      <xdr:rowOff>57150</xdr:rowOff>
    </xdr:from>
    <xdr:to>
      <xdr:col>15</xdr:col>
      <xdr:colOff>0</xdr:colOff>
      <xdr:row>52</xdr:row>
      <xdr:rowOff>171450</xdr:rowOff>
    </xdr:to>
    <xdr:graphicFrame macro="">
      <xdr:nvGraphicFramePr>
        <xdr:cNvPr id="1450289" name="10 Gráfico">
          <a:extLst>
            <a:ext uri="{FF2B5EF4-FFF2-40B4-BE49-F238E27FC236}">
              <a16:creationId xmlns:a16="http://schemas.microsoft.com/office/drawing/2014/main" id="{CDA0A616-437E-D1C9-B89F-043335996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228600</xdr:colOff>
      <xdr:row>0</xdr:row>
      <xdr:rowOff>133350</xdr:rowOff>
    </xdr:from>
    <xdr:to>
      <xdr:col>2</xdr:col>
      <xdr:colOff>19050</xdr:colOff>
      <xdr:row>4</xdr:row>
      <xdr:rowOff>57150</xdr:rowOff>
    </xdr:to>
    <xdr:pic>
      <xdr:nvPicPr>
        <xdr:cNvPr id="1450290" name="5 Imagen">
          <a:extLst>
            <a:ext uri="{FF2B5EF4-FFF2-40B4-BE49-F238E27FC236}">
              <a16:creationId xmlns:a16="http://schemas.microsoft.com/office/drawing/2014/main" id="{81CCFBF9-AB35-307F-86F7-FD4D2D54B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3350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219075</xdr:rowOff>
    </xdr:from>
    <xdr:to>
      <xdr:col>2</xdr:col>
      <xdr:colOff>476250</xdr:colOff>
      <xdr:row>4</xdr:row>
      <xdr:rowOff>47625</xdr:rowOff>
    </xdr:to>
    <xdr:pic>
      <xdr:nvPicPr>
        <xdr:cNvPr id="2268172" name="4 Imagen">
          <a:extLst>
            <a:ext uri="{FF2B5EF4-FFF2-40B4-BE49-F238E27FC236}">
              <a16:creationId xmlns:a16="http://schemas.microsoft.com/office/drawing/2014/main" id="{9D7BB639-F9B5-1DE8-09A3-CD9A85A21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190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8A64-0639-442D-B3EA-4849FC257FC8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AA9D-F880-4F65-AFEF-6FE2201C4EC5}">
  <dimension ref="A1:P115"/>
  <sheetViews>
    <sheetView zoomScale="85" zoomScaleNormal="85" workbookViewId="0">
      <selection activeCell="P112" sqref="P112"/>
    </sheetView>
  </sheetViews>
  <sheetFormatPr baseColWidth="10" defaultRowHeight="15" x14ac:dyDescent="0.25"/>
  <cols>
    <col min="1" max="1" width="5.140625" bestFit="1" customWidth="1"/>
    <col min="2" max="2" width="4.7109375" bestFit="1" customWidth="1"/>
    <col min="3" max="3" width="75" bestFit="1" customWidth="1"/>
    <col min="4" max="15" width="5.7109375" customWidth="1"/>
  </cols>
  <sheetData>
    <row r="1" spans="1:8" x14ac:dyDescent="0.25">
      <c r="A1" s="3" t="s">
        <v>51</v>
      </c>
      <c r="B1" s="3" t="s">
        <v>52</v>
      </c>
      <c r="C1" s="3" t="s">
        <v>53</v>
      </c>
      <c r="D1" s="3" t="s">
        <v>54</v>
      </c>
      <c r="E1" s="3" t="s">
        <v>55</v>
      </c>
      <c r="F1" s="3" t="s">
        <v>56</v>
      </c>
      <c r="G1" s="3" t="s">
        <v>57</v>
      </c>
      <c r="H1" s="3" t="s">
        <v>58</v>
      </c>
    </row>
    <row r="2" spans="1:8" x14ac:dyDescent="0.25">
      <c r="A2" s="10">
        <v>2018</v>
      </c>
      <c r="B2" s="10">
        <v>1</v>
      </c>
      <c r="C2" s="11" t="s">
        <v>59</v>
      </c>
      <c r="D2" s="11" t="s">
        <v>60</v>
      </c>
      <c r="E2" s="11" t="s">
        <v>61</v>
      </c>
      <c r="F2" s="10">
        <v>6</v>
      </c>
      <c r="G2" s="10">
        <v>46</v>
      </c>
      <c r="H2" s="10">
        <v>52</v>
      </c>
    </row>
    <row r="3" spans="1:8" x14ac:dyDescent="0.25">
      <c r="A3" s="10">
        <v>2018</v>
      </c>
      <c r="B3" s="10">
        <v>1</v>
      </c>
      <c r="C3" s="11" t="s">
        <v>62</v>
      </c>
      <c r="D3" s="11" t="s">
        <v>63</v>
      </c>
      <c r="E3" s="11" t="s">
        <v>64</v>
      </c>
      <c r="F3" s="10">
        <v>27</v>
      </c>
      <c r="G3" s="10">
        <v>31</v>
      </c>
      <c r="H3" s="10">
        <v>58</v>
      </c>
    </row>
    <row r="4" spans="1:8" x14ac:dyDescent="0.25">
      <c r="A4" s="10">
        <v>2018</v>
      </c>
      <c r="B4" s="10">
        <v>1</v>
      </c>
      <c r="C4" s="11" t="s">
        <v>65</v>
      </c>
      <c r="D4" s="11" t="s">
        <v>60</v>
      </c>
      <c r="E4" s="11" t="s">
        <v>66</v>
      </c>
      <c r="F4" s="10">
        <v>42</v>
      </c>
      <c r="G4" s="10">
        <v>54</v>
      </c>
      <c r="H4" s="10">
        <v>96</v>
      </c>
    </row>
    <row r="5" spans="1:8" x14ac:dyDescent="0.25">
      <c r="A5" s="10">
        <v>2018</v>
      </c>
      <c r="B5" s="10">
        <v>1</v>
      </c>
      <c r="C5" s="11" t="s">
        <v>67</v>
      </c>
      <c r="D5" s="11" t="s">
        <v>68</v>
      </c>
      <c r="E5" s="11" t="s">
        <v>69</v>
      </c>
      <c r="F5" s="10">
        <v>59</v>
      </c>
      <c r="G5" s="10">
        <v>66</v>
      </c>
      <c r="H5" s="10">
        <v>125</v>
      </c>
    </row>
    <row r="6" spans="1:8" x14ac:dyDescent="0.25">
      <c r="A6" s="10">
        <v>2018</v>
      </c>
      <c r="B6" s="10">
        <v>2</v>
      </c>
      <c r="C6" s="11" t="s">
        <v>67</v>
      </c>
      <c r="D6" s="11" t="s">
        <v>68</v>
      </c>
      <c r="E6" s="11" t="s">
        <v>70</v>
      </c>
      <c r="F6" s="10">
        <v>41</v>
      </c>
      <c r="G6" s="10">
        <v>30</v>
      </c>
      <c r="H6" s="10">
        <v>71</v>
      </c>
    </row>
    <row r="7" spans="1:8" x14ac:dyDescent="0.25">
      <c r="A7" s="10">
        <v>2018</v>
      </c>
      <c r="B7" s="10">
        <v>2</v>
      </c>
      <c r="C7" s="11" t="s">
        <v>71</v>
      </c>
      <c r="D7" s="11" t="s">
        <v>60</v>
      </c>
      <c r="E7" s="11" t="s">
        <v>72</v>
      </c>
      <c r="F7" s="10">
        <v>45</v>
      </c>
      <c r="G7" s="10">
        <v>48</v>
      </c>
      <c r="H7" s="10">
        <v>93</v>
      </c>
    </row>
    <row r="8" spans="1:8" x14ac:dyDescent="0.25">
      <c r="A8" s="10">
        <v>2018</v>
      </c>
      <c r="B8" s="10">
        <v>2</v>
      </c>
      <c r="C8" s="11" t="s">
        <v>73</v>
      </c>
      <c r="D8" s="11" t="s">
        <v>60</v>
      </c>
      <c r="E8" s="11" t="s">
        <v>74</v>
      </c>
      <c r="F8" s="10">
        <v>8</v>
      </c>
      <c r="G8" s="10">
        <v>39</v>
      </c>
      <c r="H8" s="10">
        <v>47</v>
      </c>
    </row>
    <row r="9" spans="1:8" x14ac:dyDescent="0.25">
      <c r="A9" s="10">
        <v>2018</v>
      </c>
      <c r="B9" s="10">
        <v>2</v>
      </c>
      <c r="C9" s="11" t="s">
        <v>47</v>
      </c>
      <c r="D9" s="11" t="s">
        <v>68</v>
      </c>
      <c r="E9" s="11" t="s">
        <v>75</v>
      </c>
      <c r="F9" s="10">
        <v>34</v>
      </c>
      <c r="G9" s="10">
        <v>45</v>
      </c>
      <c r="H9" s="10">
        <v>79</v>
      </c>
    </row>
    <row r="10" spans="1:8" x14ac:dyDescent="0.25">
      <c r="A10" s="10">
        <v>2018</v>
      </c>
      <c r="B10" s="10">
        <v>2</v>
      </c>
      <c r="C10" s="11" t="s">
        <v>49</v>
      </c>
      <c r="D10" s="11" t="s">
        <v>76</v>
      </c>
      <c r="E10" s="11" t="s">
        <v>77</v>
      </c>
      <c r="F10" s="10">
        <v>7</v>
      </c>
      <c r="G10" s="10">
        <v>4</v>
      </c>
      <c r="H10" s="10">
        <v>11</v>
      </c>
    </row>
    <row r="11" spans="1:8" x14ac:dyDescent="0.25">
      <c r="A11" s="10">
        <v>2018</v>
      </c>
      <c r="B11" s="10">
        <v>2</v>
      </c>
      <c r="C11" s="12" t="s">
        <v>48</v>
      </c>
      <c r="D11" s="11" t="s">
        <v>68</v>
      </c>
      <c r="E11" s="11" t="s">
        <v>78</v>
      </c>
      <c r="F11" s="10">
        <v>131</v>
      </c>
      <c r="G11" s="10">
        <v>119</v>
      </c>
      <c r="H11" s="10">
        <v>250</v>
      </c>
    </row>
    <row r="12" spans="1:8" x14ac:dyDescent="0.25">
      <c r="A12" s="10">
        <v>2018</v>
      </c>
      <c r="B12" s="10">
        <v>2</v>
      </c>
      <c r="C12" s="11" t="s">
        <v>62</v>
      </c>
      <c r="D12" s="11" t="s">
        <v>79</v>
      </c>
      <c r="E12" s="11" t="s">
        <v>80</v>
      </c>
      <c r="F12" s="10">
        <v>73</v>
      </c>
      <c r="G12" s="10">
        <v>86</v>
      </c>
      <c r="H12" s="10">
        <v>159</v>
      </c>
    </row>
    <row r="13" spans="1:8" x14ac:dyDescent="0.25">
      <c r="A13" s="10">
        <v>2018</v>
      </c>
      <c r="B13" s="10">
        <v>3</v>
      </c>
      <c r="C13" s="11" t="s">
        <v>81</v>
      </c>
      <c r="D13" s="11" t="s">
        <v>68</v>
      </c>
      <c r="E13" s="11" t="s">
        <v>75</v>
      </c>
      <c r="F13" s="10">
        <v>16</v>
      </c>
      <c r="G13" s="10">
        <v>14</v>
      </c>
      <c r="H13" s="10">
        <v>30</v>
      </c>
    </row>
    <row r="14" spans="1:8" x14ac:dyDescent="0.25">
      <c r="A14" s="10">
        <v>2018</v>
      </c>
      <c r="B14" s="10">
        <v>3</v>
      </c>
      <c r="C14" s="11" t="s">
        <v>48</v>
      </c>
      <c r="D14" s="11" t="s">
        <v>68</v>
      </c>
      <c r="E14" s="11" t="s">
        <v>82</v>
      </c>
      <c r="F14" s="10">
        <v>109</v>
      </c>
      <c r="G14" s="10">
        <v>77</v>
      </c>
      <c r="H14" s="10">
        <v>186</v>
      </c>
    </row>
    <row r="15" spans="1:8" x14ac:dyDescent="0.25">
      <c r="A15" s="10">
        <v>2018</v>
      </c>
      <c r="B15" s="10">
        <v>3</v>
      </c>
      <c r="C15" s="11" t="s">
        <v>47</v>
      </c>
      <c r="D15" s="11" t="s">
        <v>68</v>
      </c>
      <c r="E15" s="11" t="s">
        <v>83</v>
      </c>
      <c r="F15" s="10">
        <v>21</v>
      </c>
      <c r="G15" s="10">
        <v>15</v>
      </c>
      <c r="H15" s="10">
        <v>36</v>
      </c>
    </row>
    <row r="16" spans="1:8" x14ac:dyDescent="0.25">
      <c r="A16" s="10">
        <v>2018</v>
      </c>
      <c r="B16" s="10">
        <v>3</v>
      </c>
      <c r="C16" s="11" t="s">
        <v>73</v>
      </c>
      <c r="D16" s="11" t="s">
        <v>24</v>
      </c>
      <c r="E16" s="11" t="s">
        <v>74</v>
      </c>
      <c r="F16" s="10">
        <v>10</v>
      </c>
      <c r="G16" s="10">
        <v>36</v>
      </c>
      <c r="H16" s="10">
        <v>46</v>
      </c>
    </row>
    <row r="17" spans="1:8" x14ac:dyDescent="0.25">
      <c r="A17" s="10">
        <v>2018</v>
      </c>
      <c r="B17" s="10">
        <v>3</v>
      </c>
      <c r="C17" s="11" t="s">
        <v>84</v>
      </c>
      <c r="D17" s="11" t="s">
        <v>63</v>
      </c>
      <c r="E17" s="11" t="s">
        <v>85</v>
      </c>
      <c r="F17" s="10">
        <v>62</v>
      </c>
      <c r="G17" s="10">
        <v>49</v>
      </c>
      <c r="H17" s="10">
        <v>111</v>
      </c>
    </row>
    <row r="18" spans="1:8" x14ac:dyDescent="0.25">
      <c r="A18" s="10">
        <v>2018</v>
      </c>
      <c r="B18" s="10">
        <v>3</v>
      </c>
      <c r="C18" s="11" t="s">
        <v>71</v>
      </c>
      <c r="D18" s="11" t="s">
        <v>24</v>
      </c>
      <c r="E18" s="11" t="s">
        <v>86</v>
      </c>
      <c r="F18" s="10">
        <v>24</v>
      </c>
      <c r="G18" s="10">
        <v>37</v>
      </c>
      <c r="H18" s="10">
        <v>61</v>
      </c>
    </row>
    <row r="19" spans="1:8" x14ac:dyDescent="0.25">
      <c r="A19" s="10">
        <v>2018</v>
      </c>
      <c r="B19" s="10">
        <v>4</v>
      </c>
      <c r="C19" s="11" t="s">
        <v>87</v>
      </c>
      <c r="D19" s="11" t="s">
        <v>68</v>
      </c>
      <c r="E19" s="11" t="s">
        <v>88</v>
      </c>
      <c r="F19" s="10">
        <v>67</v>
      </c>
      <c r="G19" s="10">
        <v>71</v>
      </c>
      <c r="H19" s="10">
        <v>138</v>
      </c>
    </row>
    <row r="20" spans="1:8" x14ac:dyDescent="0.25">
      <c r="A20" s="10">
        <v>2018</v>
      </c>
      <c r="B20" s="10">
        <v>4</v>
      </c>
      <c r="C20" s="11" t="s">
        <v>89</v>
      </c>
      <c r="D20" s="11" t="s">
        <v>79</v>
      </c>
      <c r="E20" s="11" t="s">
        <v>90</v>
      </c>
      <c r="F20" s="10">
        <v>89</v>
      </c>
      <c r="G20" s="10">
        <v>110</v>
      </c>
      <c r="H20" s="10">
        <v>199</v>
      </c>
    </row>
    <row r="21" spans="1:8" x14ac:dyDescent="0.25">
      <c r="A21" s="10">
        <v>2018</v>
      </c>
      <c r="B21" s="10">
        <v>4</v>
      </c>
      <c r="C21" s="11" t="s">
        <v>91</v>
      </c>
      <c r="D21" s="11" t="s">
        <v>68</v>
      </c>
      <c r="E21" s="11" t="s">
        <v>92</v>
      </c>
      <c r="F21" s="10">
        <v>21</v>
      </c>
      <c r="G21" s="10">
        <v>23</v>
      </c>
      <c r="H21" s="10">
        <v>44</v>
      </c>
    </row>
    <row r="22" spans="1:8" x14ac:dyDescent="0.25">
      <c r="A22" s="10">
        <v>2018</v>
      </c>
      <c r="B22" s="10">
        <v>4</v>
      </c>
      <c r="C22" s="11" t="s">
        <v>93</v>
      </c>
      <c r="D22" s="11" t="s">
        <v>94</v>
      </c>
      <c r="E22" s="11" t="s">
        <v>95</v>
      </c>
      <c r="F22" s="10">
        <v>7</v>
      </c>
      <c r="G22" s="10">
        <v>32</v>
      </c>
      <c r="H22" s="10">
        <v>39</v>
      </c>
    </row>
    <row r="23" spans="1:8" x14ac:dyDescent="0.25">
      <c r="A23" s="10">
        <v>2018</v>
      </c>
      <c r="B23" s="10">
        <v>4</v>
      </c>
      <c r="C23" s="11" t="s">
        <v>96</v>
      </c>
      <c r="D23" s="11" t="s">
        <v>94</v>
      </c>
      <c r="E23" s="11" t="s">
        <v>97</v>
      </c>
      <c r="F23" s="10">
        <v>38</v>
      </c>
      <c r="G23" s="10">
        <v>48</v>
      </c>
      <c r="H23" s="10">
        <v>86</v>
      </c>
    </row>
    <row r="24" spans="1:8" x14ac:dyDescent="0.25">
      <c r="A24" s="10">
        <v>2018</v>
      </c>
      <c r="B24" s="10">
        <v>4</v>
      </c>
      <c r="C24" s="11" t="s">
        <v>98</v>
      </c>
      <c r="D24" s="11" t="s">
        <v>68</v>
      </c>
      <c r="E24" s="11" t="s">
        <v>99</v>
      </c>
      <c r="F24" s="10">
        <v>82</v>
      </c>
      <c r="G24" s="10">
        <v>64</v>
      </c>
      <c r="H24" s="10">
        <v>146</v>
      </c>
    </row>
    <row r="25" spans="1:8" x14ac:dyDescent="0.25">
      <c r="A25" s="10">
        <v>2018</v>
      </c>
      <c r="B25" s="10">
        <v>5</v>
      </c>
      <c r="C25" s="11" t="s">
        <v>89</v>
      </c>
      <c r="D25" s="11" t="s">
        <v>79</v>
      </c>
      <c r="E25" s="11" t="s">
        <v>100</v>
      </c>
      <c r="F25" s="10">
        <v>73</v>
      </c>
      <c r="G25" s="10">
        <v>80</v>
      </c>
      <c r="H25" s="10">
        <v>153</v>
      </c>
    </row>
    <row r="26" spans="1:8" x14ac:dyDescent="0.25">
      <c r="A26" s="10">
        <v>2018</v>
      </c>
      <c r="B26" s="10">
        <v>5</v>
      </c>
      <c r="C26" s="11" t="s">
        <v>98</v>
      </c>
      <c r="D26" s="11" t="s">
        <v>68</v>
      </c>
      <c r="E26" s="11" t="s">
        <v>101</v>
      </c>
      <c r="F26" s="10">
        <v>153</v>
      </c>
      <c r="G26" s="10">
        <v>176</v>
      </c>
      <c r="H26" s="10">
        <v>329</v>
      </c>
    </row>
    <row r="27" spans="1:8" x14ac:dyDescent="0.25">
      <c r="A27" s="10">
        <v>2018</v>
      </c>
      <c r="B27" s="10">
        <v>5</v>
      </c>
      <c r="C27" s="11" t="s">
        <v>91</v>
      </c>
      <c r="D27" s="11" t="s">
        <v>68</v>
      </c>
      <c r="E27" s="11" t="s">
        <v>102</v>
      </c>
      <c r="F27" s="10">
        <v>117</v>
      </c>
      <c r="G27" s="10">
        <v>132</v>
      </c>
      <c r="H27" s="10">
        <v>249</v>
      </c>
    </row>
    <row r="28" spans="1:8" x14ac:dyDescent="0.25">
      <c r="A28" s="10">
        <v>2018</v>
      </c>
      <c r="B28" s="10">
        <v>5</v>
      </c>
      <c r="C28" s="11" t="s">
        <v>87</v>
      </c>
      <c r="D28" s="11" t="s">
        <v>68</v>
      </c>
      <c r="E28" s="11" t="s">
        <v>103</v>
      </c>
      <c r="F28" s="10">
        <v>117</v>
      </c>
      <c r="G28" s="10">
        <v>132</v>
      </c>
      <c r="H28" s="10">
        <v>249</v>
      </c>
    </row>
    <row r="29" spans="1:8" x14ac:dyDescent="0.25">
      <c r="A29" s="10">
        <v>2018</v>
      </c>
      <c r="B29" s="10">
        <v>5</v>
      </c>
      <c r="C29" s="11" t="s">
        <v>96</v>
      </c>
      <c r="D29" s="11" t="s">
        <v>104</v>
      </c>
      <c r="E29" s="11" t="s">
        <v>105</v>
      </c>
      <c r="F29" s="10">
        <v>26</v>
      </c>
      <c r="G29" s="10">
        <v>34</v>
      </c>
      <c r="H29" s="10">
        <v>60</v>
      </c>
    </row>
    <row r="30" spans="1:8" x14ac:dyDescent="0.25">
      <c r="A30" s="10">
        <v>2018</v>
      </c>
      <c r="B30" s="10">
        <v>5</v>
      </c>
      <c r="C30" s="11" t="s">
        <v>106</v>
      </c>
      <c r="D30" s="11" t="s">
        <v>79</v>
      </c>
      <c r="E30" s="11" t="s">
        <v>107</v>
      </c>
      <c r="F30" s="10">
        <v>28</v>
      </c>
      <c r="G30" s="10">
        <v>30</v>
      </c>
      <c r="H30" s="10">
        <v>58</v>
      </c>
    </row>
    <row r="31" spans="1:8" x14ac:dyDescent="0.25">
      <c r="A31" s="10">
        <v>2018</v>
      </c>
      <c r="B31" s="10">
        <v>5</v>
      </c>
      <c r="C31" s="11" t="s">
        <v>93</v>
      </c>
      <c r="D31" s="11" t="s">
        <v>104</v>
      </c>
      <c r="E31" s="11" t="s">
        <v>108</v>
      </c>
      <c r="F31" s="10">
        <v>13</v>
      </c>
      <c r="G31" s="10">
        <v>33</v>
      </c>
      <c r="H31" s="10">
        <v>46</v>
      </c>
    </row>
    <row r="32" spans="1:8" x14ac:dyDescent="0.25">
      <c r="A32" s="10">
        <v>2018</v>
      </c>
      <c r="B32" s="10">
        <v>6</v>
      </c>
      <c r="C32" s="11" t="s">
        <v>96</v>
      </c>
      <c r="D32" s="11" t="s">
        <v>104</v>
      </c>
      <c r="E32" s="11" t="s">
        <v>109</v>
      </c>
      <c r="F32" s="10">
        <v>30</v>
      </c>
      <c r="G32" s="10">
        <v>39</v>
      </c>
      <c r="H32" s="10">
        <v>69</v>
      </c>
    </row>
    <row r="33" spans="1:8" x14ac:dyDescent="0.25">
      <c r="A33" s="10">
        <v>2018</v>
      </c>
      <c r="B33" s="10">
        <v>6</v>
      </c>
      <c r="C33" s="11" t="s">
        <v>106</v>
      </c>
      <c r="D33" s="11" t="s">
        <v>79</v>
      </c>
      <c r="E33" s="11" t="s">
        <v>110</v>
      </c>
      <c r="F33" s="10">
        <v>50</v>
      </c>
      <c r="G33" s="10">
        <v>64</v>
      </c>
      <c r="H33" s="10">
        <v>114</v>
      </c>
    </row>
    <row r="34" spans="1:8" x14ac:dyDescent="0.25">
      <c r="A34" s="10">
        <v>2018</v>
      </c>
      <c r="B34" s="10">
        <v>6</v>
      </c>
      <c r="C34" s="12" t="s">
        <v>111</v>
      </c>
      <c r="D34" s="11" t="s">
        <v>112</v>
      </c>
      <c r="E34" s="11" t="s">
        <v>110</v>
      </c>
      <c r="F34" s="10">
        <v>50</v>
      </c>
      <c r="G34" s="10">
        <v>75</v>
      </c>
      <c r="H34" s="10">
        <v>125</v>
      </c>
    </row>
    <row r="35" spans="1:8" x14ac:dyDescent="0.25">
      <c r="A35" s="10">
        <v>2018</v>
      </c>
      <c r="B35" s="10">
        <v>6</v>
      </c>
      <c r="C35" s="11" t="s">
        <v>93</v>
      </c>
      <c r="D35" s="11" t="s">
        <v>104</v>
      </c>
      <c r="E35" s="11" t="s">
        <v>86</v>
      </c>
      <c r="F35" s="10">
        <v>3</v>
      </c>
      <c r="G35" s="10">
        <v>29</v>
      </c>
      <c r="H35" s="10">
        <v>32</v>
      </c>
    </row>
    <row r="36" spans="1:8" x14ac:dyDescent="0.25">
      <c r="A36" s="10">
        <v>2018</v>
      </c>
      <c r="B36" s="10">
        <v>6</v>
      </c>
      <c r="C36" s="11" t="s">
        <v>87</v>
      </c>
      <c r="D36" s="11" t="s">
        <v>68</v>
      </c>
      <c r="E36" s="11" t="s">
        <v>113</v>
      </c>
      <c r="F36" s="10">
        <v>167</v>
      </c>
      <c r="G36" s="10">
        <v>204</v>
      </c>
      <c r="H36" s="10">
        <v>371</v>
      </c>
    </row>
    <row r="37" spans="1:8" x14ac:dyDescent="0.25">
      <c r="A37" s="10">
        <v>2018</v>
      </c>
      <c r="B37" s="10">
        <v>7</v>
      </c>
      <c r="C37" s="11" t="s">
        <v>46</v>
      </c>
      <c r="D37" s="11" t="s">
        <v>24</v>
      </c>
      <c r="E37" s="11" t="s">
        <v>114</v>
      </c>
      <c r="F37" s="10">
        <v>25</v>
      </c>
      <c r="G37" s="10">
        <v>20</v>
      </c>
      <c r="H37" s="10">
        <v>45</v>
      </c>
    </row>
    <row r="38" spans="1:8" x14ac:dyDescent="0.25">
      <c r="A38" s="10">
        <v>2018</v>
      </c>
      <c r="B38" s="10">
        <v>7</v>
      </c>
      <c r="C38" s="11" t="s">
        <v>115</v>
      </c>
      <c r="D38" s="11" t="s">
        <v>50</v>
      </c>
      <c r="E38" s="11" t="s">
        <v>116</v>
      </c>
      <c r="F38" s="10">
        <v>25</v>
      </c>
      <c r="G38" s="10">
        <v>23</v>
      </c>
      <c r="H38" s="10">
        <v>48</v>
      </c>
    </row>
    <row r="39" spans="1:8" x14ac:dyDescent="0.25">
      <c r="A39" s="10">
        <v>2018</v>
      </c>
      <c r="B39" s="10">
        <v>8</v>
      </c>
      <c r="C39" s="11" t="s">
        <v>46</v>
      </c>
      <c r="D39" s="11" t="s">
        <v>24</v>
      </c>
      <c r="E39" s="11" t="s">
        <v>117</v>
      </c>
      <c r="F39" s="10">
        <v>24</v>
      </c>
      <c r="G39" s="10">
        <v>25</v>
      </c>
      <c r="H39" s="10">
        <v>49</v>
      </c>
    </row>
    <row r="40" spans="1:8" x14ac:dyDescent="0.25">
      <c r="A40" s="10">
        <v>2018</v>
      </c>
      <c r="B40" s="10">
        <v>8</v>
      </c>
      <c r="C40" s="11" t="s">
        <v>115</v>
      </c>
      <c r="D40" s="11" t="s">
        <v>50</v>
      </c>
      <c r="E40" s="11" t="s">
        <v>117</v>
      </c>
      <c r="F40" s="10">
        <v>24</v>
      </c>
      <c r="G40" s="10">
        <v>23</v>
      </c>
      <c r="H40" s="10">
        <v>47</v>
      </c>
    </row>
    <row r="41" spans="1:8" x14ac:dyDescent="0.25">
      <c r="A41" s="10">
        <v>2018</v>
      </c>
      <c r="B41" s="10">
        <v>9</v>
      </c>
      <c r="C41" s="11" t="s">
        <v>115</v>
      </c>
      <c r="D41" s="11" t="s">
        <v>118</v>
      </c>
      <c r="E41" s="11" t="s">
        <v>119</v>
      </c>
      <c r="F41" s="10">
        <v>15</v>
      </c>
      <c r="G41" s="10">
        <v>19</v>
      </c>
      <c r="H41" s="10">
        <v>34</v>
      </c>
    </row>
    <row r="42" spans="1:8" x14ac:dyDescent="0.25">
      <c r="A42" s="10">
        <v>2018</v>
      </c>
      <c r="B42" s="10">
        <v>9</v>
      </c>
      <c r="C42" s="11" t="s">
        <v>120</v>
      </c>
      <c r="D42" s="11" t="s">
        <v>121</v>
      </c>
      <c r="E42" s="11" t="s">
        <v>122</v>
      </c>
      <c r="F42" s="10">
        <v>120</v>
      </c>
      <c r="G42" s="10">
        <v>99</v>
      </c>
      <c r="H42" s="10">
        <v>219</v>
      </c>
    </row>
    <row r="43" spans="1:8" x14ac:dyDescent="0.25">
      <c r="A43" s="10">
        <v>2018</v>
      </c>
      <c r="B43" s="10">
        <v>9</v>
      </c>
      <c r="C43" s="11" t="s">
        <v>46</v>
      </c>
      <c r="D43" s="11" t="s">
        <v>24</v>
      </c>
      <c r="E43" s="11" t="s">
        <v>90</v>
      </c>
      <c r="F43" s="10">
        <v>15</v>
      </c>
      <c r="G43" s="10">
        <v>19</v>
      </c>
      <c r="H43" s="10">
        <v>34</v>
      </c>
    </row>
    <row r="44" spans="1:8" x14ac:dyDescent="0.25">
      <c r="A44" s="10">
        <v>2018</v>
      </c>
      <c r="B44" s="10">
        <v>9</v>
      </c>
      <c r="C44" s="11" t="s">
        <v>123</v>
      </c>
      <c r="D44" s="11" t="s">
        <v>124</v>
      </c>
      <c r="E44" s="11" t="s">
        <v>125</v>
      </c>
      <c r="F44" s="10">
        <v>26</v>
      </c>
      <c r="G44" s="10">
        <v>19</v>
      </c>
      <c r="H44" s="10">
        <v>45</v>
      </c>
    </row>
    <row r="45" spans="1:8" x14ac:dyDescent="0.25">
      <c r="A45" s="10">
        <v>2018</v>
      </c>
      <c r="B45" s="10">
        <v>10</v>
      </c>
      <c r="C45" s="11" t="s">
        <v>126</v>
      </c>
      <c r="D45" s="11" t="s">
        <v>112</v>
      </c>
      <c r="E45" s="11" t="s">
        <v>85</v>
      </c>
      <c r="F45" s="10">
        <v>20</v>
      </c>
      <c r="G45" s="10">
        <v>15</v>
      </c>
      <c r="H45" s="10">
        <v>35</v>
      </c>
    </row>
    <row r="46" spans="1:8" x14ac:dyDescent="0.25">
      <c r="A46" s="10">
        <v>2018</v>
      </c>
      <c r="B46" s="10">
        <v>10</v>
      </c>
      <c r="C46" s="11" t="s">
        <v>127</v>
      </c>
      <c r="D46" s="11" t="s">
        <v>128</v>
      </c>
      <c r="E46" s="11" t="s">
        <v>129</v>
      </c>
      <c r="F46" s="10">
        <v>133</v>
      </c>
      <c r="G46" s="10">
        <v>138</v>
      </c>
      <c r="H46" s="10">
        <v>271</v>
      </c>
    </row>
    <row r="47" spans="1:8" x14ac:dyDescent="0.25">
      <c r="A47" s="10">
        <v>2018</v>
      </c>
      <c r="B47" s="10">
        <v>10</v>
      </c>
      <c r="C47" s="11" t="s">
        <v>130</v>
      </c>
      <c r="D47" s="11" t="s">
        <v>60</v>
      </c>
      <c r="E47" s="11" t="s">
        <v>131</v>
      </c>
      <c r="F47" s="10">
        <v>59</v>
      </c>
      <c r="G47" s="10">
        <v>64</v>
      </c>
      <c r="H47" s="10">
        <v>123</v>
      </c>
    </row>
    <row r="48" spans="1:8" x14ac:dyDescent="0.25">
      <c r="A48" s="10">
        <v>2018</v>
      </c>
      <c r="B48" s="10">
        <v>10</v>
      </c>
      <c r="C48" s="11" t="s">
        <v>96</v>
      </c>
      <c r="D48" s="11" t="s">
        <v>94</v>
      </c>
      <c r="E48" s="11" t="s">
        <v>132</v>
      </c>
      <c r="F48" s="10">
        <v>54</v>
      </c>
      <c r="G48" s="10">
        <v>75</v>
      </c>
      <c r="H48" s="10">
        <v>129</v>
      </c>
    </row>
    <row r="49" spans="1:8" x14ac:dyDescent="0.25">
      <c r="A49" s="10">
        <v>2018</v>
      </c>
      <c r="B49" s="10">
        <v>11</v>
      </c>
      <c r="C49" s="11" t="s">
        <v>126</v>
      </c>
      <c r="D49" s="11" t="s">
        <v>112</v>
      </c>
      <c r="E49" s="11" t="s">
        <v>90</v>
      </c>
      <c r="F49" s="10">
        <v>15</v>
      </c>
      <c r="G49" s="10">
        <v>30</v>
      </c>
      <c r="H49" s="10">
        <v>45</v>
      </c>
    </row>
    <row r="50" spans="1:8" x14ac:dyDescent="0.25">
      <c r="A50" s="10">
        <v>2018</v>
      </c>
      <c r="B50" s="10">
        <v>11</v>
      </c>
      <c r="C50" s="11" t="s">
        <v>96</v>
      </c>
      <c r="D50" s="11" t="s">
        <v>94</v>
      </c>
      <c r="E50" s="11" t="s">
        <v>72</v>
      </c>
      <c r="F50" s="10">
        <v>51</v>
      </c>
      <c r="G50" s="10">
        <v>85</v>
      </c>
      <c r="H50" s="10">
        <v>136</v>
      </c>
    </row>
    <row r="51" spans="1:8" x14ac:dyDescent="0.25">
      <c r="A51" s="10">
        <v>2018</v>
      </c>
      <c r="B51" s="10">
        <v>11</v>
      </c>
      <c r="C51" s="12" t="s">
        <v>133</v>
      </c>
      <c r="D51" s="11" t="s">
        <v>60</v>
      </c>
      <c r="E51" s="11" t="s">
        <v>134</v>
      </c>
      <c r="F51" s="10">
        <v>25</v>
      </c>
      <c r="G51" s="10">
        <v>38</v>
      </c>
      <c r="H51" s="10">
        <v>63</v>
      </c>
    </row>
    <row r="52" spans="1:8" x14ac:dyDescent="0.25">
      <c r="A52" s="10">
        <v>2018</v>
      </c>
      <c r="B52" s="10">
        <v>11</v>
      </c>
      <c r="C52" s="11" t="s">
        <v>135</v>
      </c>
      <c r="D52" s="11" t="s">
        <v>60</v>
      </c>
      <c r="E52" s="11" t="s">
        <v>136</v>
      </c>
      <c r="F52" s="10">
        <v>16</v>
      </c>
      <c r="G52" s="10">
        <v>16</v>
      </c>
      <c r="H52" s="10">
        <v>32</v>
      </c>
    </row>
    <row r="53" spans="1:8" x14ac:dyDescent="0.25">
      <c r="A53" s="10">
        <v>2018</v>
      </c>
      <c r="B53" s="10">
        <v>11</v>
      </c>
      <c r="C53" s="12" t="s">
        <v>137</v>
      </c>
      <c r="D53" s="11" t="s">
        <v>60</v>
      </c>
      <c r="E53" s="11" t="s">
        <v>138</v>
      </c>
      <c r="F53" s="10">
        <v>18</v>
      </c>
      <c r="G53" s="10">
        <v>25</v>
      </c>
      <c r="H53" s="10">
        <v>43</v>
      </c>
    </row>
    <row r="54" spans="1:8" x14ac:dyDescent="0.25">
      <c r="A54" s="10">
        <v>2018</v>
      </c>
      <c r="B54" s="10">
        <v>11</v>
      </c>
      <c r="C54" s="11" t="s">
        <v>127</v>
      </c>
      <c r="D54" s="11" t="s">
        <v>128</v>
      </c>
      <c r="E54" s="11" t="s">
        <v>139</v>
      </c>
      <c r="F54" s="10">
        <v>196</v>
      </c>
      <c r="G54" s="10">
        <v>138</v>
      </c>
      <c r="H54" s="10">
        <v>334</v>
      </c>
    </row>
    <row r="55" spans="1:8" x14ac:dyDescent="0.25">
      <c r="A55" s="10">
        <v>2018</v>
      </c>
      <c r="B55" s="10">
        <v>11</v>
      </c>
      <c r="C55" s="11" t="s">
        <v>130</v>
      </c>
      <c r="D55" s="11" t="s">
        <v>60</v>
      </c>
      <c r="E55" s="11" t="s">
        <v>140</v>
      </c>
      <c r="F55" s="10">
        <v>13</v>
      </c>
      <c r="G55" s="10">
        <v>19</v>
      </c>
      <c r="H55" s="10">
        <v>32</v>
      </c>
    </row>
    <row r="56" spans="1:8" x14ac:dyDescent="0.25">
      <c r="A56" s="10">
        <v>2018</v>
      </c>
      <c r="B56" s="10">
        <v>12</v>
      </c>
      <c r="C56" s="11" t="s">
        <v>141</v>
      </c>
      <c r="D56" s="11" t="s">
        <v>128</v>
      </c>
      <c r="E56" s="11" t="s">
        <v>142</v>
      </c>
      <c r="F56" s="10">
        <v>22</v>
      </c>
      <c r="G56" s="10">
        <v>21</v>
      </c>
      <c r="H56" s="10">
        <v>43</v>
      </c>
    </row>
    <row r="57" spans="1:8" x14ac:dyDescent="0.25">
      <c r="A57" s="10">
        <v>2018</v>
      </c>
      <c r="B57" s="10">
        <v>12</v>
      </c>
      <c r="C57" s="11" t="s">
        <v>143</v>
      </c>
      <c r="D57" s="11" t="s">
        <v>112</v>
      </c>
      <c r="E57" s="11" t="s">
        <v>90</v>
      </c>
      <c r="F57" s="10">
        <v>20</v>
      </c>
      <c r="G57" s="10">
        <v>30</v>
      </c>
      <c r="H57" s="10">
        <v>50</v>
      </c>
    </row>
    <row r="58" spans="1:8" x14ac:dyDescent="0.25">
      <c r="A58" s="10">
        <v>2018</v>
      </c>
      <c r="B58" s="10">
        <v>12</v>
      </c>
      <c r="C58" s="11" t="s">
        <v>96</v>
      </c>
      <c r="D58" s="11" t="s">
        <v>94</v>
      </c>
      <c r="E58" s="11" t="s">
        <v>144</v>
      </c>
      <c r="F58" s="10">
        <v>26</v>
      </c>
      <c r="G58" s="10">
        <v>53</v>
      </c>
      <c r="H58" s="10">
        <v>79</v>
      </c>
    </row>
    <row r="59" spans="1:8" x14ac:dyDescent="0.25">
      <c r="A59" s="10">
        <v>2018</v>
      </c>
      <c r="B59" s="10">
        <v>12</v>
      </c>
      <c r="C59" s="11" t="s">
        <v>145</v>
      </c>
      <c r="D59" s="11" t="s">
        <v>146</v>
      </c>
      <c r="E59" s="11" t="s">
        <v>147</v>
      </c>
      <c r="F59" s="10">
        <v>44</v>
      </c>
      <c r="G59" s="10">
        <v>57</v>
      </c>
      <c r="H59" s="10">
        <v>101</v>
      </c>
    </row>
    <row r="70" spans="3:15" x14ac:dyDescent="0.25">
      <c r="D70" s="8">
        <v>1</v>
      </c>
      <c r="E70" s="8">
        <v>2</v>
      </c>
      <c r="F70" s="8">
        <v>3</v>
      </c>
      <c r="G70" s="8">
        <v>4</v>
      </c>
      <c r="H70" s="8">
        <v>5</v>
      </c>
      <c r="I70" s="8">
        <v>6</v>
      </c>
      <c r="J70" s="8">
        <v>7</v>
      </c>
      <c r="K70" s="8">
        <v>8</v>
      </c>
      <c r="L70" s="8">
        <v>9</v>
      </c>
      <c r="M70" s="8">
        <v>10</v>
      </c>
      <c r="N70" s="8">
        <v>11</v>
      </c>
      <c r="O70" s="8">
        <v>12</v>
      </c>
    </row>
    <row r="71" spans="3:15" x14ac:dyDescent="0.25">
      <c r="C71" s="4" t="s">
        <v>59</v>
      </c>
      <c r="D71">
        <v>52</v>
      </c>
      <c r="E71">
        <v>47</v>
      </c>
      <c r="F71">
        <v>46</v>
      </c>
      <c r="G71">
        <v>39</v>
      </c>
      <c r="H71">
        <v>46</v>
      </c>
      <c r="I71">
        <v>32</v>
      </c>
    </row>
    <row r="72" spans="3:15" x14ac:dyDescent="0.25">
      <c r="C72" s="4" t="s">
        <v>44</v>
      </c>
      <c r="D72" s="6">
        <v>58</v>
      </c>
      <c r="E72" s="6">
        <v>159</v>
      </c>
    </row>
    <row r="73" spans="3:15" x14ac:dyDescent="0.25">
      <c r="C73" s="4" t="s">
        <v>65</v>
      </c>
      <c r="D73">
        <v>96</v>
      </c>
      <c r="E73">
        <v>93</v>
      </c>
      <c r="F73">
        <v>61</v>
      </c>
      <c r="G73">
        <v>86</v>
      </c>
      <c r="H73">
        <v>60</v>
      </c>
      <c r="I73">
        <v>69</v>
      </c>
      <c r="L73">
        <v>45</v>
      </c>
      <c r="M73">
        <v>129</v>
      </c>
      <c r="N73">
        <v>136</v>
      </c>
      <c r="O73">
        <v>79</v>
      </c>
    </row>
    <row r="74" spans="3:15" x14ac:dyDescent="0.25">
      <c r="C74" s="13" t="s">
        <v>148</v>
      </c>
      <c r="F74" s="18">
        <v>111</v>
      </c>
      <c r="G74" s="18">
        <v>199</v>
      </c>
      <c r="H74" s="18">
        <v>153</v>
      </c>
    </row>
    <row r="75" spans="3:15" x14ac:dyDescent="0.25">
      <c r="C75" s="13" t="s">
        <v>45</v>
      </c>
      <c r="H75" s="15">
        <v>58</v>
      </c>
      <c r="I75" s="15">
        <v>114</v>
      </c>
    </row>
    <row r="76" spans="3:15" x14ac:dyDescent="0.25">
      <c r="C76" s="13" t="s">
        <v>46</v>
      </c>
      <c r="J76" s="16">
        <v>45</v>
      </c>
      <c r="K76" s="16">
        <v>49</v>
      </c>
      <c r="L76" s="16">
        <v>34</v>
      </c>
    </row>
    <row r="77" spans="3:15" x14ac:dyDescent="0.25">
      <c r="C77" s="13" t="s">
        <v>149</v>
      </c>
      <c r="M77" s="19">
        <v>123</v>
      </c>
      <c r="N77" s="19">
        <v>32</v>
      </c>
    </row>
    <row r="78" spans="3:15" x14ac:dyDescent="0.25">
      <c r="C78" t="s">
        <v>133</v>
      </c>
      <c r="N78">
        <v>63</v>
      </c>
    </row>
    <row r="79" spans="3:15" x14ac:dyDescent="0.25">
      <c r="C79" s="4" t="s">
        <v>135</v>
      </c>
      <c r="N79">
        <v>32</v>
      </c>
    </row>
    <row r="80" spans="3:15" x14ac:dyDescent="0.25">
      <c r="C80" t="s">
        <v>137</v>
      </c>
      <c r="N80">
        <v>43</v>
      </c>
    </row>
    <row r="82" spans="3:16" x14ac:dyDescent="0.25">
      <c r="C82" s="4" t="s">
        <v>67</v>
      </c>
      <c r="D82" s="5">
        <v>125</v>
      </c>
      <c r="E82" s="5">
        <v>71</v>
      </c>
      <c r="F82" s="5">
        <v>30</v>
      </c>
      <c r="G82" s="5">
        <v>44</v>
      </c>
      <c r="H82" s="5">
        <v>249</v>
      </c>
      <c r="O82" s="5">
        <v>101</v>
      </c>
    </row>
    <row r="83" spans="3:16" x14ac:dyDescent="0.25">
      <c r="C83" s="4" t="s">
        <v>47</v>
      </c>
      <c r="E83" s="7">
        <v>79</v>
      </c>
      <c r="F83" s="7">
        <v>36</v>
      </c>
      <c r="G83" s="7">
        <v>138</v>
      </c>
      <c r="H83" s="7">
        <v>249</v>
      </c>
      <c r="I83" s="7">
        <v>371</v>
      </c>
    </row>
    <row r="84" spans="3:16" x14ac:dyDescent="0.25">
      <c r="C84" t="s">
        <v>48</v>
      </c>
      <c r="E84" s="9">
        <v>250</v>
      </c>
      <c r="F84" s="9">
        <v>186</v>
      </c>
      <c r="G84" s="9">
        <v>146</v>
      </c>
      <c r="H84" s="9">
        <v>329</v>
      </c>
      <c r="L84" s="9">
        <v>219</v>
      </c>
      <c r="M84" s="9">
        <v>271</v>
      </c>
      <c r="N84" s="9">
        <v>334</v>
      </c>
      <c r="O84" s="9">
        <v>43</v>
      </c>
    </row>
    <row r="86" spans="3:16" x14ac:dyDescent="0.25">
      <c r="C86" t="s">
        <v>49</v>
      </c>
      <c r="E86">
        <v>11</v>
      </c>
    </row>
    <row r="88" spans="3:16" x14ac:dyDescent="0.25">
      <c r="C88" t="s">
        <v>111</v>
      </c>
      <c r="I88" s="17">
        <v>125</v>
      </c>
      <c r="J88" s="17">
        <v>48</v>
      </c>
      <c r="K88" s="17">
        <v>47</v>
      </c>
      <c r="L88" s="17">
        <v>34</v>
      </c>
      <c r="M88" s="17">
        <v>35</v>
      </c>
      <c r="N88" s="17">
        <v>45</v>
      </c>
      <c r="O88" s="17">
        <v>50</v>
      </c>
    </row>
    <row r="89" spans="3:16" x14ac:dyDescent="0.25">
      <c r="D89">
        <f>SUM(D71:D88)</f>
        <v>331</v>
      </c>
      <c r="E89">
        <f t="shared" ref="E89:O89" si="0">SUM(E71:E88)</f>
        <v>710</v>
      </c>
      <c r="F89">
        <f t="shared" si="0"/>
        <v>470</v>
      </c>
      <c r="G89">
        <f t="shared" si="0"/>
        <v>652</v>
      </c>
      <c r="H89">
        <f t="shared" si="0"/>
        <v>1144</v>
      </c>
      <c r="I89">
        <f t="shared" si="0"/>
        <v>711</v>
      </c>
      <c r="J89">
        <f t="shared" si="0"/>
        <v>93</v>
      </c>
      <c r="K89">
        <f t="shared" si="0"/>
        <v>96</v>
      </c>
      <c r="L89">
        <f t="shared" si="0"/>
        <v>332</v>
      </c>
      <c r="M89">
        <f t="shared" si="0"/>
        <v>558</v>
      </c>
      <c r="N89">
        <f t="shared" si="0"/>
        <v>685</v>
      </c>
      <c r="O89">
        <f t="shared" si="0"/>
        <v>273</v>
      </c>
    </row>
    <row r="93" spans="3:16" x14ac:dyDescent="0.25">
      <c r="D93" s="8">
        <v>1</v>
      </c>
      <c r="E93" s="8">
        <v>2</v>
      </c>
      <c r="F93" s="8">
        <v>3</v>
      </c>
      <c r="G93" s="8">
        <v>4</v>
      </c>
      <c r="H93" s="8">
        <v>5</v>
      </c>
      <c r="I93" s="8">
        <v>6</v>
      </c>
      <c r="J93" s="8">
        <v>7</v>
      </c>
      <c r="K93" s="8">
        <v>8</v>
      </c>
      <c r="L93" s="8">
        <v>9</v>
      </c>
      <c r="M93" s="8">
        <v>10</v>
      </c>
      <c r="N93" s="8">
        <v>11</v>
      </c>
      <c r="O93" s="8">
        <v>12</v>
      </c>
    </row>
    <row r="94" spans="3:16" x14ac:dyDescent="0.25">
      <c r="C94" s="4" t="s">
        <v>59</v>
      </c>
      <c r="D94">
        <v>3</v>
      </c>
      <c r="E94">
        <v>3</v>
      </c>
      <c r="F94">
        <v>3</v>
      </c>
      <c r="G94">
        <v>4</v>
      </c>
      <c r="H94">
        <v>3</v>
      </c>
      <c r="I94">
        <v>3</v>
      </c>
      <c r="P94">
        <f>SUM(D94:O94)</f>
        <v>19</v>
      </c>
    </row>
    <row r="95" spans="3:16" x14ac:dyDescent="0.25">
      <c r="C95" s="4" t="s">
        <v>44</v>
      </c>
      <c r="D95" s="6"/>
      <c r="E95" s="6"/>
    </row>
    <row r="96" spans="3:16" x14ac:dyDescent="0.25">
      <c r="C96" s="4" t="s">
        <v>65</v>
      </c>
      <c r="D96">
        <v>4</v>
      </c>
      <c r="E96">
        <v>4</v>
      </c>
      <c r="F96">
        <v>3</v>
      </c>
      <c r="G96">
        <v>4</v>
      </c>
      <c r="H96">
        <v>3</v>
      </c>
      <c r="I96">
        <v>4</v>
      </c>
      <c r="L96">
        <v>1</v>
      </c>
      <c r="M96">
        <v>4</v>
      </c>
      <c r="N96">
        <v>4</v>
      </c>
      <c r="O96">
        <v>3</v>
      </c>
      <c r="P96">
        <f>SUM(D96:O96)</f>
        <v>34</v>
      </c>
    </row>
    <row r="97" spans="3:16" x14ac:dyDescent="0.25">
      <c r="C97" s="13" t="s">
        <v>148</v>
      </c>
      <c r="F97" s="14"/>
      <c r="G97" s="14"/>
      <c r="H97" s="14"/>
    </row>
    <row r="98" spans="3:16" x14ac:dyDescent="0.25">
      <c r="C98" s="13" t="s">
        <v>45</v>
      </c>
      <c r="H98" s="15"/>
      <c r="I98" s="15"/>
    </row>
    <row r="99" spans="3:16" x14ac:dyDescent="0.25">
      <c r="C99" s="13" t="s">
        <v>46</v>
      </c>
      <c r="J99" s="16"/>
      <c r="K99" s="16"/>
      <c r="L99" s="16"/>
    </row>
    <row r="100" spans="3:16" x14ac:dyDescent="0.25">
      <c r="C100" s="13" t="s">
        <v>149</v>
      </c>
      <c r="M100" s="19"/>
      <c r="N100" s="19"/>
    </row>
    <row r="101" spans="3:16" x14ac:dyDescent="0.25">
      <c r="C101" t="s">
        <v>133</v>
      </c>
    </row>
    <row r="102" spans="3:16" x14ac:dyDescent="0.25">
      <c r="C102" s="4" t="s">
        <v>135</v>
      </c>
    </row>
    <row r="103" spans="3:16" x14ac:dyDescent="0.25">
      <c r="C103" t="s">
        <v>137</v>
      </c>
    </row>
    <row r="105" spans="3:16" x14ac:dyDescent="0.25">
      <c r="C105" s="4" t="s">
        <v>67</v>
      </c>
      <c r="D105" s="5"/>
      <c r="E105" s="5"/>
      <c r="F105" s="5"/>
      <c r="G105" s="5"/>
      <c r="H105" s="5"/>
      <c r="O105" s="5"/>
    </row>
    <row r="106" spans="3:16" x14ac:dyDescent="0.25">
      <c r="C106" s="4" t="s">
        <v>47</v>
      </c>
      <c r="E106" s="7"/>
      <c r="F106" s="7"/>
      <c r="G106" s="7"/>
      <c r="H106" s="7"/>
      <c r="I106" s="7"/>
    </row>
    <row r="107" spans="3:16" x14ac:dyDescent="0.25">
      <c r="C107" t="s">
        <v>48</v>
      </c>
      <c r="E107" s="9"/>
      <c r="F107" s="9"/>
      <c r="G107" s="9"/>
      <c r="H107" s="9"/>
      <c r="L107" s="9"/>
      <c r="M107" s="9"/>
      <c r="N107" s="9"/>
      <c r="O107" s="9"/>
    </row>
    <row r="109" spans="3:16" x14ac:dyDescent="0.25">
      <c r="C109" t="s">
        <v>49</v>
      </c>
      <c r="E109">
        <v>1</v>
      </c>
    </row>
    <row r="111" spans="3:16" x14ac:dyDescent="0.25">
      <c r="C111" t="s">
        <v>111</v>
      </c>
      <c r="I111" s="17"/>
      <c r="J111" s="17"/>
      <c r="K111" s="17"/>
      <c r="L111" s="17"/>
      <c r="M111" s="17"/>
      <c r="N111" s="17"/>
      <c r="O111" s="17"/>
    </row>
    <row r="112" spans="3:16" x14ac:dyDescent="0.25">
      <c r="P112">
        <v>54</v>
      </c>
    </row>
    <row r="115" spans="4:15" x14ac:dyDescent="0.25">
      <c r="D115">
        <v>9</v>
      </c>
      <c r="E115">
        <v>12</v>
      </c>
      <c r="F115">
        <v>10</v>
      </c>
      <c r="G115">
        <v>12</v>
      </c>
      <c r="H115">
        <v>11</v>
      </c>
      <c r="I115">
        <v>10</v>
      </c>
      <c r="J115">
        <v>2</v>
      </c>
      <c r="K115">
        <v>2</v>
      </c>
      <c r="L115">
        <v>4</v>
      </c>
      <c r="M115">
        <v>7</v>
      </c>
      <c r="N115">
        <v>7</v>
      </c>
      <c r="O115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AF0EE-879A-464F-8E4F-09D61AC1CDF9}">
  <dimension ref="A1:M47"/>
  <sheetViews>
    <sheetView zoomScaleNormal="100" workbookViewId="0"/>
  </sheetViews>
  <sheetFormatPr baseColWidth="10" defaultColWidth="8.7109375" defaultRowHeight="14.25" x14ac:dyDescent="0.25"/>
  <cols>
    <col min="1" max="1" width="7.28515625" style="21" customWidth="1"/>
    <col min="2" max="2" width="2.5703125" style="21" customWidth="1"/>
    <col min="3" max="3" width="7.85546875" style="21" customWidth="1"/>
    <col min="4" max="4" width="15.28515625" style="21" customWidth="1"/>
    <col min="5" max="5" width="8.5703125" style="21" customWidth="1"/>
    <col min="6" max="6" width="5.42578125" style="21" customWidth="1"/>
    <col min="7" max="7" width="8.5703125" style="21" customWidth="1"/>
    <col min="8" max="10" width="8.7109375" style="21"/>
    <col min="11" max="11" width="8.42578125" style="21" customWidth="1"/>
    <col min="12" max="12" width="8.140625" style="21" customWidth="1"/>
    <col min="13" max="13" width="5.28515625" style="21" customWidth="1"/>
    <col min="14" max="16384" width="8.7109375" style="21"/>
  </cols>
  <sheetData>
    <row r="1" spans="1:13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.7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18.75" x14ac:dyDescent="0.25">
      <c r="A10" s="20"/>
      <c r="B10" s="22" t="s">
        <v>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22.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x14ac:dyDescent="0.25">
      <c r="A12" s="20"/>
      <c r="B12" s="20"/>
      <c r="C12" s="162" t="s">
        <v>10</v>
      </c>
      <c r="D12" s="162"/>
      <c r="E12" s="162"/>
      <c r="F12" s="162"/>
      <c r="G12" s="162"/>
      <c r="H12" s="162"/>
      <c r="I12" s="162"/>
      <c r="J12" s="162"/>
      <c r="K12" s="162"/>
      <c r="L12" s="162"/>
      <c r="M12" s="20"/>
    </row>
    <row r="13" spans="1:13" x14ac:dyDescent="0.25">
      <c r="A13" s="20"/>
      <c r="B13" s="20"/>
      <c r="C13" s="23" t="s">
        <v>21</v>
      </c>
      <c r="D13" s="24"/>
      <c r="E13" s="24"/>
      <c r="F13" s="24"/>
      <c r="G13" s="24"/>
      <c r="H13" s="24"/>
      <c r="I13" s="24"/>
      <c r="J13" s="24"/>
      <c r="K13" s="24"/>
      <c r="L13" s="24"/>
      <c r="M13" s="20"/>
    </row>
    <row r="14" spans="1:13" x14ac:dyDescent="0.25">
      <c r="A14" s="20"/>
      <c r="B14" s="20"/>
      <c r="C14" s="167" t="s">
        <v>202</v>
      </c>
      <c r="D14" s="164"/>
      <c r="E14" s="164"/>
      <c r="F14" s="164"/>
      <c r="G14" s="164"/>
      <c r="H14" s="164"/>
      <c r="I14" s="164"/>
      <c r="J14" s="164"/>
      <c r="K14" s="164"/>
      <c r="L14" s="164"/>
      <c r="M14" s="20"/>
    </row>
    <row r="15" spans="1:13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x14ac:dyDescent="0.25">
      <c r="A17" s="20"/>
      <c r="B17" s="20"/>
      <c r="C17" s="25" t="s">
        <v>1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s="30" customFormat="1" ht="15" x14ac:dyDescent="0.25">
      <c r="A19" s="28"/>
      <c r="B19" s="28"/>
      <c r="C19" s="28" t="s">
        <v>154</v>
      </c>
      <c r="D19" s="28"/>
      <c r="E19" s="28"/>
      <c r="F19" s="28"/>
      <c r="G19" s="28"/>
      <c r="H19" s="28"/>
      <c r="I19" s="28"/>
      <c r="J19" s="28"/>
      <c r="K19" s="28"/>
      <c r="L19" s="31" t="s">
        <v>3</v>
      </c>
      <c r="M19" s="28"/>
    </row>
    <row r="20" spans="1:13" s="30" customFormat="1" ht="15" x14ac:dyDescent="0.25">
      <c r="A20" s="28"/>
      <c r="B20" s="28"/>
      <c r="C20" s="28" t="s">
        <v>184</v>
      </c>
      <c r="D20" s="28"/>
      <c r="E20" s="28"/>
      <c r="F20" s="28"/>
      <c r="G20" s="28"/>
      <c r="H20" s="28"/>
      <c r="I20" s="28"/>
      <c r="J20" s="28"/>
      <c r="K20" s="28"/>
      <c r="L20" s="31" t="s">
        <v>4</v>
      </c>
      <c r="M20" s="28"/>
    </row>
    <row r="21" spans="1:13" s="30" customFormat="1" ht="15" x14ac:dyDescent="0.25">
      <c r="A21" s="28"/>
      <c r="B21" s="28"/>
      <c r="C21" s="28" t="s">
        <v>165</v>
      </c>
      <c r="D21" s="28"/>
      <c r="E21" s="28"/>
      <c r="F21" s="28"/>
      <c r="G21" s="28"/>
      <c r="H21" s="28"/>
      <c r="I21" s="28"/>
      <c r="J21" s="28"/>
      <c r="K21" s="28"/>
      <c r="L21" s="31" t="s">
        <v>5</v>
      </c>
      <c r="M21" s="28"/>
    </row>
    <row r="22" spans="1:13" s="30" customFormat="1" ht="15" x14ac:dyDescent="0.25">
      <c r="A22" s="28"/>
      <c r="B22" s="28"/>
      <c r="C22" s="28" t="s">
        <v>166</v>
      </c>
      <c r="D22" s="28"/>
      <c r="E22" s="28"/>
      <c r="F22" s="28"/>
      <c r="G22" s="28"/>
      <c r="H22" s="28"/>
      <c r="I22" s="28"/>
      <c r="J22" s="28"/>
      <c r="K22" s="28"/>
      <c r="L22" s="31" t="s">
        <v>155</v>
      </c>
      <c r="M22" s="28"/>
    </row>
    <row r="23" spans="1:13" s="30" customFormat="1" ht="15" x14ac:dyDescent="0.25">
      <c r="A23" s="28"/>
      <c r="B23" s="28"/>
      <c r="C23" s="28" t="s">
        <v>167</v>
      </c>
      <c r="D23" s="28"/>
      <c r="E23" s="28"/>
      <c r="F23" s="28"/>
      <c r="G23" s="28"/>
      <c r="H23" s="28"/>
      <c r="I23" s="28"/>
      <c r="J23" s="28"/>
      <c r="K23" s="28"/>
      <c r="L23" s="31" t="s">
        <v>156</v>
      </c>
      <c r="M23" s="28"/>
    </row>
    <row r="24" spans="1:13" s="30" customFormat="1" ht="15" x14ac:dyDescent="0.25">
      <c r="A24" s="28"/>
      <c r="B24" s="28"/>
      <c r="C24" s="28" t="s">
        <v>168</v>
      </c>
      <c r="D24" s="28"/>
      <c r="E24" s="28"/>
      <c r="F24" s="28"/>
      <c r="G24" s="28"/>
      <c r="H24" s="28"/>
      <c r="I24" s="28"/>
      <c r="J24" s="28"/>
      <c r="K24" s="28"/>
      <c r="L24" s="31" t="s">
        <v>157</v>
      </c>
      <c r="M24" s="28"/>
    </row>
    <row r="25" spans="1:13" s="30" customFormat="1" x14ac:dyDescent="0.25">
      <c r="A25" s="28"/>
      <c r="B25" s="28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8"/>
    </row>
    <row r="26" spans="1:13" ht="26.25" customHeight="1" x14ac:dyDescent="0.25">
      <c r="A26" s="20"/>
      <c r="B26" s="20"/>
      <c r="C26" s="25" t="s">
        <v>2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ht="15" x14ac:dyDescent="0.25">
      <c r="A28" s="20"/>
      <c r="B28" s="20"/>
      <c r="C28" s="28" t="s">
        <v>158</v>
      </c>
      <c r="D28" s="28"/>
      <c r="E28" s="28"/>
      <c r="F28" s="28"/>
      <c r="G28" s="28"/>
      <c r="H28" s="28"/>
      <c r="I28" s="28"/>
      <c r="J28" s="28"/>
      <c r="K28" s="28"/>
      <c r="L28" s="31" t="s">
        <v>3</v>
      </c>
      <c r="M28" s="20"/>
    </row>
    <row r="29" spans="1:13" s="30" customFormat="1" ht="15" x14ac:dyDescent="0.25">
      <c r="A29" s="28"/>
      <c r="B29" s="28"/>
      <c r="C29" s="28" t="s">
        <v>159</v>
      </c>
      <c r="D29" s="28"/>
      <c r="E29" s="28"/>
      <c r="F29" s="28"/>
      <c r="G29" s="28"/>
      <c r="H29" s="28"/>
      <c r="I29" s="28"/>
      <c r="J29" s="28"/>
      <c r="K29" s="28"/>
      <c r="L29" s="31" t="s">
        <v>3</v>
      </c>
      <c r="M29" s="28"/>
    </row>
    <row r="30" spans="1:13" s="30" customFormat="1" ht="15" x14ac:dyDescent="0.25">
      <c r="A30" s="28"/>
      <c r="B30" s="28"/>
      <c r="C30" s="28" t="s">
        <v>185</v>
      </c>
      <c r="D30" s="28"/>
      <c r="E30" s="28"/>
      <c r="F30" s="28"/>
      <c r="G30" s="28"/>
      <c r="H30" s="28"/>
      <c r="I30" s="28"/>
      <c r="J30" s="28"/>
      <c r="K30" s="28"/>
      <c r="L30" s="31" t="s">
        <v>4</v>
      </c>
      <c r="M30" s="28"/>
    </row>
    <row r="31" spans="1:13" s="30" customFormat="1" ht="15" x14ac:dyDescent="0.25">
      <c r="A31" s="28"/>
      <c r="B31" s="28"/>
      <c r="C31" s="28" t="s">
        <v>169</v>
      </c>
      <c r="D31" s="28"/>
      <c r="E31" s="28"/>
      <c r="F31" s="28"/>
      <c r="G31" s="28"/>
      <c r="H31" s="28"/>
      <c r="I31" s="28"/>
      <c r="J31" s="28"/>
      <c r="K31" s="28"/>
      <c r="L31" s="31" t="s">
        <v>5</v>
      </c>
      <c r="M31" s="28"/>
    </row>
    <row r="32" spans="1:13" s="30" customFormat="1" ht="15" x14ac:dyDescent="0.25">
      <c r="A32" s="28"/>
      <c r="B32" s="28"/>
      <c r="C32" s="28" t="s">
        <v>170</v>
      </c>
      <c r="D32" s="28"/>
      <c r="E32" s="28"/>
      <c r="F32" s="28"/>
      <c r="G32" s="28"/>
      <c r="H32" s="28"/>
      <c r="I32" s="28"/>
      <c r="J32" s="28"/>
      <c r="K32" s="28"/>
      <c r="L32" s="31" t="s">
        <v>155</v>
      </c>
      <c r="M32" s="28"/>
    </row>
    <row r="33" spans="1:13" s="30" customFormat="1" ht="15" x14ac:dyDescent="0.25">
      <c r="A33" s="28"/>
      <c r="B33" s="28"/>
      <c r="C33" s="29" t="s">
        <v>171</v>
      </c>
      <c r="D33" s="28"/>
      <c r="E33" s="28"/>
      <c r="F33" s="28"/>
      <c r="G33" s="28"/>
      <c r="H33" s="28"/>
      <c r="I33" s="28"/>
      <c r="J33" s="28"/>
      <c r="K33" s="28"/>
      <c r="L33" s="31" t="s">
        <v>156</v>
      </c>
      <c r="M33" s="28"/>
    </row>
    <row r="34" spans="1:13" s="30" customFormat="1" ht="15" x14ac:dyDescent="0.25">
      <c r="A34" s="28"/>
      <c r="B34" s="28"/>
      <c r="C34" s="29" t="s">
        <v>172</v>
      </c>
      <c r="D34" s="28"/>
      <c r="E34" s="28"/>
      <c r="F34" s="28"/>
      <c r="G34" s="28"/>
      <c r="H34" s="28"/>
      <c r="I34" s="28"/>
      <c r="J34" s="28"/>
      <c r="K34" s="28"/>
      <c r="L34" s="31" t="s">
        <v>157</v>
      </c>
      <c r="M34" s="28"/>
    </row>
    <row r="35" spans="1:13" s="30" customFormat="1" ht="15" x14ac:dyDescent="0.25">
      <c r="A35" s="28"/>
      <c r="B35" s="28"/>
      <c r="C35" s="29" t="s">
        <v>173</v>
      </c>
      <c r="D35" s="28"/>
      <c r="E35" s="28"/>
      <c r="F35" s="28"/>
      <c r="G35" s="28"/>
      <c r="H35" s="28"/>
      <c r="I35" s="28"/>
      <c r="J35" s="28"/>
      <c r="K35" s="28"/>
      <c r="L35" s="31" t="s">
        <v>157</v>
      </c>
      <c r="M35" s="28"/>
    </row>
    <row r="36" spans="1:13" s="30" customFormat="1" ht="15" x14ac:dyDescent="0.25">
      <c r="A36" s="28"/>
      <c r="B36" s="28"/>
      <c r="C36" s="29"/>
      <c r="D36" s="28"/>
      <c r="E36" s="28"/>
      <c r="F36" s="28"/>
      <c r="G36" s="28"/>
      <c r="H36" s="28"/>
      <c r="I36" s="28"/>
      <c r="J36" s="28"/>
      <c r="K36" s="28"/>
      <c r="L36" s="31"/>
      <c r="M36" s="28"/>
    </row>
    <row r="37" spans="1:13" s="30" customFormat="1" ht="15" x14ac:dyDescent="0.25">
      <c r="A37" s="28"/>
      <c r="B37" s="28"/>
      <c r="C37" s="29"/>
      <c r="D37" s="28"/>
      <c r="E37" s="28"/>
      <c r="F37" s="28"/>
      <c r="G37" s="28"/>
      <c r="H37" s="28"/>
      <c r="I37" s="28"/>
      <c r="J37" s="28"/>
      <c r="K37" s="28"/>
      <c r="L37" s="31"/>
      <c r="M37" s="28"/>
    </row>
    <row r="38" spans="1:13" ht="26.25" customHeight="1" x14ac:dyDescent="0.25">
      <c r="A38" s="20"/>
      <c r="B38" s="20"/>
      <c r="C38" s="121"/>
      <c r="D38" s="121"/>
      <c r="E38" s="121"/>
      <c r="F38" s="121"/>
      <c r="G38" s="121"/>
      <c r="H38" s="121"/>
      <c r="I38" s="121"/>
      <c r="J38" s="121"/>
      <c r="K38" s="121"/>
      <c r="L38" s="27"/>
      <c r="M38" s="20"/>
    </row>
    <row r="39" spans="1:13" ht="15" x14ac:dyDescent="0.25">
      <c r="A39" s="20"/>
      <c r="B39" s="20"/>
      <c r="C39" s="26"/>
      <c r="D39" s="20"/>
      <c r="E39" s="20"/>
      <c r="F39" s="20"/>
      <c r="G39" s="20"/>
      <c r="H39" s="20"/>
      <c r="I39" s="20"/>
      <c r="J39" s="20"/>
      <c r="K39" s="20"/>
      <c r="L39" s="120"/>
      <c r="M39" s="20"/>
    </row>
    <row r="40" spans="1:13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16.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ht="15" customHeight="1" x14ac:dyDescent="0.25">
      <c r="A47" s="20"/>
      <c r="B47" s="20"/>
      <c r="C47" s="20"/>
      <c r="D47" s="20"/>
      <c r="E47" s="20"/>
      <c r="F47" s="20"/>
      <c r="G47" s="20"/>
      <c r="H47" s="166"/>
      <c r="I47" s="166"/>
      <c r="J47" s="166"/>
      <c r="K47" s="166"/>
      <c r="L47" s="166"/>
      <c r="M47" s="20"/>
    </row>
  </sheetData>
  <mergeCells count="3">
    <mergeCell ref="H47:L47"/>
    <mergeCell ref="C12:L12"/>
    <mergeCell ref="C14:L14"/>
  </mergeCells>
  <hyperlinks>
    <hyperlink ref="L19" location="'P3'!A1" display="Pág. 4" xr:uid="{AED8B337-720F-4506-B46E-F8E8169AAF29}"/>
    <hyperlink ref="L24" location="'P8'!A1" display="Pág. 8" xr:uid="{1FF4E4A7-07A0-4F0E-B1BD-1786B277E872}"/>
    <hyperlink ref="L28" location="'P3'!A1" display="Pág. 3" xr:uid="{1F9D5D9E-7214-4053-ADD2-79A9A1BB5E19}"/>
    <hyperlink ref="L29" location="'P3'!A1" display="Pág. 3" xr:uid="{9271910B-228E-46C4-88FD-0FDC407344DD}"/>
    <hyperlink ref="L31" location="'P5'!A1" display="Pág. 5" xr:uid="{71477BD5-8590-42F2-9285-FF68764B7419}"/>
    <hyperlink ref="L32" location="'P6'!A1" display="Pág. 6" xr:uid="{AB4A3894-EE83-4FEF-A435-77704F248312}"/>
    <hyperlink ref="L33" location="'P7'!A1" display="Pág. 7" xr:uid="{9579D75B-5615-409D-9823-227A4B2DCD81}"/>
    <hyperlink ref="L20" location="'P4'!A1" display="Pág. 4" xr:uid="{655F7AF3-5DF3-478C-8CB1-0B59D1CE85F0}"/>
    <hyperlink ref="L30" location="'P4'!A1" display="Pág. 4" xr:uid="{CD7B3791-3121-4678-A30D-72738B04532C}"/>
    <hyperlink ref="L21" location="'P5'!A1" display="Pág. 5" xr:uid="{31E940B2-CC55-40C2-80E0-1BE31BB52126}"/>
    <hyperlink ref="L22" location="'P6'!A1" display="Pág. 6" xr:uid="{FCBDC858-929C-4727-8645-BAE666FDC505}"/>
    <hyperlink ref="L23" location="'P7'!A1" display="Pág. 7" xr:uid="{69DD4232-90E2-40D6-A4D3-CF27E9C9708A}"/>
    <hyperlink ref="L35" location="'P8'!A1" display="Pág. 8" xr:uid="{4EC475B9-1126-485F-A248-BB843114EC00}"/>
    <hyperlink ref="L34" location="'P8'!A1" display="Pág. 8" xr:uid="{FE7302B8-D20E-4161-8F85-1DCD29AB507E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Pro,Negrita"Tri4 2025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16B81-C7AE-4541-A4C1-F85C31AE3B2D}">
  <dimension ref="A1:IV66"/>
  <sheetViews>
    <sheetView zoomScaleNormal="100" workbookViewId="0"/>
  </sheetViews>
  <sheetFormatPr baseColWidth="10" defaultColWidth="8.7109375" defaultRowHeight="14.25" x14ac:dyDescent="0.25"/>
  <cols>
    <col min="1" max="1" width="4" style="21" customWidth="1"/>
    <col min="2" max="2" width="26.140625" style="21" customWidth="1"/>
    <col min="3" max="11" width="5.28515625" style="21" customWidth="1"/>
    <col min="12" max="14" width="5.42578125" style="21" bestFit="1" customWidth="1"/>
    <col min="15" max="15" width="6.5703125" style="21" bestFit="1" customWidth="1"/>
    <col min="16" max="16" width="5.7109375" style="21" customWidth="1"/>
    <col min="17" max="16384" width="8.7109375" style="21"/>
  </cols>
  <sheetData>
    <row r="1" spans="1:18" s="32" customForma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1"/>
    </row>
    <row r="2" spans="1:18" s="32" customForma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</row>
    <row r="3" spans="1:18" s="32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</row>
    <row r="4" spans="1:18" s="3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</row>
    <row r="5" spans="1:18" s="32" customForma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  <c r="Q5" s="21"/>
      <c r="R5" s="21"/>
    </row>
    <row r="6" spans="1:18" s="32" customFormat="1" ht="36" customHeight="1" x14ac:dyDescent="0.25">
      <c r="A6" s="20"/>
      <c r="B6" s="168" t="s">
        <v>203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20"/>
      <c r="Q6" s="21"/>
      <c r="R6" s="21"/>
    </row>
    <row r="7" spans="1:18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8" ht="6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x14ac:dyDescent="0.25">
      <c r="A9" s="20"/>
      <c r="B9" s="169" t="s">
        <v>153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1"/>
      <c r="P9" s="20"/>
    </row>
    <row r="10" spans="1:18" ht="7.5" customHeight="1" x14ac:dyDescent="0.25">
      <c r="A10" s="20"/>
      <c r="B10" s="34"/>
      <c r="C10" s="34"/>
      <c r="D10" s="34"/>
      <c r="E10" s="35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8" ht="18.75" customHeight="1" x14ac:dyDescent="0.25">
      <c r="A11" s="20"/>
      <c r="B11" s="36"/>
      <c r="C11" s="37" t="s">
        <v>6</v>
      </c>
      <c r="D11" s="37" t="s">
        <v>12</v>
      </c>
      <c r="E11" s="37" t="s">
        <v>13</v>
      </c>
      <c r="F11" s="37" t="s">
        <v>14</v>
      </c>
      <c r="G11" s="37" t="s">
        <v>15</v>
      </c>
      <c r="H11" s="37" t="s">
        <v>16</v>
      </c>
      <c r="I11" s="37" t="s">
        <v>176</v>
      </c>
      <c r="J11" s="37" t="s">
        <v>177</v>
      </c>
      <c r="K11" s="37" t="s">
        <v>178</v>
      </c>
      <c r="L11" s="37" t="s">
        <v>207</v>
      </c>
      <c r="M11" s="37" t="s">
        <v>208</v>
      </c>
      <c r="N11" s="37" t="s">
        <v>17</v>
      </c>
      <c r="O11" s="37" t="s">
        <v>7</v>
      </c>
      <c r="P11" s="38"/>
    </row>
    <row r="12" spans="1:18" ht="3" customHeight="1" x14ac:dyDescent="0.25">
      <c r="A12" s="20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8" x14ac:dyDescent="0.25">
      <c r="A13" s="20"/>
      <c r="B13" s="122" t="s">
        <v>194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49"/>
    </row>
    <row r="14" spans="1:18" x14ac:dyDescent="0.25">
      <c r="A14" s="20"/>
      <c r="B14" s="42" t="s">
        <v>24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9"/>
    </row>
    <row r="15" spans="1:18" x14ac:dyDescent="0.25">
      <c r="A15" s="20"/>
      <c r="B15" s="44" t="s">
        <v>25</v>
      </c>
      <c r="C15" s="50">
        <v>30</v>
      </c>
      <c r="D15" s="50">
        <v>31</v>
      </c>
      <c r="E15" s="50">
        <v>30</v>
      </c>
      <c r="F15" s="50">
        <v>34</v>
      </c>
      <c r="G15" s="50">
        <v>26</v>
      </c>
      <c r="H15" s="50">
        <v>24</v>
      </c>
      <c r="I15" s="50">
        <v>8</v>
      </c>
      <c r="J15" s="50">
        <v>0</v>
      </c>
      <c r="K15" s="50">
        <v>15</v>
      </c>
      <c r="L15" s="50">
        <v>39</v>
      </c>
      <c r="M15" s="50">
        <v>44</v>
      </c>
      <c r="N15" s="50">
        <v>23</v>
      </c>
      <c r="O15" s="51">
        <f>SUM(C15:N15)</f>
        <v>304</v>
      </c>
      <c r="P15" s="52"/>
      <c r="Q15" s="53" t="s">
        <v>160</v>
      </c>
    </row>
    <row r="16" spans="1:18" x14ac:dyDescent="0.25">
      <c r="A16" s="20"/>
      <c r="B16" s="44" t="s">
        <v>26</v>
      </c>
      <c r="C16" s="50">
        <v>2351</v>
      </c>
      <c r="D16" s="50">
        <v>1990</v>
      </c>
      <c r="E16" s="50">
        <v>1930</v>
      </c>
      <c r="F16" s="50">
        <v>1244</v>
      </c>
      <c r="G16" s="50">
        <v>1064</v>
      </c>
      <c r="H16" s="50">
        <v>1141</v>
      </c>
      <c r="I16" s="50">
        <v>207</v>
      </c>
      <c r="J16" s="50">
        <v>0</v>
      </c>
      <c r="K16" s="50">
        <v>906</v>
      </c>
      <c r="L16" s="50">
        <v>1774</v>
      </c>
      <c r="M16" s="50">
        <v>1906</v>
      </c>
      <c r="N16" s="50">
        <v>937</v>
      </c>
      <c r="O16" s="51">
        <f>SUM(C16:N16)</f>
        <v>15450</v>
      </c>
      <c r="P16" s="49"/>
      <c r="Q16" s="53" t="s">
        <v>161</v>
      </c>
    </row>
    <row r="17" spans="1:256" x14ac:dyDescent="0.25">
      <c r="A17" s="20"/>
      <c r="B17" s="42" t="s">
        <v>174</v>
      </c>
      <c r="C17" s="51"/>
      <c r="D17" s="51"/>
      <c r="E17" s="51"/>
      <c r="F17" s="58"/>
      <c r="G17" s="58"/>
      <c r="H17" s="58"/>
      <c r="I17" s="60"/>
      <c r="J17" s="60"/>
      <c r="K17" s="60"/>
      <c r="L17" s="60"/>
      <c r="M17" s="60"/>
      <c r="N17" s="60"/>
      <c r="O17" s="51"/>
      <c r="P17" s="49"/>
      <c r="Q17" s="53" t="s">
        <v>162</v>
      </c>
    </row>
    <row r="18" spans="1:256" s="57" customFormat="1" ht="28.5" x14ac:dyDescent="0.25">
      <c r="A18" s="55"/>
      <c r="B18" s="56" t="s">
        <v>27</v>
      </c>
      <c r="C18" s="50">
        <v>2</v>
      </c>
      <c r="D18" s="50">
        <v>3</v>
      </c>
      <c r="E18" s="50">
        <v>4</v>
      </c>
      <c r="F18" s="50">
        <v>2</v>
      </c>
      <c r="G18" s="50">
        <v>3</v>
      </c>
      <c r="H18" s="50">
        <v>1</v>
      </c>
      <c r="I18" s="50">
        <v>2</v>
      </c>
      <c r="J18" s="50">
        <v>1</v>
      </c>
      <c r="K18" s="50">
        <v>1</v>
      </c>
      <c r="L18" s="50">
        <v>1</v>
      </c>
      <c r="M18" s="50">
        <v>4</v>
      </c>
      <c r="N18" s="50">
        <v>3</v>
      </c>
      <c r="O18" s="51">
        <f>SUM(C18:N18)</f>
        <v>27</v>
      </c>
      <c r="P18" s="49"/>
      <c r="Q18" s="53" t="s">
        <v>163</v>
      </c>
      <c r="R18" s="21"/>
      <c r="S18" s="21"/>
      <c r="T18" s="21"/>
      <c r="U18" s="21"/>
      <c r="V18" s="21"/>
      <c r="W18" s="21"/>
    </row>
    <row r="19" spans="1:256" s="57" customFormat="1" x14ac:dyDescent="0.25">
      <c r="A19" s="55"/>
      <c r="B19" s="56" t="s">
        <v>11</v>
      </c>
      <c r="C19" s="50">
        <v>125</v>
      </c>
      <c r="D19" s="50">
        <v>479</v>
      </c>
      <c r="E19" s="50">
        <v>806</v>
      </c>
      <c r="F19" s="50">
        <v>746</v>
      </c>
      <c r="G19" s="50">
        <v>2106</v>
      </c>
      <c r="H19" s="50">
        <v>193</v>
      </c>
      <c r="I19" s="50">
        <v>170</v>
      </c>
      <c r="J19" s="50">
        <v>133</v>
      </c>
      <c r="K19" s="50">
        <v>106</v>
      </c>
      <c r="L19" s="50">
        <v>529</v>
      </c>
      <c r="M19" s="50">
        <v>614</v>
      </c>
      <c r="N19" s="50">
        <v>370</v>
      </c>
      <c r="O19" s="51">
        <f>SUM(C19:N19)</f>
        <v>6377</v>
      </c>
      <c r="P19" s="49">
        <v>3928</v>
      </c>
      <c r="Q19" s="53" t="s">
        <v>164</v>
      </c>
      <c r="R19" s="21"/>
      <c r="S19" s="21"/>
      <c r="T19" s="21"/>
      <c r="U19" s="21"/>
      <c r="V19" s="21"/>
      <c r="W19" s="21"/>
    </row>
    <row r="20" spans="1:256" x14ac:dyDescent="0.25">
      <c r="A20" s="20"/>
      <c r="B20" s="122" t="s">
        <v>28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42"/>
    </row>
    <row r="21" spans="1:256" x14ac:dyDescent="0.25">
      <c r="A21" s="20"/>
      <c r="B21" s="42" t="s">
        <v>24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49"/>
    </row>
    <row r="22" spans="1:256" x14ac:dyDescent="0.25">
      <c r="A22" s="20"/>
      <c r="B22" s="44" t="s">
        <v>25</v>
      </c>
      <c r="C22" s="50">
        <v>7</v>
      </c>
      <c r="D22" s="50">
        <v>10</v>
      </c>
      <c r="E22" s="50">
        <v>8</v>
      </c>
      <c r="F22" s="50">
        <v>8</v>
      </c>
      <c r="G22" s="50">
        <v>7</v>
      </c>
      <c r="H22" s="50">
        <v>4</v>
      </c>
      <c r="I22" s="50">
        <v>0</v>
      </c>
      <c r="J22" s="50">
        <v>0</v>
      </c>
      <c r="K22" s="50">
        <v>3</v>
      </c>
      <c r="L22" s="50">
        <v>11</v>
      </c>
      <c r="M22" s="50">
        <v>8</v>
      </c>
      <c r="N22" s="50">
        <v>5</v>
      </c>
      <c r="O22" s="51">
        <f>SUM(C22:N22)</f>
        <v>71</v>
      </c>
      <c r="P22" s="52"/>
    </row>
    <row r="23" spans="1:256" x14ac:dyDescent="0.25">
      <c r="A23" s="20"/>
      <c r="B23" s="44" t="s">
        <v>26</v>
      </c>
      <c r="C23" s="50">
        <v>399</v>
      </c>
      <c r="D23" s="50">
        <v>559</v>
      </c>
      <c r="E23" s="50">
        <v>625</v>
      </c>
      <c r="F23" s="50">
        <v>357</v>
      </c>
      <c r="G23" s="50">
        <v>383</v>
      </c>
      <c r="H23" s="50">
        <v>172</v>
      </c>
      <c r="I23" s="50">
        <v>0</v>
      </c>
      <c r="J23" s="50">
        <v>0</v>
      </c>
      <c r="K23" s="50">
        <v>247</v>
      </c>
      <c r="L23" s="50">
        <v>736</v>
      </c>
      <c r="M23" s="50">
        <v>420</v>
      </c>
      <c r="N23" s="50">
        <v>291</v>
      </c>
      <c r="O23" s="51">
        <f>SUM(C23:N23)</f>
        <v>4189</v>
      </c>
      <c r="P23" s="49"/>
    </row>
    <row r="24" spans="1:256" s="46" customFormat="1" x14ac:dyDescent="0.25">
      <c r="B24" s="122" t="s">
        <v>29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</row>
    <row r="25" spans="1:256" s="46" customFormat="1" x14ac:dyDescent="0.25">
      <c r="B25" s="42" t="s">
        <v>24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s="46" customFormat="1" x14ac:dyDescent="0.25">
      <c r="B26" s="44" t="s">
        <v>25</v>
      </c>
      <c r="C26" s="50">
        <v>3</v>
      </c>
      <c r="D26" s="50">
        <v>4</v>
      </c>
      <c r="E26" s="50">
        <v>5</v>
      </c>
      <c r="F26" s="50">
        <v>4</v>
      </c>
      <c r="G26" s="50">
        <v>5</v>
      </c>
      <c r="H26" s="50">
        <v>5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4</v>
      </c>
      <c r="O26" s="51">
        <f>SUM(C26:N26)</f>
        <v>30</v>
      </c>
      <c r="P26" s="52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s="46" customFormat="1" x14ac:dyDescent="0.25">
      <c r="B27" s="44" t="s">
        <v>26</v>
      </c>
      <c r="C27" s="50">
        <v>821</v>
      </c>
      <c r="D27" s="50">
        <v>1201</v>
      </c>
      <c r="E27" s="50">
        <v>1255</v>
      </c>
      <c r="F27" s="50">
        <v>506</v>
      </c>
      <c r="G27" s="50">
        <v>827</v>
      </c>
      <c r="H27" s="50">
        <v>829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1158</v>
      </c>
      <c r="O27" s="51">
        <f>SUM(C27:N27)</f>
        <v>6597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s="46" customFormat="1" x14ac:dyDescent="0.25">
      <c r="B28" s="122" t="s">
        <v>30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s="46" customFormat="1" x14ac:dyDescent="0.25">
      <c r="B29" s="42" t="s">
        <v>24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s="46" customFormat="1" x14ac:dyDescent="0.25">
      <c r="B30" s="44" t="s">
        <v>25</v>
      </c>
      <c r="C30" s="50">
        <v>3</v>
      </c>
      <c r="D30" s="50">
        <v>4</v>
      </c>
      <c r="E30" s="50">
        <v>5</v>
      </c>
      <c r="F30" s="50">
        <v>3</v>
      </c>
      <c r="G30" s="50">
        <v>4</v>
      </c>
      <c r="H30" s="50">
        <v>2</v>
      </c>
      <c r="I30" s="50">
        <v>0</v>
      </c>
      <c r="J30" s="50">
        <v>0</v>
      </c>
      <c r="K30" s="50">
        <v>3</v>
      </c>
      <c r="L30" s="50">
        <v>3</v>
      </c>
      <c r="M30" s="50">
        <v>3</v>
      </c>
      <c r="N30" s="50">
        <v>2</v>
      </c>
      <c r="O30" s="51">
        <f>SUM(C30:N30)</f>
        <v>32</v>
      </c>
      <c r="P30" s="52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s="46" customFormat="1" x14ac:dyDescent="0.25">
      <c r="B31" s="44" t="s">
        <v>26</v>
      </c>
      <c r="C31" s="50">
        <v>128</v>
      </c>
      <c r="D31" s="50">
        <v>223</v>
      </c>
      <c r="E31" s="50">
        <v>237</v>
      </c>
      <c r="F31" s="50">
        <v>107</v>
      </c>
      <c r="G31" s="50">
        <v>176</v>
      </c>
      <c r="H31" s="50">
        <v>79</v>
      </c>
      <c r="I31" s="50">
        <v>0</v>
      </c>
      <c r="J31" s="50">
        <v>0</v>
      </c>
      <c r="K31" s="50">
        <v>219</v>
      </c>
      <c r="L31" s="50">
        <v>174</v>
      </c>
      <c r="M31" s="50">
        <v>158</v>
      </c>
      <c r="N31" s="50">
        <v>112</v>
      </c>
      <c r="O31" s="51">
        <f>SUM(C31:N31)</f>
        <v>1613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s="46" customFormat="1" ht="14.25" customHeight="1" x14ac:dyDescent="0.25">
      <c r="B32" s="122" t="s">
        <v>193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2:256" s="46" customFormat="1" ht="14.25" customHeight="1" x14ac:dyDescent="0.25">
      <c r="B33" s="42" t="s">
        <v>24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2:256" s="46" customFormat="1" ht="14.25" customHeight="1" x14ac:dyDescent="0.25">
      <c r="B34" s="44" t="s">
        <v>25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1">
        <f>SUM(C34:N34)</f>
        <v>0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</row>
    <row r="35" spans="2:256" s="46" customFormat="1" ht="14.25" customHeight="1" x14ac:dyDescent="0.25">
      <c r="B35" s="44" t="s">
        <v>26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1">
        <f>SUM(C35:N35)</f>
        <v>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</row>
    <row r="36" spans="2:256" s="46" customFormat="1" x14ac:dyDescent="0.25">
      <c r="B36" s="122" t="s">
        <v>18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</row>
    <row r="37" spans="2:256" s="46" customFormat="1" x14ac:dyDescent="0.25">
      <c r="B37" s="42" t="s">
        <v>24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</row>
    <row r="38" spans="2:256" s="46" customFormat="1" x14ac:dyDescent="0.25">
      <c r="B38" s="44" t="s">
        <v>25</v>
      </c>
      <c r="C38" s="50">
        <f t="shared" ref="C38:K38" si="0">+C15+C22+C26+C30+C34</f>
        <v>43</v>
      </c>
      <c r="D38" s="50">
        <f t="shared" si="0"/>
        <v>49</v>
      </c>
      <c r="E38" s="50">
        <f t="shared" si="0"/>
        <v>48</v>
      </c>
      <c r="F38" s="50">
        <f t="shared" si="0"/>
        <v>49</v>
      </c>
      <c r="G38" s="50">
        <f t="shared" si="0"/>
        <v>42</v>
      </c>
      <c r="H38" s="50">
        <f t="shared" si="0"/>
        <v>35</v>
      </c>
      <c r="I38" s="50">
        <f t="shared" si="0"/>
        <v>8</v>
      </c>
      <c r="J38" s="50">
        <f t="shared" si="0"/>
        <v>0</v>
      </c>
      <c r="K38" s="50">
        <f t="shared" si="0"/>
        <v>21</v>
      </c>
      <c r="L38" s="50">
        <f t="shared" ref="L38:N39" si="1">+L15+L22+L26+L30+L34</f>
        <v>53</v>
      </c>
      <c r="M38" s="50">
        <f t="shared" si="1"/>
        <v>55</v>
      </c>
      <c r="N38" s="50">
        <f t="shared" si="1"/>
        <v>34</v>
      </c>
      <c r="O38" s="51">
        <f>SUM(C38:N38)</f>
        <v>437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</row>
    <row r="39" spans="2:256" s="46" customFormat="1" x14ac:dyDescent="0.25">
      <c r="B39" s="44" t="s">
        <v>26</v>
      </c>
      <c r="C39" s="50">
        <f t="shared" ref="C39:K39" si="2">+C16+C23+C27+C31+C35</f>
        <v>3699</v>
      </c>
      <c r="D39" s="50">
        <f t="shared" si="2"/>
        <v>3973</v>
      </c>
      <c r="E39" s="50">
        <f t="shared" si="2"/>
        <v>4047</v>
      </c>
      <c r="F39" s="50">
        <f t="shared" si="2"/>
        <v>2214</v>
      </c>
      <c r="G39" s="50">
        <f t="shared" si="2"/>
        <v>2450</v>
      </c>
      <c r="H39" s="50">
        <f t="shared" si="2"/>
        <v>2221</v>
      </c>
      <c r="I39" s="50">
        <f t="shared" si="2"/>
        <v>207</v>
      </c>
      <c r="J39" s="50">
        <f t="shared" si="2"/>
        <v>0</v>
      </c>
      <c r="K39" s="50">
        <f t="shared" si="2"/>
        <v>1372</v>
      </c>
      <c r="L39" s="50">
        <f t="shared" si="1"/>
        <v>2684</v>
      </c>
      <c r="M39" s="50">
        <f t="shared" si="1"/>
        <v>2484</v>
      </c>
      <c r="N39" s="50">
        <f t="shared" si="1"/>
        <v>2498</v>
      </c>
      <c r="O39" s="51">
        <f>SUM(C39:N39)</f>
        <v>27849</v>
      </c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</row>
    <row r="40" spans="2:256" s="46" customFormat="1" x14ac:dyDescent="0.25">
      <c r="B40" s="42" t="s">
        <v>174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</row>
    <row r="41" spans="2:256" s="55" customFormat="1" x14ac:dyDescent="0.25">
      <c r="B41" s="56" t="s">
        <v>20</v>
      </c>
      <c r="C41" s="50">
        <f t="shared" ref="C41:K41" si="3">+C18</f>
        <v>2</v>
      </c>
      <c r="D41" s="50">
        <f t="shared" si="3"/>
        <v>3</v>
      </c>
      <c r="E41" s="50">
        <f t="shared" si="3"/>
        <v>4</v>
      </c>
      <c r="F41" s="50">
        <f t="shared" si="3"/>
        <v>2</v>
      </c>
      <c r="G41" s="50">
        <f t="shared" si="3"/>
        <v>3</v>
      </c>
      <c r="H41" s="50">
        <f t="shared" si="3"/>
        <v>1</v>
      </c>
      <c r="I41" s="50">
        <f t="shared" si="3"/>
        <v>2</v>
      </c>
      <c r="J41" s="50">
        <f t="shared" si="3"/>
        <v>1</v>
      </c>
      <c r="K41" s="50">
        <f t="shared" si="3"/>
        <v>1</v>
      </c>
      <c r="L41" s="50">
        <f t="shared" ref="L41:O41" si="4">+L18</f>
        <v>1</v>
      </c>
      <c r="M41" s="50">
        <f t="shared" si="4"/>
        <v>4</v>
      </c>
      <c r="N41" s="50">
        <f t="shared" si="4"/>
        <v>3</v>
      </c>
      <c r="O41" s="51">
        <f t="shared" si="4"/>
        <v>27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pans="2:256" s="55" customFormat="1" x14ac:dyDescent="0.25">
      <c r="B42" s="56" t="s">
        <v>11</v>
      </c>
      <c r="C42" s="50">
        <f t="shared" ref="C42:F42" si="5">+C19</f>
        <v>125</v>
      </c>
      <c r="D42" s="50">
        <f t="shared" si="5"/>
        <v>479</v>
      </c>
      <c r="E42" s="50">
        <f t="shared" si="5"/>
        <v>806</v>
      </c>
      <c r="F42" s="50">
        <f t="shared" si="5"/>
        <v>746</v>
      </c>
      <c r="G42" s="50">
        <f t="shared" ref="G42:N42" si="6">+G19</f>
        <v>2106</v>
      </c>
      <c r="H42" s="50">
        <f t="shared" si="6"/>
        <v>193</v>
      </c>
      <c r="I42" s="50">
        <f t="shared" si="6"/>
        <v>170</v>
      </c>
      <c r="J42" s="50">
        <f t="shared" si="6"/>
        <v>133</v>
      </c>
      <c r="K42" s="50">
        <f t="shared" si="6"/>
        <v>106</v>
      </c>
      <c r="L42" s="50">
        <f t="shared" si="6"/>
        <v>529</v>
      </c>
      <c r="M42" s="50">
        <f t="shared" si="6"/>
        <v>614</v>
      </c>
      <c r="N42" s="50">
        <f t="shared" si="6"/>
        <v>370</v>
      </c>
      <c r="O42" s="51">
        <f>SUM(C42:N42)</f>
        <v>6377</v>
      </c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pans="2:256" s="46" customFormat="1" x14ac:dyDescent="0.25">
      <c r="B43" s="42" t="s">
        <v>175</v>
      </c>
      <c r="C43" s="60">
        <f t="shared" ref="C43:K43" si="7">+C38+C41</f>
        <v>45</v>
      </c>
      <c r="D43" s="60">
        <f t="shared" si="7"/>
        <v>52</v>
      </c>
      <c r="E43" s="60">
        <f t="shared" si="7"/>
        <v>52</v>
      </c>
      <c r="F43" s="60">
        <f t="shared" si="7"/>
        <v>51</v>
      </c>
      <c r="G43" s="60">
        <f t="shared" si="7"/>
        <v>45</v>
      </c>
      <c r="H43" s="60">
        <f t="shared" si="7"/>
        <v>36</v>
      </c>
      <c r="I43" s="60">
        <f t="shared" si="7"/>
        <v>10</v>
      </c>
      <c r="J43" s="60">
        <f t="shared" si="7"/>
        <v>1</v>
      </c>
      <c r="K43" s="60">
        <f t="shared" si="7"/>
        <v>22</v>
      </c>
      <c r="L43" s="60">
        <f t="shared" ref="L43:N44" si="8">+L38+L41</f>
        <v>54</v>
      </c>
      <c r="M43" s="60">
        <f t="shared" si="8"/>
        <v>59</v>
      </c>
      <c r="N43" s="60">
        <f t="shared" si="8"/>
        <v>37</v>
      </c>
      <c r="O43" s="51">
        <f>SUM(C43:N43)</f>
        <v>464</v>
      </c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</row>
    <row r="44" spans="2:256" s="46" customFormat="1" ht="15" thickBot="1" x14ac:dyDescent="0.3">
      <c r="B44" s="61" t="s">
        <v>31</v>
      </c>
      <c r="C44" s="62">
        <f t="shared" ref="C44:K44" si="9">+C39+C42</f>
        <v>3824</v>
      </c>
      <c r="D44" s="62">
        <f t="shared" si="9"/>
        <v>4452</v>
      </c>
      <c r="E44" s="62">
        <f t="shared" si="9"/>
        <v>4853</v>
      </c>
      <c r="F44" s="62">
        <f t="shared" si="9"/>
        <v>2960</v>
      </c>
      <c r="G44" s="62">
        <f t="shared" si="9"/>
        <v>4556</v>
      </c>
      <c r="H44" s="62">
        <f t="shared" si="9"/>
        <v>2414</v>
      </c>
      <c r="I44" s="62">
        <f t="shared" si="9"/>
        <v>377</v>
      </c>
      <c r="J44" s="62">
        <f t="shared" si="9"/>
        <v>133</v>
      </c>
      <c r="K44" s="62">
        <f t="shared" si="9"/>
        <v>1478</v>
      </c>
      <c r="L44" s="62">
        <f t="shared" si="8"/>
        <v>3213</v>
      </c>
      <c r="M44" s="62">
        <f t="shared" si="8"/>
        <v>3098</v>
      </c>
      <c r="N44" s="62">
        <f t="shared" si="8"/>
        <v>2868</v>
      </c>
      <c r="O44" s="62">
        <f>SUM(C44:N44)</f>
        <v>34226</v>
      </c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</row>
    <row r="45" spans="2:256" s="46" customFormat="1" x14ac:dyDescent="0.25">
      <c r="B45" s="124" t="s">
        <v>19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4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</row>
    <row r="46" spans="2:256" s="46" customFormat="1" x14ac:dyDescent="0.25">
      <c r="B46" s="48" t="s">
        <v>195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4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  <c r="HQ46" s="47"/>
      <c r="HR46" s="47"/>
      <c r="HS46" s="47"/>
      <c r="HT46" s="47"/>
      <c r="HU46" s="47"/>
      <c r="HV46" s="47"/>
      <c r="HW46" s="47"/>
      <c r="HX46" s="47"/>
      <c r="HY46" s="47"/>
      <c r="HZ46" s="47"/>
      <c r="IA46" s="47"/>
      <c r="IB46" s="47"/>
      <c r="IC46" s="47"/>
      <c r="ID46" s="47"/>
      <c r="IE46" s="47"/>
      <c r="IF46" s="47"/>
      <c r="IG46" s="47"/>
      <c r="IH46" s="47"/>
      <c r="II46" s="47"/>
      <c r="IJ46" s="47"/>
      <c r="IK46" s="47"/>
      <c r="IL46" s="47"/>
      <c r="IM46" s="47"/>
      <c r="IN46" s="47"/>
      <c r="IO46" s="47"/>
      <c r="IP46" s="47"/>
      <c r="IQ46" s="47"/>
      <c r="IR46" s="47"/>
      <c r="IS46" s="47"/>
      <c r="IT46" s="47"/>
      <c r="IU46" s="47"/>
      <c r="IV46" s="47"/>
    </row>
    <row r="47" spans="2:256" s="46" customFormat="1" x14ac:dyDescent="0.25">
      <c r="B47" s="46" t="s">
        <v>17</v>
      </c>
      <c r="C47" s="46" t="s">
        <v>22</v>
      </c>
      <c r="D47" s="46">
        <f>+N15</f>
        <v>23</v>
      </c>
      <c r="E47" s="46">
        <f>+N18</f>
        <v>3</v>
      </c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  <c r="IR47" s="47"/>
      <c r="IS47" s="47"/>
      <c r="IT47" s="47"/>
      <c r="IU47" s="47"/>
      <c r="IV47" s="47"/>
    </row>
    <row r="48" spans="2:256" s="46" customFormat="1" x14ac:dyDescent="0.25">
      <c r="C48" s="46" t="s">
        <v>23</v>
      </c>
      <c r="D48" s="46">
        <f>+N16</f>
        <v>937</v>
      </c>
      <c r="E48" s="46">
        <f>+N19</f>
        <v>370</v>
      </c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  <c r="IV48" s="47"/>
    </row>
    <row r="49" spans="1:256" s="20" customForma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s="20" customForma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0" customForma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0" customForma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0" customForma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0" customForma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0" customForma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0" customForma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0" customForma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0" customForma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0" customForma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0" customForma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0" customForma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s="20" customForma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</row>
    <row r="63" spans="1:256" s="20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</row>
    <row r="64" spans="1:256" s="20" customForma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</row>
    <row r="65" spans="1:256" s="20" customForma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</row>
    <row r="66" spans="1:256" s="20" customForma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</row>
  </sheetData>
  <mergeCells count="2">
    <mergeCell ref="B6:O6"/>
    <mergeCell ref="B9:O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Pro,Negrita"Tri4 2025 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04795-152D-46D6-A21C-4B5C851B5AEA}">
  <dimension ref="A1:IV63"/>
  <sheetViews>
    <sheetView zoomScaleNormal="100" workbookViewId="0"/>
  </sheetViews>
  <sheetFormatPr baseColWidth="10" defaultColWidth="8.7109375" defaultRowHeight="14.25" x14ac:dyDescent="0.25"/>
  <cols>
    <col min="1" max="1" width="4" style="21" customWidth="1"/>
    <col min="2" max="2" width="25.85546875" style="21" customWidth="1"/>
    <col min="3" max="9" width="5.5703125" style="21" customWidth="1"/>
    <col min="10" max="10" width="4.28515625" style="21" bestFit="1" customWidth="1"/>
    <col min="11" max="14" width="5.5703125" style="21" customWidth="1"/>
    <col min="15" max="15" width="6.5703125" style="21" bestFit="1" customWidth="1"/>
    <col min="16" max="16" width="5.7109375" style="21" customWidth="1"/>
    <col min="17" max="16384" width="8.7109375" style="21"/>
  </cols>
  <sheetData>
    <row r="1" spans="1:18" s="32" customFormat="1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1"/>
    </row>
    <row r="2" spans="1:18" s="32" customFormat="1" ht="15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</row>
    <row r="3" spans="1:18" s="32" customFormat="1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</row>
    <row r="4" spans="1:18" s="3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</row>
    <row r="5" spans="1:18" s="32" customFormat="1" ht="15.75" customHeigh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  <c r="Q5" s="21"/>
      <c r="R5" s="21"/>
    </row>
    <row r="6" spans="1:18" s="32" customFormat="1" ht="36.75" customHeight="1" x14ac:dyDescent="0.25">
      <c r="A6" s="20"/>
      <c r="B6" s="168" t="s">
        <v>203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20"/>
      <c r="Q6" s="21"/>
      <c r="R6" s="21"/>
    </row>
    <row r="7" spans="1:18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8" ht="7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ht="18.75" customHeight="1" x14ac:dyDescent="0.25">
      <c r="A9" s="20"/>
      <c r="B9" s="169" t="s">
        <v>179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1"/>
      <c r="P9" s="20"/>
    </row>
    <row r="10" spans="1:18" ht="7.5" customHeight="1" x14ac:dyDescent="0.25">
      <c r="A10" s="20"/>
      <c r="B10" s="34"/>
      <c r="C10" s="34"/>
      <c r="D10" s="34"/>
      <c r="E10" s="35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8" ht="18.75" customHeight="1" x14ac:dyDescent="0.25">
      <c r="A11" s="20"/>
      <c r="B11" s="36"/>
      <c r="C11" s="37" t="s">
        <v>6</v>
      </c>
      <c r="D11" s="37" t="s">
        <v>12</v>
      </c>
      <c r="E11" s="37" t="s">
        <v>13</v>
      </c>
      <c r="F11" s="37" t="s">
        <v>14</v>
      </c>
      <c r="G11" s="37" t="s">
        <v>15</v>
      </c>
      <c r="H11" s="37" t="s">
        <v>16</v>
      </c>
      <c r="I11" s="37" t="s">
        <v>176</v>
      </c>
      <c r="J11" s="37" t="s">
        <v>177</v>
      </c>
      <c r="K11" s="37" t="s">
        <v>178</v>
      </c>
      <c r="L11" s="37" t="s">
        <v>207</v>
      </c>
      <c r="M11" s="37" t="s">
        <v>208</v>
      </c>
      <c r="N11" s="37" t="s">
        <v>17</v>
      </c>
      <c r="O11" s="37" t="s">
        <v>7</v>
      </c>
      <c r="P11" s="38"/>
    </row>
    <row r="12" spans="1:18" ht="3" customHeight="1" x14ac:dyDescent="0.25">
      <c r="A12" s="20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8" x14ac:dyDescent="0.25">
      <c r="A13" s="20"/>
      <c r="B13" s="65" t="s">
        <v>24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41"/>
    </row>
    <row r="14" spans="1:18" ht="4.5" customHeight="1" x14ac:dyDescent="0.25">
      <c r="A14" s="20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41"/>
    </row>
    <row r="15" spans="1:18" x14ac:dyDescent="0.25">
      <c r="A15" s="20"/>
      <c r="B15" s="67" t="s">
        <v>32</v>
      </c>
      <c r="C15" s="66">
        <f t="shared" ref="C15:K15" si="0">SUM(C16:C18)</f>
        <v>30</v>
      </c>
      <c r="D15" s="66">
        <f t="shared" si="0"/>
        <v>31</v>
      </c>
      <c r="E15" s="66">
        <f t="shared" si="0"/>
        <v>30</v>
      </c>
      <c r="F15" s="66">
        <f t="shared" si="0"/>
        <v>34</v>
      </c>
      <c r="G15" s="66">
        <f t="shared" si="0"/>
        <v>26</v>
      </c>
      <c r="H15" s="66">
        <f t="shared" si="0"/>
        <v>24</v>
      </c>
      <c r="I15" s="66">
        <f t="shared" si="0"/>
        <v>8</v>
      </c>
      <c r="J15" s="66">
        <f t="shared" si="0"/>
        <v>0</v>
      </c>
      <c r="K15" s="66">
        <f t="shared" si="0"/>
        <v>15</v>
      </c>
      <c r="L15" s="66">
        <f t="shared" ref="L15:N15" si="1">SUM(L16:L18)</f>
        <v>39</v>
      </c>
      <c r="M15" s="66">
        <f t="shared" si="1"/>
        <v>44</v>
      </c>
      <c r="N15" s="66">
        <f t="shared" si="1"/>
        <v>23</v>
      </c>
      <c r="O15" s="66">
        <f>SUM(O16:O18)</f>
        <v>304</v>
      </c>
      <c r="P15" s="41"/>
    </row>
    <row r="16" spans="1:18" x14ac:dyDescent="0.25">
      <c r="A16" s="20"/>
      <c r="B16" s="69" t="s">
        <v>33</v>
      </c>
      <c r="C16" s="146">
        <v>17</v>
      </c>
      <c r="D16" s="146">
        <v>10</v>
      </c>
      <c r="E16" s="146">
        <v>12</v>
      </c>
      <c r="F16" s="146">
        <v>17</v>
      </c>
      <c r="G16" s="146">
        <v>9</v>
      </c>
      <c r="H16" s="146">
        <v>5</v>
      </c>
      <c r="I16" s="146">
        <v>0</v>
      </c>
      <c r="J16" s="146">
        <v>0</v>
      </c>
      <c r="K16" s="146">
        <v>7</v>
      </c>
      <c r="L16" s="146">
        <v>22</v>
      </c>
      <c r="M16" s="146">
        <v>32</v>
      </c>
      <c r="N16" s="146">
        <v>5</v>
      </c>
      <c r="O16" s="70">
        <f>SUM(C16:N16)</f>
        <v>136</v>
      </c>
      <c r="P16" s="41"/>
    </row>
    <row r="17" spans="1:256" x14ac:dyDescent="0.25">
      <c r="A17" s="20"/>
      <c r="B17" s="69" t="s">
        <v>34</v>
      </c>
      <c r="C17" s="146">
        <v>6</v>
      </c>
      <c r="D17" s="146">
        <v>9</v>
      </c>
      <c r="E17" s="146">
        <v>5</v>
      </c>
      <c r="F17" s="146">
        <v>9</v>
      </c>
      <c r="G17" s="146">
        <v>10</v>
      </c>
      <c r="H17" s="146">
        <v>7</v>
      </c>
      <c r="I17" s="146">
        <v>8</v>
      </c>
      <c r="J17" s="146">
        <v>0</v>
      </c>
      <c r="K17" s="146">
        <v>4</v>
      </c>
      <c r="L17" s="146">
        <v>5</v>
      </c>
      <c r="M17" s="146">
        <v>3</v>
      </c>
      <c r="N17" s="146">
        <v>10</v>
      </c>
      <c r="O17" s="70">
        <f>SUM(C17:N17)</f>
        <v>76</v>
      </c>
      <c r="P17" s="41"/>
    </row>
    <row r="18" spans="1:256" x14ac:dyDescent="0.25">
      <c r="A18" s="20"/>
      <c r="B18" s="69" t="s">
        <v>35</v>
      </c>
      <c r="C18" s="146">
        <v>7</v>
      </c>
      <c r="D18" s="146">
        <v>12</v>
      </c>
      <c r="E18" s="146">
        <v>13</v>
      </c>
      <c r="F18" s="146">
        <v>8</v>
      </c>
      <c r="G18" s="146">
        <v>7</v>
      </c>
      <c r="H18" s="146">
        <v>12</v>
      </c>
      <c r="I18" s="146">
        <v>0</v>
      </c>
      <c r="J18" s="146">
        <v>0</v>
      </c>
      <c r="K18" s="146">
        <v>4</v>
      </c>
      <c r="L18" s="146">
        <v>12</v>
      </c>
      <c r="M18" s="146">
        <v>9</v>
      </c>
      <c r="N18" s="146">
        <v>8</v>
      </c>
      <c r="O18" s="70">
        <f>SUM(C18:N18)</f>
        <v>92</v>
      </c>
      <c r="P18" s="41"/>
    </row>
    <row r="19" spans="1:256" ht="4.5" customHeight="1" x14ac:dyDescent="0.25">
      <c r="A19" s="20"/>
      <c r="B19" s="71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66"/>
      <c r="P19" s="41"/>
    </row>
    <row r="20" spans="1:256" x14ac:dyDescent="0.25">
      <c r="A20" s="20"/>
      <c r="B20" s="67" t="s">
        <v>36</v>
      </c>
      <c r="C20" s="66">
        <f t="shared" ref="C20:K20" si="2">C21+C24+C27</f>
        <v>2351</v>
      </c>
      <c r="D20" s="66">
        <f t="shared" si="2"/>
        <v>1990</v>
      </c>
      <c r="E20" s="66">
        <f t="shared" si="2"/>
        <v>1930</v>
      </c>
      <c r="F20" s="66">
        <f t="shared" si="2"/>
        <v>1244</v>
      </c>
      <c r="G20" s="66">
        <f t="shared" si="2"/>
        <v>1064</v>
      </c>
      <c r="H20" s="66">
        <f t="shared" si="2"/>
        <v>1141</v>
      </c>
      <c r="I20" s="66">
        <f t="shared" si="2"/>
        <v>207</v>
      </c>
      <c r="J20" s="66">
        <f t="shared" si="2"/>
        <v>0</v>
      </c>
      <c r="K20" s="66">
        <f t="shared" si="2"/>
        <v>906</v>
      </c>
      <c r="L20" s="66">
        <f t="shared" ref="L20:N20" si="3">L21+L24+L27</f>
        <v>1774</v>
      </c>
      <c r="M20" s="66">
        <f t="shared" si="3"/>
        <v>1906</v>
      </c>
      <c r="N20" s="66">
        <f t="shared" si="3"/>
        <v>937</v>
      </c>
      <c r="O20" s="66">
        <f>+O21+O24+O27</f>
        <v>15450</v>
      </c>
      <c r="P20" s="41"/>
    </row>
    <row r="21" spans="1:256" x14ac:dyDescent="0.25">
      <c r="A21" s="20"/>
      <c r="B21" s="45" t="s">
        <v>37</v>
      </c>
      <c r="C21" s="115">
        <f t="shared" ref="C21:K21" si="4">SUM(C22:C23)</f>
        <v>1282</v>
      </c>
      <c r="D21" s="115">
        <f t="shared" si="4"/>
        <v>653</v>
      </c>
      <c r="E21" s="115">
        <f t="shared" si="4"/>
        <v>683</v>
      </c>
      <c r="F21" s="115">
        <f t="shared" si="4"/>
        <v>551</v>
      </c>
      <c r="G21" s="115">
        <f t="shared" si="4"/>
        <v>369</v>
      </c>
      <c r="H21" s="115">
        <f t="shared" si="4"/>
        <v>259</v>
      </c>
      <c r="I21" s="115">
        <f t="shared" si="4"/>
        <v>0</v>
      </c>
      <c r="J21" s="115">
        <f t="shared" si="4"/>
        <v>0</v>
      </c>
      <c r="K21" s="115">
        <f t="shared" si="4"/>
        <v>360</v>
      </c>
      <c r="L21" s="115">
        <f t="shared" ref="L21:N21" si="5">SUM(L22:L23)</f>
        <v>1068</v>
      </c>
      <c r="M21" s="115">
        <f t="shared" si="5"/>
        <v>1362</v>
      </c>
      <c r="N21" s="115">
        <f t="shared" si="5"/>
        <v>261</v>
      </c>
      <c r="O21" s="66">
        <f>+O22+O23</f>
        <v>6848</v>
      </c>
      <c r="P21" s="41"/>
    </row>
    <row r="22" spans="1:256" x14ac:dyDescent="0.25">
      <c r="A22" s="20"/>
      <c r="B22" s="72" t="s">
        <v>8</v>
      </c>
      <c r="C22" s="147">
        <v>626</v>
      </c>
      <c r="D22" s="147">
        <v>297</v>
      </c>
      <c r="E22" s="147">
        <v>314</v>
      </c>
      <c r="F22" s="147">
        <v>282</v>
      </c>
      <c r="G22" s="147">
        <v>184</v>
      </c>
      <c r="H22" s="147">
        <v>142</v>
      </c>
      <c r="I22" s="147">
        <v>0</v>
      </c>
      <c r="J22" s="147">
        <v>0</v>
      </c>
      <c r="K22" s="147">
        <v>155</v>
      </c>
      <c r="L22" s="147">
        <v>508</v>
      </c>
      <c r="M22" s="147">
        <v>586</v>
      </c>
      <c r="N22" s="147">
        <v>123</v>
      </c>
      <c r="O22" s="70">
        <f>SUM(C22:N22)</f>
        <v>3217</v>
      </c>
      <c r="P22" s="41"/>
    </row>
    <row r="23" spans="1:256" x14ac:dyDescent="0.25">
      <c r="A23" s="20"/>
      <c r="B23" s="72" t="s">
        <v>9</v>
      </c>
      <c r="C23" s="147">
        <v>656</v>
      </c>
      <c r="D23" s="147">
        <v>356</v>
      </c>
      <c r="E23" s="147">
        <v>369</v>
      </c>
      <c r="F23" s="147">
        <v>269</v>
      </c>
      <c r="G23" s="147">
        <v>185</v>
      </c>
      <c r="H23" s="147">
        <v>117</v>
      </c>
      <c r="I23" s="147">
        <v>0</v>
      </c>
      <c r="J23" s="147">
        <v>0</v>
      </c>
      <c r="K23" s="147">
        <v>205</v>
      </c>
      <c r="L23" s="147">
        <v>560</v>
      </c>
      <c r="M23" s="147">
        <v>776</v>
      </c>
      <c r="N23" s="147">
        <v>138</v>
      </c>
      <c r="O23" s="70">
        <f>SUM(C23:N23)</f>
        <v>3631</v>
      </c>
      <c r="P23" s="41"/>
    </row>
    <row r="24" spans="1:256" x14ac:dyDescent="0.25">
      <c r="A24" s="20"/>
      <c r="B24" s="45" t="s">
        <v>38</v>
      </c>
      <c r="C24" s="125">
        <f t="shared" ref="C24:K24" si="6">SUM(C25:C26)</f>
        <v>655</v>
      </c>
      <c r="D24" s="125">
        <f t="shared" si="6"/>
        <v>655</v>
      </c>
      <c r="E24" s="125">
        <f t="shared" si="6"/>
        <v>159</v>
      </c>
      <c r="F24" s="125">
        <f t="shared" si="6"/>
        <v>331</v>
      </c>
      <c r="G24" s="125">
        <f t="shared" si="6"/>
        <v>337</v>
      </c>
      <c r="H24" s="125">
        <f t="shared" si="6"/>
        <v>327</v>
      </c>
      <c r="I24" s="125">
        <f t="shared" si="6"/>
        <v>207</v>
      </c>
      <c r="J24" s="125">
        <f t="shared" si="6"/>
        <v>0</v>
      </c>
      <c r="K24" s="125">
        <f t="shared" si="6"/>
        <v>213</v>
      </c>
      <c r="L24" s="125">
        <f t="shared" ref="L24:N24" si="7">SUM(L25:L26)</f>
        <v>249</v>
      </c>
      <c r="M24" s="125">
        <f t="shared" si="7"/>
        <v>101</v>
      </c>
      <c r="N24" s="125">
        <f t="shared" si="7"/>
        <v>423</v>
      </c>
      <c r="O24" s="66">
        <f>+SUM(O25:O26)</f>
        <v>3657</v>
      </c>
      <c r="P24" s="41"/>
    </row>
    <row r="25" spans="1:256" s="46" customFormat="1" x14ac:dyDescent="0.25">
      <c r="B25" s="72" t="s">
        <v>8</v>
      </c>
      <c r="C25" s="147">
        <v>298</v>
      </c>
      <c r="D25" s="147">
        <v>334</v>
      </c>
      <c r="E25" s="147">
        <v>84</v>
      </c>
      <c r="F25" s="147">
        <v>141</v>
      </c>
      <c r="G25" s="147">
        <v>157</v>
      </c>
      <c r="H25" s="147">
        <v>136</v>
      </c>
      <c r="I25" s="147">
        <v>91</v>
      </c>
      <c r="J25" s="147">
        <v>0</v>
      </c>
      <c r="K25" s="147">
        <v>115</v>
      </c>
      <c r="L25" s="147">
        <v>140</v>
      </c>
      <c r="M25" s="147">
        <v>43</v>
      </c>
      <c r="N25" s="147">
        <v>226</v>
      </c>
      <c r="O25" s="70">
        <f>SUM(C25:N25)</f>
        <v>1765</v>
      </c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s="46" customFormat="1" x14ac:dyDescent="0.25">
      <c r="B26" s="72" t="s">
        <v>9</v>
      </c>
      <c r="C26" s="147">
        <v>357</v>
      </c>
      <c r="D26" s="147">
        <v>321</v>
      </c>
      <c r="E26" s="147">
        <v>75</v>
      </c>
      <c r="F26" s="147">
        <v>190</v>
      </c>
      <c r="G26" s="147">
        <v>180</v>
      </c>
      <c r="H26" s="147">
        <v>191</v>
      </c>
      <c r="I26" s="147">
        <v>116</v>
      </c>
      <c r="J26" s="147">
        <v>0</v>
      </c>
      <c r="K26" s="147">
        <v>98</v>
      </c>
      <c r="L26" s="147">
        <v>109</v>
      </c>
      <c r="M26" s="147">
        <v>58</v>
      </c>
      <c r="N26" s="147">
        <v>197</v>
      </c>
      <c r="O26" s="70">
        <f>SUM(C26:N26)</f>
        <v>1892</v>
      </c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s="46" customFormat="1" x14ac:dyDescent="0.25">
      <c r="B27" s="45" t="s">
        <v>39</v>
      </c>
      <c r="C27" s="125">
        <f t="shared" ref="C27:K27" si="8">SUM(C28:C29)</f>
        <v>414</v>
      </c>
      <c r="D27" s="125">
        <f t="shared" si="8"/>
        <v>682</v>
      </c>
      <c r="E27" s="125">
        <f t="shared" si="8"/>
        <v>1088</v>
      </c>
      <c r="F27" s="125">
        <f t="shared" si="8"/>
        <v>362</v>
      </c>
      <c r="G27" s="125">
        <f t="shared" si="8"/>
        <v>358</v>
      </c>
      <c r="H27" s="125">
        <f t="shared" si="8"/>
        <v>555</v>
      </c>
      <c r="I27" s="125">
        <f t="shared" si="8"/>
        <v>0</v>
      </c>
      <c r="J27" s="125">
        <f t="shared" si="8"/>
        <v>0</v>
      </c>
      <c r="K27" s="125">
        <f t="shared" si="8"/>
        <v>333</v>
      </c>
      <c r="L27" s="125">
        <f t="shared" ref="L27:N27" si="9">SUM(L28:L29)</f>
        <v>457</v>
      </c>
      <c r="M27" s="125">
        <f t="shared" si="9"/>
        <v>443</v>
      </c>
      <c r="N27" s="125">
        <f t="shared" si="9"/>
        <v>253</v>
      </c>
      <c r="O27" s="66">
        <f>+O28+O29</f>
        <v>4945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s="46" customFormat="1" x14ac:dyDescent="0.25">
      <c r="B28" s="72" t="s">
        <v>8</v>
      </c>
      <c r="C28" s="147">
        <v>210</v>
      </c>
      <c r="D28" s="147">
        <v>318</v>
      </c>
      <c r="E28" s="147">
        <v>540</v>
      </c>
      <c r="F28" s="147">
        <v>170</v>
      </c>
      <c r="G28" s="147">
        <v>158</v>
      </c>
      <c r="H28" s="147">
        <v>248</v>
      </c>
      <c r="I28" s="147">
        <v>0</v>
      </c>
      <c r="J28" s="147">
        <v>0</v>
      </c>
      <c r="K28" s="147">
        <v>170</v>
      </c>
      <c r="L28" s="147">
        <v>225</v>
      </c>
      <c r="M28" s="147">
        <v>203</v>
      </c>
      <c r="N28" s="147">
        <v>162</v>
      </c>
      <c r="O28" s="70">
        <f>SUM(C28:N28)</f>
        <v>2404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s="46" customFormat="1" x14ac:dyDescent="0.25">
      <c r="B29" s="72" t="s">
        <v>9</v>
      </c>
      <c r="C29" s="147">
        <v>204</v>
      </c>
      <c r="D29" s="147">
        <v>364</v>
      </c>
      <c r="E29" s="147">
        <v>548</v>
      </c>
      <c r="F29" s="147">
        <v>192</v>
      </c>
      <c r="G29" s="147">
        <v>200</v>
      </c>
      <c r="H29" s="147">
        <v>307</v>
      </c>
      <c r="I29" s="147">
        <v>0</v>
      </c>
      <c r="J29" s="147">
        <v>0</v>
      </c>
      <c r="K29" s="147">
        <v>163</v>
      </c>
      <c r="L29" s="147">
        <v>232</v>
      </c>
      <c r="M29" s="147">
        <v>240</v>
      </c>
      <c r="N29" s="147">
        <v>91</v>
      </c>
      <c r="O29" s="70">
        <f>SUM(C29:N29)</f>
        <v>2541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s="46" customFormat="1" ht="4.5" customHeight="1" x14ac:dyDescent="0.25">
      <c r="B30" s="67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s="46" customFormat="1" x14ac:dyDescent="0.25">
      <c r="B31" s="67" t="s">
        <v>40</v>
      </c>
      <c r="C31" s="66">
        <f t="shared" ref="C31:I31" si="10">+C20/C15</f>
        <v>78.36666666666666</v>
      </c>
      <c r="D31" s="66">
        <f t="shared" si="10"/>
        <v>64.193548387096769</v>
      </c>
      <c r="E31" s="66">
        <f t="shared" si="10"/>
        <v>64.333333333333329</v>
      </c>
      <c r="F31" s="66">
        <f t="shared" si="10"/>
        <v>36.588235294117645</v>
      </c>
      <c r="G31" s="66">
        <f t="shared" si="10"/>
        <v>40.92307692307692</v>
      </c>
      <c r="H31" s="66">
        <f t="shared" si="10"/>
        <v>47.541666666666664</v>
      </c>
      <c r="I31" s="66">
        <f t="shared" si="10"/>
        <v>25.875</v>
      </c>
      <c r="J31" s="116">
        <f>0/1</f>
        <v>0</v>
      </c>
      <c r="K31" s="66">
        <f t="shared" ref="K31" si="11">+K20/K15</f>
        <v>60.4</v>
      </c>
      <c r="L31" s="66">
        <f t="shared" ref="L31:O32" si="12">+L20/L15</f>
        <v>45.487179487179489</v>
      </c>
      <c r="M31" s="66">
        <f t="shared" si="12"/>
        <v>43.31818181818182</v>
      </c>
      <c r="N31" s="66">
        <f t="shared" si="12"/>
        <v>40.739130434782609</v>
      </c>
      <c r="O31" s="66">
        <f t="shared" si="12"/>
        <v>50.82236842105263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s="46" customFormat="1" x14ac:dyDescent="0.25">
      <c r="B32" s="69" t="s">
        <v>33</v>
      </c>
      <c r="C32" s="147">
        <f>+C21/C16</f>
        <v>75.411764705882348</v>
      </c>
      <c r="D32" s="147">
        <f t="shared" ref="D32:G32" si="13">+D21/D16</f>
        <v>65.3</v>
      </c>
      <c r="E32" s="147">
        <f t="shared" si="13"/>
        <v>56.916666666666664</v>
      </c>
      <c r="F32" s="147">
        <f t="shared" si="13"/>
        <v>32.411764705882355</v>
      </c>
      <c r="G32" s="147">
        <f t="shared" si="13"/>
        <v>41</v>
      </c>
      <c r="H32" s="147">
        <f>+H21/H16</f>
        <v>51.8</v>
      </c>
      <c r="I32" s="147">
        <f>0/1</f>
        <v>0</v>
      </c>
      <c r="J32" s="147">
        <f>0/1</f>
        <v>0</v>
      </c>
      <c r="K32" s="147">
        <f>+K21/K16</f>
        <v>51.428571428571431</v>
      </c>
      <c r="L32" s="147">
        <f>+L23/L16</f>
        <v>25.454545454545453</v>
      </c>
      <c r="M32" s="147">
        <f>+M23/M16</f>
        <v>24.25</v>
      </c>
      <c r="N32" s="147">
        <f>+N21/N16</f>
        <v>52.2</v>
      </c>
      <c r="O32" s="70">
        <f t="shared" si="12"/>
        <v>50.352941176470587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256" s="46" customFormat="1" x14ac:dyDescent="0.25">
      <c r="B33" s="69" t="s">
        <v>34</v>
      </c>
      <c r="C33" s="147">
        <f t="shared" ref="C33:H33" si="14">+C24/C17</f>
        <v>109.16666666666667</v>
      </c>
      <c r="D33" s="147">
        <f t="shared" si="14"/>
        <v>72.777777777777771</v>
      </c>
      <c r="E33" s="147">
        <f t="shared" si="14"/>
        <v>31.8</v>
      </c>
      <c r="F33" s="147">
        <f t="shared" si="14"/>
        <v>36.777777777777779</v>
      </c>
      <c r="G33" s="147">
        <f t="shared" si="14"/>
        <v>33.700000000000003</v>
      </c>
      <c r="H33" s="147">
        <f t="shared" si="14"/>
        <v>46.714285714285715</v>
      </c>
      <c r="I33" s="147">
        <f>+I24/I17</f>
        <v>25.875</v>
      </c>
      <c r="J33" s="147">
        <f>0/1</f>
        <v>0</v>
      </c>
      <c r="K33" s="147">
        <f>+K24/K17</f>
        <v>53.25</v>
      </c>
      <c r="L33" s="147">
        <f>+L24/L17</f>
        <v>49.8</v>
      </c>
      <c r="M33" s="147">
        <f t="shared" ref="M33:M34" si="15">+M24/M17</f>
        <v>33.666666666666664</v>
      </c>
      <c r="N33" s="147">
        <f>+N24/N17</f>
        <v>42.3</v>
      </c>
      <c r="O33" s="70">
        <f>+O24/O17</f>
        <v>48.118421052631582</v>
      </c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1:256" s="46" customFormat="1" x14ac:dyDescent="0.25">
      <c r="B34" s="69" t="s">
        <v>35</v>
      </c>
      <c r="C34" s="146">
        <f t="shared" ref="C34:G34" si="16">+C27/C18</f>
        <v>59.142857142857146</v>
      </c>
      <c r="D34" s="146">
        <f t="shared" si="16"/>
        <v>56.833333333333336</v>
      </c>
      <c r="E34" s="146">
        <f t="shared" si="16"/>
        <v>83.692307692307693</v>
      </c>
      <c r="F34" s="146">
        <f t="shared" si="16"/>
        <v>45.25</v>
      </c>
      <c r="G34" s="146">
        <f t="shared" si="16"/>
        <v>51.142857142857146</v>
      </c>
      <c r="H34" s="146">
        <f>+H27/H18</f>
        <v>46.25</v>
      </c>
      <c r="I34" s="147">
        <f>0/1</f>
        <v>0</v>
      </c>
      <c r="J34" s="147">
        <f>0/1</f>
        <v>0</v>
      </c>
      <c r="K34" s="146">
        <f>+K27/K18</f>
        <v>83.25</v>
      </c>
      <c r="L34" s="147">
        <f>+L25/L18</f>
        <v>11.666666666666666</v>
      </c>
      <c r="M34" s="147">
        <f t="shared" si="15"/>
        <v>4.7777777777777777</v>
      </c>
      <c r="N34" s="146">
        <f>+N27/N18</f>
        <v>31.625</v>
      </c>
      <c r="O34" s="70">
        <f t="shared" ref="O34" si="17">+O27/O18</f>
        <v>53.75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</row>
    <row r="35" spans="1:256" s="46" customFormat="1" ht="4.5" customHeight="1" x14ac:dyDescent="0.25">
      <c r="B35" s="71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6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</row>
    <row r="36" spans="1:256" s="46" customFormat="1" x14ac:dyDescent="0.25">
      <c r="B36" s="67" t="s">
        <v>41</v>
      </c>
      <c r="C36" s="66">
        <f t="shared" ref="C36:K36" si="18">SUM(C37:C38)</f>
        <v>30</v>
      </c>
      <c r="D36" s="66">
        <f t="shared" si="18"/>
        <v>31</v>
      </c>
      <c r="E36" s="66">
        <f t="shared" si="18"/>
        <v>30</v>
      </c>
      <c r="F36" s="66">
        <f t="shared" si="18"/>
        <v>28</v>
      </c>
      <c r="G36" s="66">
        <f t="shared" si="18"/>
        <v>21</v>
      </c>
      <c r="H36" s="66">
        <f t="shared" si="18"/>
        <v>22</v>
      </c>
      <c r="I36" s="66">
        <f t="shared" si="18"/>
        <v>8</v>
      </c>
      <c r="J36" s="66">
        <f t="shared" si="18"/>
        <v>0</v>
      </c>
      <c r="K36" s="66">
        <f t="shared" si="18"/>
        <v>15</v>
      </c>
      <c r="L36" s="66">
        <f t="shared" ref="L36:N36" si="19">SUM(L37:L38)</f>
        <v>39</v>
      </c>
      <c r="M36" s="66">
        <f t="shared" si="19"/>
        <v>25</v>
      </c>
      <c r="N36" s="66">
        <f t="shared" si="19"/>
        <v>22</v>
      </c>
      <c r="O36" s="66">
        <f>SUM(C36:N36)</f>
        <v>271</v>
      </c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</row>
    <row r="37" spans="1:256" s="46" customFormat="1" x14ac:dyDescent="0.25">
      <c r="B37" s="69" t="s">
        <v>42</v>
      </c>
      <c r="C37" s="117">
        <v>16</v>
      </c>
      <c r="D37" s="117">
        <v>26</v>
      </c>
      <c r="E37" s="117">
        <v>27</v>
      </c>
      <c r="F37" s="117">
        <v>18</v>
      </c>
      <c r="G37" s="117">
        <v>13</v>
      </c>
      <c r="H37" s="117">
        <v>5</v>
      </c>
      <c r="I37" s="117">
        <v>0</v>
      </c>
      <c r="J37" s="117">
        <v>0</v>
      </c>
      <c r="K37" s="117">
        <v>11</v>
      </c>
      <c r="L37" s="117">
        <v>25</v>
      </c>
      <c r="M37" s="117">
        <v>21</v>
      </c>
      <c r="N37" s="117">
        <v>15</v>
      </c>
      <c r="O37" s="70">
        <f>SUM(C37:N37)</f>
        <v>177</v>
      </c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</row>
    <row r="38" spans="1:256" s="46" customFormat="1" ht="15" thickBot="1" x14ac:dyDescent="0.3">
      <c r="B38" s="73" t="s">
        <v>43</v>
      </c>
      <c r="C38" s="119">
        <v>14</v>
      </c>
      <c r="D38" s="119">
        <v>5</v>
      </c>
      <c r="E38" s="119">
        <v>3</v>
      </c>
      <c r="F38" s="119">
        <v>10</v>
      </c>
      <c r="G38" s="119">
        <v>8</v>
      </c>
      <c r="H38" s="119">
        <v>17</v>
      </c>
      <c r="I38" s="119">
        <v>8</v>
      </c>
      <c r="J38" s="119">
        <v>0</v>
      </c>
      <c r="K38" s="119">
        <v>4</v>
      </c>
      <c r="L38" s="119">
        <v>14</v>
      </c>
      <c r="M38" s="119">
        <v>4</v>
      </c>
      <c r="N38" s="119">
        <v>7</v>
      </c>
      <c r="O38" s="74">
        <f>SUM(C38:N38)</f>
        <v>94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</row>
    <row r="39" spans="1:256" s="46" customFormat="1" x14ac:dyDescent="0.25">
      <c r="B39" s="124" t="s">
        <v>19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</row>
    <row r="40" spans="1:256" s="46" customFormat="1" x14ac:dyDescent="0.2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4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</row>
    <row r="41" spans="1:256" s="46" customFormat="1" x14ac:dyDescent="0.25">
      <c r="B41" s="46" t="s">
        <v>17</v>
      </c>
      <c r="C41" s="46" t="s">
        <v>22</v>
      </c>
      <c r="D41" s="46">
        <f>+N14</f>
        <v>0</v>
      </c>
      <c r="E41" s="46">
        <f>+N17</f>
        <v>10</v>
      </c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</row>
    <row r="42" spans="1:256" s="46" customFormat="1" x14ac:dyDescent="0.25">
      <c r="C42" s="46" t="s">
        <v>23</v>
      </c>
      <c r="D42" s="46">
        <f>+N15</f>
        <v>23</v>
      </c>
      <c r="E42" s="46">
        <f>+N18</f>
        <v>8</v>
      </c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</row>
    <row r="43" spans="1:256" s="20" customForma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spans="1:256" s="20" customForma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spans="1:256" s="20" customForma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</row>
    <row r="46" spans="1:256" s="20" customForma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</row>
    <row r="47" spans="1:256" s="20" customForma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</row>
    <row r="48" spans="1:256" s="20" customForma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</row>
    <row r="49" spans="1:256" s="20" customForma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s="20" customForma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0" customForma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0" customForma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0" customForma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0" customForma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0" customForma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0" customForma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0" customForma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0" customForma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0" customForma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0" customForma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0" customForma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s="20" customForma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</row>
    <row r="63" spans="1:256" s="20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</row>
  </sheetData>
  <mergeCells count="2">
    <mergeCell ref="B6:O6"/>
    <mergeCell ref="B9:O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Pro,Negrita"Tri4 2025  |&amp;P</oddFooter>
  </headerFooter>
  <ignoredErrors>
    <ignoredError sqref="O24 O27 L33 J31 I33:J3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5A5D-463A-45FC-87C7-8762F4FFC294}">
  <dimension ref="A1:IV63"/>
  <sheetViews>
    <sheetView zoomScaleNormal="100" workbookViewId="0"/>
  </sheetViews>
  <sheetFormatPr baseColWidth="10" defaultColWidth="8.7109375" defaultRowHeight="14.25" x14ac:dyDescent="0.25"/>
  <cols>
    <col min="1" max="1" width="4" style="21" customWidth="1"/>
    <col min="2" max="2" width="23.7109375" style="21" customWidth="1"/>
    <col min="3" max="15" width="5.5703125" style="21" customWidth="1"/>
    <col min="16" max="16" width="5.7109375" style="21" customWidth="1"/>
    <col min="17" max="16384" width="8.7109375" style="21"/>
  </cols>
  <sheetData>
    <row r="1" spans="1:18" s="32" customFormat="1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1"/>
    </row>
    <row r="2" spans="1:18" s="32" customFormat="1" ht="15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</row>
    <row r="3" spans="1:18" s="32" customFormat="1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</row>
    <row r="4" spans="1:18" s="3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</row>
    <row r="5" spans="1:18" s="32" customFormat="1" ht="15.75" customHeigh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  <c r="Q5" s="21"/>
      <c r="R5" s="21"/>
    </row>
    <row r="6" spans="1:18" s="32" customFormat="1" ht="36.75" customHeight="1" x14ac:dyDescent="0.25">
      <c r="A6" s="20"/>
      <c r="B6" s="168" t="s">
        <v>203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20"/>
      <c r="Q6" s="21"/>
      <c r="R6" s="21"/>
    </row>
    <row r="7" spans="1:18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8" ht="7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ht="18.75" customHeight="1" x14ac:dyDescent="0.25">
      <c r="A9" s="20"/>
      <c r="B9" s="169" t="s">
        <v>180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1"/>
      <c r="P9" s="20"/>
    </row>
    <row r="10" spans="1:18" ht="7.5" customHeight="1" x14ac:dyDescent="0.25">
      <c r="A10" s="20"/>
      <c r="B10" s="34"/>
      <c r="C10" s="34"/>
      <c r="D10" s="34"/>
      <c r="E10" s="35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8" ht="18.75" customHeight="1" x14ac:dyDescent="0.25">
      <c r="A11" s="20"/>
      <c r="B11" s="36"/>
      <c r="C11" s="37" t="s">
        <v>6</v>
      </c>
      <c r="D11" s="37" t="s">
        <v>12</v>
      </c>
      <c r="E11" s="37" t="s">
        <v>13</v>
      </c>
      <c r="F11" s="37" t="s">
        <v>14</v>
      </c>
      <c r="G11" s="37" t="s">
        <v>15</v>
      </c>
      <c r="H11" s="37" t="s">
        <v>16</v>
      </c>
      <c r="I11" s="37" t="s">
        <v>176</v>
      </c>
      <c r="J11" s="37" t="s">
        <v>177</v>
      </c>
      <c r="K11" s="37" t="s">
        <v>178</v>
      </c>
      <c r="L11" s="37" t="s">
        <v>207</v>
      </c>
      <c r="M11" s="37" t="s">
        <v>208</v>
      </c>
      <c r="N11" s="37" t="s">
        <v>17</v>
      </c>
      <c r="O11" s="37" t="s">
        <v>7</v>
      </c>
      <c r="P11" s="38"/>
    </row>
    <row r="12" spans="1:18" ht="3" customHeight="1" x14ac:dyDescent="0.25">
      <c r="A12" s="20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8" x14ac:dyDescent="0.25">
      <c r="A13" s="20"/>
      <c r="B13" s="65" t="s">
        <v>24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41"/>
    </row>
    <row r="14" spans="1:18" ht="4.5" customHeight="1" x14ac:dyDescent="0.25">
      <c r="A14" s="20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41"/>
    </row>
    <row r="15" spans="1:18" x14ac:dyDescent="0.25">
      <c r="A15" s="20"/>
      <c r="B15" s="67" t="s">
        <v>32</v>
      </c>
      <c r="C15" s="66">
        <f>SUM(C16:C18)</f>
        <v>7</v>
      </c>
      <c r="D15" s="66">
        <f>SUM(D16:D18)</f>
        <v>10</v>
      </c>
      <c r="E15" s="66">
        <f>SUM(E16:E18)</f>
        <v>8</v>
      </c>
      <c r="F15" s="66">
        <f t="shared" ref="F15:K15" si="0">SUM(F16:F18)</f>
        <v>8</v>
      </c>
      <c r="G15" s="66">
        <f t="shared" si="0"/>
        <v>7</v>
      </c>
      <c r="H15" s="66">
        <f t="shared" si="0"/>
        <v>4</v>
      </c>
      <c r="I15" s="66">
        <f t="shared" si="0"/>
        <v>0</v>
      </c>
      <c r="J15" s="66">
        <f t="shared" si="0"/>
        <v>0</v>
      </c>
      <c r="K15" s="66">
        <f t="shared" si="0"/>
        <v>3</v>
      </c>
      <c r="L15" s="66">
        <f t="shared" ref="L15:N15" si="1">SUM(L16:L18)</f>
        <v>11</v>
      </c>
      <c r="M15" s="66">
        <f t="shared" si="1"/>
        <v>8</v>
      </c>
      <c r="N15" s="66">
        <f t="shared" si="1"/>
        <v>5</v>
      </c>
      <c r="O15" s="66">
        <f>SUM(O16:O18)</f>
        <v>71</v>
      </c>
      <c r="P15" s="41"/>
    </row>
    <row r="16" spans="1:18" x14ac:dyDescent="0.25">
      <c r="A16" s="20"/>
      <c r="B16" s="69" t="s">
        <v>33</v>
      </c>
      <c r="C16" s="146">
        <v>1</v>
      </c>
      <c r="D16" s="146">
        <v>7</v>
      </c>
      <c r="E16" s="146">
        <v>3</v>
      </c>
      <c r="F16" s="146">
        <v>2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  <c r="L16" s="146">
        <v>8</v>
      </c>
      <c r="M16" s="146">
        <v>7</v>
      </c>
      <c r="N16" s="146">
        <v>2</v>
      </c>
      <c r="O16" s="70">
        <f>SUM(C16:N16)</f>
        <v>30</v>
      </c>
      <c r="P16" s="41"/>
    </row>
    <row r="17" spans="1:256" x14ac:dyDescent="0.25">
      <c r="A17" s="20"/>
      <c r="B17" s="69" t="s">
        <v>34</v>
      </c>
      <c r="C17" s="146">
        <v>4</v>
      </c>
      <c r="D17" s="146">
        <v>0</v>
      </c>
      <c r="E17" s="146">
        <v>0</v>
      </c>
      <c r="F17" s="146">
        <v>5</v>
      </c>
      <c r="G17" s="146">
        <v>6</v>
      </c>
      <c r="H17" s="146">
        <v>2</v>
      </c>
      <c r="I17" s="146">
        <v>0</v>
      </c>
      <c r="J17" s="146">
        <v>0</v>
      </c>
      <c r="K17" s="146">
        <v>3</v>
      </c>
      <c r="L17" s="146">
        <v>1</v>
      </c>
      <c r="M17" s="146">
        <v>0</v>
      </c>
      <c r="N17" s="146">
        <v>1</v>
      </c>
      <c r="O17" s="70">
        <f>SUM(C17:N17)</f>
        <v>22</v>
      </c>
      <c r="P17" s="41"/>
    </row>
    <row r="18" spans="1:256" x14ac:dyDescent="0.25">
      <c r="A18" s="20"/>
      <c r="B18" s="69" t="s">
        <v>35</v>
      </c>
      <c r="C18" s="146">
        <v>2</v>
      </c>
      <c r="D18" s="146">
        <v>3</v>
      </c>
      <c r="E18" s="146">
        <v>5</v>
      </c>
      <c r="F18" s="146">
        <v>1</v>
      </c>
      <c r="G18" s="146">
        <v>1</v>
      </c>
      <c r="H18" s="146">
        <v>2</v>
      </c>
      <c r="I18" s="146">
        <v>0</v>
      </c>
      <c r="J18" s="146">
        <v>0</v>
      </c>
      <c r="K18" s="146">
        <v>0</v>
      </c>
      <c r="L18" s="146">
        <v>2</v>
      </c>
      <c r="M18" s="146">
        <v>1</v>
      </c>
      <c r="N18" s="146">
        <v>2</v>
      </c>
      <c r="O18" s="70">
        <f>SUM(C18:N18)</f>
        <v>19</v>
      </c>
      <c r="P18" s="41"/>
    </row>
    <row r="19" spans="1:256" ht="4.5" customHeight="1" x14ac:dyDescent="0.25">
      <c r="A19" s="20"/>
      <c r="B19" s="71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66"/>
      <c r="P19" s="41"/>
    </row>
    <row r="20" spans="1:256" x14ac:dyDescent="0.25">
      <c r="A20" s="20"/>
      <c r="B20" s="67" t="s">
        <v>36</v>
      </c>
      <c r="C20" s="66">
        <f>C21+C24+C27</f>
        <v>399</v>
      </c>
      <c r="D20" s="66">
        <f>D21+D24+D27</f>
        <v>559</v>
      </c>
      <c r="E20" s="66">
        <f>E21+E24+E27</f>
        <v>625</v>
      </c>
      <c r="F20" s="66">
        <f t="shared" ref="F20:K20" si="2">F21+F24+F27</f>
        <v>357</v>
      </c>
      <c r="G20" s="66">
        <f t="shared" si="2"/>
        <v>383</v>
      </c>
      <c r="H20" s="66">
        <f t="shared" si="2"/>
        <v>172</v>
      </c>
      <c r="I20" s="66">
        <f t="shared" si="2"/>
        <v>0</v>
      </c>
      <c r="J20" s="66">
        <f t="shared" si="2"/>
        <v>0</v>
      </c>
      <c r="K20" s="66">
        <f t="shared" si="2"/>
        <v>247</v>
      </c>
      <c r="L20" s="66">
        <f t="shared" ref="L20:N20" si="3">L21+L24+L27</f>
        <v>736</v>
      </c>
      <c r="M20" s="66">
        <f t="shared" si="3"/>
        <v>420</v>
      </c>
      <c r="N20" s="66">
        <f t="shared" si="3"/>
        <v>291</v>
      </c>
      <c r="O20" s="66">
        <f>+O21+O24+O27</f>
        <v>4189</v>
      </c>
      <c r="P20" s="41"/>
    </row>
    <row r="21" spans="1:256" x14ac:dyDescent="0.25">
      <c r="A21" s="20"/>
      <c r="B21" s="45" t="s">
        <v>37</v>
      </c>
      <c r="C21" s="115">
        <f>SUM(C22:C23)</f>
        <v>36</v>
      </c>
      <c r="D21" s="115">
        <f>SUM(D22:D23)</f>
        <v>336</v>
      </c>
      <c r="E21" s="115">
        <f>SUM(E22:E23)</f>
        <v>250</v>
      </c>
      <c r="F21" s="115">
        <f t="shared" ref="F21:K21" si="4">SUM(F22:F23)</f>
        <v>41</v>
      </c>
      <c r="G21" s="115">
        <f t="shared" si="4"/>
        <v>0</v>
      </c>
      <c r="H21" s="115">
        <f t="shared" si="4"/>
        <v>0</v>
      </c>
      <c r="I21" s="115">
        <f t="shared" si="4"/>
        <v>0</v>
      </c>
      <c r="J21" s="115">
        <f t="shared" si="4"/>
        <v>0</v>
      </c>
      <c r="K21" s="115">
        <f t="shared" si="4"/>
        <v>0</v>
      </c>
      <c r="L21" s="115">
        <f t="shared" ref="L21:N21" si="5">SUM(L22:L23)</f>
        <v>528</v>
      </c>
      <c r="M21" s="115">
        <f t="shared" si="5"/>
        <v>373</v>
      </c>
      <c r="N21" s="115">
        <f t="shared" si="5"/>
        <v>112</v>
      </c>
      <c r="O21" s="66">
        <f>+O22+O23</f>
        <v>1676</v>
      </c>
      <c r="P21" s="41"/>
    </row>
    <row r="22" spans="1:256" x14ac:dyDescent="0.25">
      <c r="A22" s="20"/>
      <c r="B22" s="72" t="s">
        <v>8</v>
      </c>
      <c r="C22" s="147">
        <v>15</v>
      </c>
      <c r="D22" s="147">
        <v>147</v>
      </c>
      <c r="E22" s="147">
        <v>115</v>
      </c>
      <c r="F22" s="147">
        <v>19</v>
      </c>
      <c r="G22" s="147">
        <v>0</v>
      </c>
      <c r="H22" s="147">
        <v>0</v>
      </c>
      <c r="I22" s="147">
        <v>0</v>
      </c>
      <c r="J22" s="147">
        <v>0</v>
      </c>
      <c r="K22" s="147">
        <v>0</v>
      </c>
      <c r="L22" s="147">
        <v>247</v>
      </c>
      <c r="M22" s="147">
        <v>171</v>
      </c>
      <c r="N22" s="147">
        <v>57</v>
      </c>
      <c r="O22" s="70">
        <f>SUM(C22:N22)</f>
        <v>771</v>
      </c>
      <c r="P22" s="41"/>
    </row>
    <row r="23" spans="1:256" x14ac:dyDescent="0.25">
      <c r="A23" s="20"/>
      <c r="B23" s="72" t="s">
        <v>9</v>
      </c>
      <c r="C23" s="147">
        <v>21</v>
      </c>
      <c r="D23" s="147">
        <v>189</v>
      </c>
      <c r="E23" s="147">
        <v>135</v>
      </c>
      <c r="F23" s="147">
        <v>22</v>
      </c>
      <c r="G23" s="147">
        <v>0</v>
      </c>
      <c r="H23" s="147">
        <v>0</v>
      </c>
      <c r="I23" s="147">
        <v>0</v>
      </c>
      <c r="J23" s="147">
        <v>0</v>
      </c>
      <c r="K23" s="147">
        <v>0</v>
      </c>
      <c r="L23" s="147">
        <v>281</v>
      </c>
      <c r="M23" s="147">
        <v>202</v>
      </c>
      <c r="N23" s="147">
        <v>55</v>
      </c>
      <c r="O23" s="70">
        <f>SUM(C23:N23)</f>
        <v>905</v>
      </c>
      <c r="P23" s="41"/>
    </row>
    <row r="24" spans="1:256" x14ac:dyDescent="0.25">
      <c r="A24" s="20"/>
      <c r="B24" s="45" t="s">
        <v>38</v>
      </c>
      <c r="C24" s="125">
        <f>SUM(C25:C26)</f>
        <v>248</v>
      </c>
      <c r="D24" s="125">
        <f>SUM(D25:D26)</f>
        <v>0</v>
      </c>
      <c r="E24" s="125">
        <f>SUM(E25:E26)</f>
        <v>0</v>
      </c>
      <c r="F24" s="125">
        <f t="shared" ref="F24:K24" si="6">SUM(F25:F26)</f>
        <v>269</v>
      </c>
      <c r="G24" s="125">
        <f t="shared" si="6"/>
        <v>311</v>
      </c>
      <c r="H24" s="125">
        <f t="shared" si="6"/>
        <v>102</v>
      </c>
      <c r="I24" s="125">
        <f t="shared" si="6"/>
        <v>0</v>
      </c>
      <c r="J24" s="125">
        <f t="shared" si="6"/>
        <v>0</v>
      </c>
      <c r="K24" s="125">
        <f t="shared" si="6"/>
        <v>247</v>
      </c>
      <c r="L24" s="125">
        <f t="shared" ref="L24:N24" si="7">SUM(L25:L26)</f>
        <v>50</v>
      </c>
      <c r="M24" s="125">
        <f t="shared" si="7"/>
        <v>0</v>
      </c>
      <c r="N24" s="125">
        <f t="shared" si="7"/>
        <v>69</v>
      </c>
      <c r="O24" s="66">
        <f>+SUM(O25:O26)</f>
        <v>1296</v>
      </c>
      <c r="P24" s="41"/>
    </row>
    <row r="25" spans="1:256" s="46" customFormat="1" x14ac:dyDescent="0.25">
      <c r="B25" s="72" t="s">
        <v>8</v>
      </c>
      <c r="C25" s="147">
        <v>103</v>
      </c>
      <c r="D25" s="147">
        <v>0</v>
      </c>
      <c r="E25" s="147">
        <v>0</v>
      </c>
      <c r="F25" s="147">
        <v>129</v>
      </c>
      <c r="G25" s="147">
        <v>143</v>
      </c>
      <c r="H25" s="147">
        <v>52</v>
      </c>
      <c r="I25" s="147">
        <v>0</v>
      </c>
      <c r="J25" s="147">
        <v>0</v>
      </c>
      <c r="K25" s="147">
        <v>115</v>
      </c>
      <c r="L25" s="147">
        <v>28</v>
      </c>
      <c r="M25" s="147">
        <v>0</v>
      </c>
      <c r="N25" s="147">
        <v>30</v>
      </c>
      <c r="O25" s="70">
        <f>SUM(C25:N25)</f>
        <v>600</v>
      </c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s="46" customFormat="1" x14ac:dyDescent="0.25">
      <c r="B26" s="72" t="s">
        <v>9</v>
      </c>
      <c r="C26" s="147">
        <v>145</v>
      </c>
      <c r="D26" s="147">
        <v>0</v>
      </c>
      <c r="E26" s="147">
        <v>0</v>
      </c>
      <c r="F26" s="147">
        <v>140</v>
      </c>
      <c r="G26" s="147">
        <v>168</v>
      </c>
      <c r="H26" s="147">
        <v>50</v>
      </c>
      <c r="I26" s="147">
        <v>0</v>
      </c>
      <c r="J26" s="147">
        <v>0</v>
      </c>
      <c r="K26" s="147">
        <v>132</v>
      </c>
      <c r="L26" s="147">
        <v>22</v>
      </c>
      <c r="M26" s="147">
        <v>0</v>
      </c>
      <c r="N26" s="147">
        <v>39</v>
      </c>
      <c r="O26" s="70">
        <f>SUM(C26:N26)</f>
        <v>696</v>
      </c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s="46" customFormat="1" x14ac:dyDescent="0.25">
      <c r="B27" s="45" t="s">
        <v>39</v>
      </c>
      <c r="C27" s="125">
        <f>SUM(C28:C29)</f>
        <v>115</v>
      </c>
      <c r="D27" s="125">
        <f>SUM(D28:D29)</f>
        <v>223</v>
      </c>
      <c r="E27" s="125">
        <f>SUM(E28:E29)</f>
        <v>375</v>
      </c>
      <c r="F27" s="125">
        <f t="shared" ref="F27:K27" si="8">SUM(F28:F29)</f>
        <v>47</v>
      </c>
      <c r="G27" s="125">
        <f t="shared" si="8"/>
        <v>72</v>
      </c>
      <c r="H27" s="125">
        <f t="shared" si="8"/>
        <v>70</v>
      </c>
      <c r="I27" s="125">
        <f t="shared" si="8"/>
        <v>0</v>
      </c>
      <c r="J27" s="125">
        <f t="shared" si="8"/>
        <v>0</v>
      </c>
      <c r="K27" s="125">
        <f t="shared" si="8"/>
        <v>0</v>
      </c>
      <c r="L27" s="125">
        <f t="shared" ref="L27:N27" si="9">SUM(L28:L29)</f>
        <v>158</v>
      </c>
      <c r="M27" s="125">
        <f t="shared" si="9"/>
        <v>47</v>
      </c>
      <c r="N27" s="125">
        <f t="shared" si="9"/>
        <v>110</v>
      </c>
      <c r="O27" s="66">
        <f>+O28+O29</f>
        <v>1217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s="46" customFormat="1" x14ac:dyDescent="0.25">
      <c r="B28" s="72" t="s">
        <v>8</v>
      </c>
      <c r="C28" s="147">
        <v>42</v>
      </c>
      <c r="D28" s="147">
        <v>96</v>
      </c>
      <c r="E28" s="147">
        <v>176</v>
      </c>
      <c r="F28" s="147">
        <v>20</v>
      </c>
      <c r="G28" s="147">
        <v>38</v>
      </c>
      <c r="H28" s="147">
        <v>44</v>
      </c>
      <c r="I28" s="147">
        <v>0</v>
      </c>
      <c r="J28" s="147">
        <v>0</v>
      </c>
      <c r="K28" s="147">
        <v>0</v>
      </c>
      <c r="L28" s="147">
        <v>99</v>
      </c>
      <c r="M28" s="147">
        <v>20</v>
      </c>
      <c r="N28" s="147">
        <v>56</v>
      </c>
      <c r="O28" s="70">
        <f>SUM(C28:N28)</f>
        <v>591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s="46" customFormat="1" x14ac:dyDescent="0.25">
      <c r="B29" s="72" t="s">
        <v>9</v>
      </c>
      <c r="C29" s="147">
        <v>73</v>
      </c>
      <c r="D29" s="147">
        <v>127</v>
      </c>
      <c r="E29" s="147">
        <v>199</v>
      </c>
      <c r="F29" s="147">
        <v>27</v>
      </c>
      <c r="G29" s="147">
        <v>34</v>
      </c>
      <c r="H29" s="147">
        <v>26</v>
      </c>
      <c r="I29" s="147">
        <v>0</v>
      </c>
      <c r="J29" s="147">
        <v>0</v>
      </c>
      <c r="K29" s="147">
        <v>0</v>
      </c>
      <c r="L29" s="147">
        <v>59</v>
      </c>
      <c r="M29" s="147">
        <v>27</v>
      </c>
      <c r="N29" s="147">
        <v>54</v>
      </c>
      <c r="O29" s="70">
        <f>SUM(C29:N29)</f>
        <v>626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s="46" customFormat="1" ht="4.5" customHeight="1" x14ac:dyDescent="0.25">
      <c r="B30" s="67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s="46" customFormat="1" x14ac:dyDescent="0.25">
      <c r="B31" s="67" t="s">
        <v>40</v>
      </c>
      <c r="C31" s="66">
        <f t="shared" ref="C31:H31" si="10">+C20/C15</f>
        <v>57</v>
      </c>
      <c r="D31" s="66">
        <f t="shared" si="10"/>
        <v>55.9</v>
      </c>
      <c r="E31" s="66">
        <f t="shared" si="10"/>
        <v>78.125</v>
      </c>
      <c r="F31" s="66">
        <f t="shared" si="10"/>
        <v>44.625</v>
      </c>
      <c r="G31" s="66">
        <f t="shared" si="10"/>
        <v>54.714285714285715</v>
      </c>
      <c r="H31" s="66">
        <f t="shared" si="10"/>
        <v>43</v>
      </c>
      <c r="I31" s="70">
        <f>0/1</f>
        <v>0</v>
      </c>
      <c r="J31" s="70">
        <f>0/1</f>
        <v>0</v>
      </c>
      <c r="K31" s="66">
        <f t="shared" ref="K31:L31" si="11">+K20/K15</f>
        <v>82.333333333333329</v>
      </c>
      <c r="L31" s="66">
        <f t="shared" si="11"/>
        <v>66.909090909090907</v>
      </c>
      <c r="M31" s="66">
        <f>+M20/M15</f>
        <v>52.5</v>
      </c>
      <c r="N31" s="66">
        <f t="shared" ref="N31:O31" si="12">+N20/N15</f>
        <v>58.2</v>
      </c>
      <c r="O31" s="66">
        <f t="shared" si="12"/>
        <v>59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s="46" customFormat="1" x14ac:dyDescent="0.25">
      <c r="B32" s="69" t="s">
        <v>33</v>
      </c>
      <c r="C32" s="147">
        <f t="shared" ref="C32:N32" si="13">+C21/C16</f>
        <v>36</v>
      </c>
      <c r="D32" s="147">
        <f t="shared" si="13"/>
        <v>48</v>
      </c>
      <c r="E32" s="147">
        <f t="shared" si="13"/>
        <v>83.333333333333329</v>
      </c>
      <c r="F32" s="147">
        <f t="shared" si="13"/>
        <v>20.5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47">
        <f t="shared" si="13"/>
        <v>66</v>
      </c>
      <c r="M32" s="147">
        <f t="shared" si="13"/>
        <v>53.285714285714285</v>
      </c>
      <c r="N32" s="147">
        <f t="shared" si="13"/>
        <v>56</v>
      </c>
      <c r="O32" s="70">
        <f t="shared" ref="O32" si="14">+O21/O16</f>
        <v>55.866666666666667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256" s="46" customFormat="1" x14ac:dyDescent="0.25">
      <c r="B33" s="69" t="s">
        <v>34</v>
      </c>
      <c r="C33" s="147">
        <f>+C24/C17</f>
        <v>62</v>
      </c>
      <c r="D33" s="146">
        <v>0</v>
      </c>
      <c r="E33" s="146">
        <v>0</v>
      </c>
      <c r="F33" s="147">
        <f>+F24/F17</f>
        <v>53.8</v>
      </c>
      <c r="G33" s="147">
        <f>+G24/G17</f>
        <v>51.833333333333336</v>
      </c>
      <c r="H33" s="147">
        <f>+H24/H17</f>
        <v>51</v>
      </c>
      <c r="I33" s="146">
        <f t="shared" ref="I33:J34" si="15">0/1</f>
        <v>0</v>
      </c>
      <c r="J33" s="146">
        <f t="shared" si="15"/>
        <v>0</v>
      </c>
      <c r="K33" s="147">
        <f>+K24/K17</f>
        <v>82.333333333333329</v>
      </c>
      <c r="L33" s="147">
        <f t="shared" ref="L33" si="16">+L22/L17</f>
        <v>247</v>
      </c>
      <c r="M33" s="146">
        <f t="shared" ref="M33" si="17">0/1</f>
        <v>0</v>
      </c>
      <c r="N33" s="147">
        <f>+N24/N17</f>
        <v>69</v>
      </c>
      <c r="O33" s="70">
        <f>+O24/O17</f>
        <v>58.909090909090907</v>
      </c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1:256" s="46" customFormat="1" x14ac:dyDescent="0.25">
      <c r="B34" s="69" t="s">
        <v>35</v>
      </c>
      <c r="C34" s="146">
        <f t="shared" ref="C34:G34" si="18">+C27/C18</f>
        <v>57.5</v>
      </c>
      <c r="D34" s="146">
        <f t="shared" si="18"/>
        <v>74.333333333333329</v>
      </c>
      <c r="E34" s="146">
        <f t="shared" si="18"/>
        <v>75</v>
      </c>
      <c r="F34" s="146">
        <f t="shared" si="18"/>
        <v>47</v>
      </c>
      <c r="G34" s="146">
        <f t="shared" si="18"/>
        <v>72</v>
      </c>
      <c r="H34" s="146">
        <f>+H27/H18</f>
        <v>35</v>
      </c>
      <c r="I34" s="146">
        <f t="shared" si="15"/>
        <v>0</v>
      </c>
      <c r="J34" s="146">
        <f t="shared" si="15"/>
        <v>0</v>
      </c>
      <c r="K34" s="146">
        <v>0</v>
      </c>
      <c r="L34" s="147">
        <f t="shared" ref="L34:N34" si="19">+L23/L18</f>
        <v>140.5</v>
      </c>
      <c r="M34" s="147">
        <f t="shared" si="19"/>
        <v>202</v>
      </c>
      <c r="N34" s="147">
        <f t="shared" si="19"/>
        <v>27.5</v>
      </c>
      <c r="O34" s="70">
        <f t="shared" ref="O34" si="20">+O27/O18</f>
        <v>64.05263157894737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</row>
    <row r="35" spans="1:256" s="46" customFormat="1" ht="4.5" customHeight="1" x14ac:dyDescent="0.25">
      <c r="B35" s="71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6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</row>
    <row r="36" spans="1:256" s="46" customFormat="1" x14ac:dyDescent="0.25">
      <c r="B36" s="67" t="s">
        <v>41</v>
      </c>
      <c r="C36" s="66">
        <f>SUM(C37:C38)</f>
        <v>7</v>
      </c>
      <c r="D36" s="66">
        <f>SUM(D37:D38)</f>
        <v>10</v>
      </c>
      <c r="E36" s="66">
        <f>SUM(E37:E38)</f>
        <v>8</v>
      </c>
      <c r="F36" s="66">
        <f t="shared" ref="F36:K36" si="21">SUM(F37:F38)</f>
        <v>7</v>
      </c>
      <c r="G36" s="66">
        <f t="shared" si="21"/>
        <v>8</v>
      </c>
      <c r="H36" s="66">
        <f t="shared" si="21"/>
        <v>4</v>
      </c>
      <c r="I36" s="66">
        <f t="shared" si="21"/>
        <v>0</v>
      </c>
      <c r="J36" s="66">
        <f t="shared" si="21"/>
        <v>0</v>
      </c>
      <c r="K36" s="66">
        <f t="shared" si="21"/>
        <v>3</v>
      </c>
      <c r="L36" s="66">
        <f t="shared" ref="L36:N36" si="22">SUM(L37:L38)</f>
        <v>11</v>
      </c>
      <c r="M36" s="66">
        <f t="shared" si="22"/>
        <v>8</v>
      </c>
      <c r="N36" s="66">
        <f t="shared" si="22"/>
        <v>5</v>
      </c>
      <c r="O36" s="66">
        <f>SUM(C36:N36)</f>
        <v>71</v>
      </c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</row>
    <row r="37" spans="1:256" s="46" customFormat="1" x14ac:dyDescent="0.25">
      <c r="B37" s="69" t="s">
        <v>42</v>
      </c>
      <c r="C37" s="117">
        <v>2</v>
      </c>
      <c r="D37" s="117">
        <v>9</v>
      </c>
      <c r="E37" s="117">
        <v>8</v>
      </c>
      <c r="F37" s="117">
        <v>3</v>
      </c>
      <c r="G37" s="117">
        <v>0</v>
      </c>
      <c r="H37" s="117">
        <v>0</v>
      </c>
      <c r="I37" s="117">
        <v>0</v>
      </c>
      <c r="J37" s="117">
        <v>0</v>
      </c>
      <c r="K37" s="117">
        <v>1</v>
      </c>
      <c r="L37" s="117">
        <v>5</v>
      </c>
      <c r="M37" s="117">
        <v>3</v>
      </c>
      <c r="N37" s="117">
        <v>5</v>
      </c>
      <c r="O37" s="70">
        <f>SUM(C37:N37)</f>
        <v>36</v>
      </c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</row>
    <row r="38" spans="1:256" s="46" customFormat="1" ht="15" thickBot="1" x14ac:dyDescent="0.3">
      <c r="B38" s="73" t="s">
        <v>43</v>
      </c>
      <c r="C38" s="119">
        <v>5</v>
      </c>
      <c r="D38" s="119">
        <v>1</v>
      </c>
      <c r="E38" s="119">
        <v>0</v>
      </c>
      <c r="F38" s="119">
        <v>4</v>
      </c>
      <c r="G38" s="119">
        <v>8</v>
      </c>
      <c r="H38" s="119">
        <v>4</v>
      </c>
      <c r="I38" s="119">
        <v>0</v>
      </c>
      <c r="J38" s="119">
        <v>0</v>
      </c>
      <c r="K38" s="119">
        <v>2</v>
      </c>
      <c r="L38" s="119">
        <v>6</v>
      </c>
      <c r="M38" s="119">
        <v>5</v>
      </c>
      <c r="N38" s="119">
        <v>0</v>
      </c>
      <c r="O38" s="74">
        <f>SUM(C38:N38)</f>
        <v>35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</row>
    <row r="39" spans="1:256" s="46" customFormat="1" x14ac:dyDescent="0.25">
      <c r="B39" s="124" t="s">
        <v>19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</row>
    <row r="40" spans="1:256" s="46" customFormat="1" x14ac:dyDescent="0.2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4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</row>
    <row r="41" spans="1:256" s="46" customFormat="1" x14ac:dyDescent="0.25">
      <c r="B41" s="46" t="s">
        <v>17</v>
      </c>
      <c r="C41" s="46" t="s">
        <v>22</v>
      </c>
      <c r="D41" s="46">
        <f>+N14</f>
        <v>0</v>
      </c>
      <c r="E41" s="46">
        <f>+N17</f>
        <v>1</v>
      </c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</row>
    <row r="42" spans="1:256" s="46" customFormat="1" x14ac:dyDescent="0.25">
      <c r="C42" s="46" t="s">
        <v>23</v>
      </c>
      <c r="D42" s="46">
        <f>+N15</f>
        <v>5</v>
      </c>
      <c r="E42" s="46">
        <f>+N18</f>
        <v>2</v>
      </c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</row>
    <row r="43" spans="1:256" s="20" customForma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spans="1:256" s="20" customForma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spans="1:256" s="20" customForma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</row>
    <row r="46" spans="1:256" s="20" customForma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</row>
    <row r="47" spans="1:256" s="20" customForma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</row>
    <row r="48" spans="1:256" s="20" customForma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</row>
    <row r="49" spans="1:256" s="20" customForma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s="20" customForma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0" customForma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0" customForma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0" customForma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0" customForma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0" customForma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0" customForma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0" customForma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0" customForma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0" customForma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0" customForma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0" customForma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s="20" customForma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</row>
    <row r="63" spans="1:256" s="20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</row>
  </sheetData>
  <mergeCells count="2">
    <mergeCell ref="B6:O6"/>
    <mergeCell ref="B9:O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Pro,Negrita"Tri4 2025  |&amp;P</oddFooter>
  </headerFooter>
  <ignoredErrors>
    <ignoredError sqref="O24:O25 O27 M33:N33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FE92F-ED2A-4370-95A0-09AA18EC78A7}">
  <dimension ref="A1:IV63"/>
  <sheetViews>
    <sheetView zoomScaleNormal="100" workbookViewId="0"/>
  </sheetViews>
  <sheetFormatPr baseColWidth="10" defaultColWidth="8.7109375" defaultRowHeight="14.25" x14ac:dyDescent="0.25"/>
  <cols>
    <col min="1" max="1" width="4" style="21" customWidth="1"/>
    <col min="2" max="2" width="25.5703125" style="21" customWidth="1"/>
    <col min="3" max="15" width="5.5703125" style="21" customWidth="1"/>
    <col min="16" max="16" width="5.7109375" style="21" customWidth="1"/>
    <col min="17" max="16384" width="8.7109375" style="21"/>
  </cols>
  <sheetData>
    <row r="1" spans="1:18" s="32" customFormat="1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1"/>
    </row>
    <row r="2" spans="1:18" s="32" customFormat="1" ht="15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</row>
    <row r="3" spans="1:18" s="32" customFormat="1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</row>
    <row r="4" spans="1:18" s="3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</row>
    <row r="5" spans="1:18" s="32" customFormat="1" ht="15.75" customHeigh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  <c r="Q5" s="21"/>
      <c r="R5" s="21"/>
    </row>
    <row r="6" spans="1:18" s="32" customFormat="1" ht="36.75" customHeight="1" x14ac:dyDescent="0.25">
      <c r="A6" s="20"/>
      <c r="B6" s="168" t="s">
        <v>203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20"/>
      <c r="Q6" s="21"/>
      <c r="R6" s="21"/>
    </row>
    <row r="7" spans="1:18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8" ht="7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ht="18.75" customHeight="1" x14ac:dyDescent="0.25">
      <c r="A9" s="20"/>
      <c r="B9" s="169" t="s">
        <v>181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1"/>
      <c r="P9" s="20"/>
    </row>
    <row r="10" spans="1:18" ht="7.5" customHeight="1" x14ac:dyDescent="0.25">
      <c r="A10" s="20"/>
      <c r="B10" s="34"/>
      <c r="C10" s="34"/>
      <c r="D10" s="34"/>
      <c r="E10" s="35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8" ht="18.75" customHeight="1" x14ac:dyDescent="0.25">
      <c r="A11" s="20"/>
      <c r="B11" s="36"/>
      <c r="C11" s="37" t="s">
        <v>6</v>
      </c>
      <c r="D11" s="37" t="s">
        <v>12</v>
      </c>
      <c r="E11" s="37" t="s">
        <v>13</v>
      </c>
      <c r="F11" s="37" t="s">
        <v>14</v>
      </c>
      <c r="G11" s="37" t="s">
        <v>15</v>
      </c>
      <c r="H11" s="37" t="s">
        <v>16</v>
      </c>
      <c r="I11" s="37" t="s">
        <v>176</v>
      </c>
      <c r="J11" s="37" t="s">
        <v>177</v>
      </c>
      <c r="K11" s="37" t="s">
        <v>178</v>
      </c>
      <c r="L11" s="37" t="s">
        <v>207</v>
      </c>
      <c r="M11" s="37" t="s">
        <v>208</v>
      </c>
      <c r="N11" s="37" t="s">
        <v>17</v>
      </c>
      <c r="O11" s="37" t="s">
        <v>7</v>
      </c>
      <c r="P11" s="38"/>
    </row>
    <row r="12" spans="1:18" ht="3" customHeight="1" x14ac:dyDescent="0.25">
      <c r="A12" s="20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8" x14ac:dyDescent="0.25">
      <c r="A13" s="20"/>
      <c r="B13" s="65" t="s">
        <v>24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41"/>
    </row>
    <row r="14" spans="1:18" ht="4.5" customHeight="1" x14ac:dyDescent="0.25">
      <c r="A14" s="20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41"/>
    </row>
    <row r="15" spans="1:18" x14ac:dyDescent="0.25">
      <c r="A15" s="20"/>
      <c r="B15" s="67" t="s">
        <v>32</v>
      </c>
      <c r="C15" s="66">
        <f>SUM(C16:C18)</f>
        <v>3</v>
      </c>
      <c r="D15" s="66">
        <f>SUM(D16:D18)</f>
        <v>4</v>
      </c>
      <c r="E15" s="66">
        <f>SUM(E16:E18)</f>
        <v>5</v>
      </c>
      <c r="F15" s="66">
        <f t="shared" ref="F15:K15" si="0">SUM(F16:F18)</f>
        <v>4</v>
      </c>
      <c r="G15" s="66">
        <f t="shared" si="0"/>
        <v>5</v>
      </c>
      <c r="H15" s="66">
        <f t="shared" si="0"/>
        <v>5</v>
      </c>
      <c r="I15" s="66">
        <f t="shared" si="0"/>
        <v>0</v>
      </c>
      <c r="J15" s="66">
        <f t="shared" si="0"/>
        <v>0</v>
      </c>
      <c r="K15" s="66">
        <f t="shared" si="0"/>
        <v>0</v>
      </c>
      <c r="L15" s="66">
        <f t="shared" ref="L15:N15" si="1">SUM(L16:L18)</f>
        <v>0</v>
      </c>
      <c r="M15" s="66">
        <f t="shared" si="1"/>
        <v>0</v>
      </c>
      <c r="N15" s="66">
        <f t="shared" si="1"/>
        <v>4</v>
      </c>
      <c r="O15" s="66">
        <f>SUM(O16:O18)</f>
        <v>30</v>
      </c>
      <c r="P15" s="41"/>
    </row>
    <row r="16" spans="1:18" x14ac:dyDescent="0.25">
      <c r="A16" s="20"/>
      <c r="B16" s="69" t="s">
        <v>33</v>
      </c>
      <c r="C16" s="146">
        <v>0</v>
      </c>
      <c r="D16" s="146">
        <v>1</v>
      </c>
      <c r="E16" s="146">
        <v>1</v>
      </c>
      <c r="F16" s="146">
        <v>0</v>
      </c>
      <c r="G16" s="146">
        <v>1</v>
      </c>
      <c r="H16" s="146">
        <v>2</v>
      </c>
      <c r="I16" s="146">
        <v>0</v>
      </c>
      <c r="J16" s="146">
        <v>0</v>
      </c>
      <c r="K16" s="146">
        <v>0</v>
      </c>
      <c r="L16" s="146">
        <v>0</v>
      </c>
      <c r="M16" s="146">
        <v>0</v>
      </c>
      <c r="N16" s="146">
        <v>3</v>
      </c>
      <c r="O16" s="70">
        <f>SUM(C16:N16)</f>
        <v>8</v>
      </c>
      <c r="P16" s="41"/>
    </row>
    <row r="17" spans="1:256" x14ac:dyDescent="0.25">
      <c r="A17" s="20"/>
      <c r="B17" s="69" t="s">
        <v>34</v>
      </c>
      <c r="C17" s="146">
        <v>0</v>
      </c>
      <c r="D17" s="146">
        <v>2</v>
      </c>
      <c r="E17" s="146">
        <v>0</v>
      </c>
      <c r="F17" s="146">
        <v>1</v>
      </c>
      <c r="G17" s="146">
        <v>2</v>
      </c>
      <c r="H17" s="146">
        <v>3</v>
      </c>
      <c r="I17" s="146">
        <v>0</v>
      </c>
      <c r="J17" s="146">
        <v>0</v>
      </c>
      <c r="K17" s="146">
        <v>0</v>
      </c>
      <c r="L17" s="146">
        <v>0</v>
      </c>
      <c r="M17" s="146">
        <v>0</v>
      </c>
      <c r="N17" s="146">
        <v>0</v>
      </c>
      <c r="O17" s="70">
        <f>SUM(C17:N17)</f>
        <v>8</v>
      </c>
      <c r="P17" s="41"/>
    </row>
    <row r="18" spans="1:256" x14ac:dyDescent="0.25">
      <c r="A18" s="20"/>
      <c r="B18" s="69" t="s">
        <v>35</v>
      </c>
      <c r="C18" s="146">
        <v>3</v>
      </c>
      <c r="D18" s="146">
        <v>1</v>
      </c>
      <c r="E18" s="146">
        <v>4</v>
      </c>
      <c r="F18" s="146">
        <v>3</v>
      </c>
      <c r="G18" s="146">
        <v>2</v>
      </c>
      <c r="H18" s="146">
        <v>0</v>
      </c>
      <c r="I18" s="146">
        <v>0</v>
      </c>
      <c r="J18" s="146">
        <v>0</v>
      </c>
      <c r="K18" s="146">
        <v>0</v>
      </c>
      <c r="L18" s="146">
        <v>0</v>
      </c>
      <c r="M18" s="146">
        <v>0</v>
      </c>
      <c r="N18" s="146">
        <v>1</v>
      </c>
      <c r="O18" s="70">
        <f>SUM(C18:N18)</f>
        <v>14</v>
      </c>
      <c r="P18" s="41"/>
    </row>
    <row r="19" spans="1:256" ht="4.5" customHeight="1" x14ac:dyDescent="0.25">
      <c r="A19" s="20"/>
      <c r="B19" s="71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66"/>
      <c r="P19" s="41"/>
    </row>
    <row r="20" spans="1:256" x14ac:dyDescent="0.25">
      <c r="A20" s="20"/>
      <c r="B20" s="67" t="s">
        <v>36</v>
      </c>
      <c r="C20" s="66">
        <f>C21+C24+C27</f>
        <v>821</v>
      </c>
      <c r="D20" s="66">
        <f>D21+D24+D27</f>
        <v>1201</v>
      </c>
      <c r="E20" s="66">
        <f>E21+E24+E27</f>
        <v>1255</v>
      </c>
      <c r="F20" s="66">
        <f t="shared" ref="F20:K20" si="2">F21+F24+F27</f>
        <v>506</v>
      </c>
      <c r="G20" s="66">
        <f t="shared" si="2"/>
        <v>827</v>
      </c>
      <c r="H20" s="66">
        <f t="shared" si="2"/>
        <v>829</v>
      </c>
      <c r="I20" s="66">
        <f t="shared" si="2"/>
        <v>0</v>
      </c>
      <c r="J20" s="66">
        <f t="shared" si="2"/>
        <v>0</v>
      </c>
      <c r="K20" s="66">
        <f t="shared" si="2"/>
        <v>0</v>
      </c>
      <c r="L20" s="66">
        <f t="shared" ref="L20:N20" si="3">L21+L24+L27</f>
        <v>0</v>
      </c>
      <c r="M20" s="66">
        <f t="shared" si="3"/>
        <v>0</v>
      </c>
      <c r="N20" s="66">
        <f t="shared" si="3"/>
        <v>1158</v>
      </c>
      <c r="O20" s="66">
        <f>O21+O24+O27</f>
        <v>6597</v>
      </c>
      <c r="P20" s="41"/>
    </row>
    <row r="21" spans="1:256" x14ac:dyDescent="0.25">
      <c r="A21" s="20"/>
      <c r="B21" s="45" t="s">
        <v>37</v>
      </c>
      <c r="C21" s="66">
        <f>SUM(C22:C23)</f>
        <v>0</v>
      </c>
      <c r="D21" s="66">
        <f>SUM(D22:D23)</f>
        <v>252</v>
      </c>
      <c r="E21" s="66">
        <f>SUM(E22:E23)</f>
        <v>198</v>
      </c>
      <c r="F21" s="66">
        <f t="shared" ref="F21:K21" si="4">SUM(F22:F23)</f>
        <v>0</v>
      </c>
      <c r="G21" s="66">
        <f t="shared" si="4"/>
        <v>163</v>
      </c>
      <c r="H21" s="66">
        <f t="shared" si="4"/>
        <v>274</v>
      </c>
      <c r="I21" s="66">
        <f t="shared" si="4"/>
        <v>0</v>
      </c>
      <c r="J21" s="66">
        <f t="shared" si="4"/>
        <v>0</v>
      </c>
      <c r="K21" s="66">
        <f t="shared" si="4"/>
        <v>0</v>
      </c>
      <c r="L21" s="66">
        <f t="shared" ref="L21:N21" si="5">SUM(L22:L23)</f>
        <v>0</v>
      </c>
      <c r="M21" s="66">
        <f t="shared" si="5"/>
        <v>0</v>
      </c>
      <c r="N21" s="66">
        <f t="shared" si="5"/>
        <v>974</v>
      </c>
      <c r="O21" s="66">
        <f>SUM(O22:O23)</f>
        <v>1861</v>
      </c>
      <c r="P21" s="41"/>
    </row>
    <row r="22" spans="1:256" x14ac:dyDescent="0.25">
      <c r="A22" s="20"/>
      <c r="B22" s="72" t="s">
        <v>8</v>
      </c>
      <c r="C22" s="146">
        <v>0</v>
      </c>
      <c r="D22" s="146">
        <v>123</v>
      </c>
      <c r="E22" s="146">
        <v>106</v>
      </c>
      <c r="F22" s="146">
        <v>0</v>
      </c>
      <c r="G22" s="146">
        <v>85</v>
      </c>
      <c r="H22" s="146">
        <v>129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374</v>
      </c>
      <c r="O22" s="70">
        <f t="shared" ref="O22:O29" si="6">SUM(C22:N22)</f>
        <v>817</v>
      </c>
      <c r="P22" s="41"/>
    </row>
    <row r="23" spans="1:256" x14ac:dyDescent="0.25">
      <c r="A23" s="20"/>
      <c r="B23" s="72" t="s">
        <v>9</v>
      </c>
      <c r="C23" s="146">
        <v>0</v>
      </c>
      <c r="D23" s="146">
        <v>129</v>
      </c>
      <c r="E23" s="146">
        <v>92</v>
      </c>
      <c r="F23" s="146">
        <v>0</v>
      </c>
      <c r="G23" s="146">
        <v>78</v>
      </c>
      <c r="H23" s="146">
        <v>145</v>
      </c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600</v>
      </c>
      <c r="O23" s="70">
        <f t="shared" si="6"/>
        <v>1044</v>
      </c>
      <c r="P23" s="41"/>
    </row>
    <row r="24" spans="1:256" x14ac:dyDescent="0.25">
      <c r="A24" s="20"/>
      <c r="B24" s="45" t="s">
        <v>38</v>
      </c>
      <c r="C24" s="66">
        <f>SUM(C25:C26)</f>
        <v>0</v>
      </c>
      <c r="D24" s="66">
        <f>SUM(D25:D26)</f>
        <v>657</v>
      </c>
      <c r="E24" s="66">
        <f>SUM(E25:E26)</f>
        <v>0</v>
      </c>
      <c r="F24" s="66">
        <f t="shared" ref="F24:K24" si="7">SUM(F25:F26)</f>
        <v>193</v>
      </c>
      <c r="G24" s="66">
        <f t="shared" si="7"/>
        <v>299</v>
      </c>
      <c r="H24" s="66">
        <f t="shared" si="7"/>
        <v>555</v>
      </c>
      <c r="I24" s="66">
        <f t="shared" si="7"/>
        <v>0</v>
      </c>
      <c r="J24" s="66">
        <f t="shared" si="7"/>
        <v>0</v>
      </c>
      <c r="K24" s="66">
        <f t="shared" si="7"/>
        <v>0</v>
      </c>
      <c r="L24" s="66">
        <f t="shared" ref="L24:N24" si="8">SUM(L25:L26)</f>
        <v>0</v>
      </c>
      <c r="M24" s="66">
        <f t="shared" si="8"/>
        <v>0</v>
      </c>
      <c r="N24" s="66">
        <f t="shared" si="8"/>
        <v>0</v>
      </c>
      <c r="O24" s="66">
        <f t="shared" si="6"/>
        <v>1704</v>
      </c>
      <c r="P24" s="41"/>
    </row>
    <row r="25" spans="1:256" s="46" customFormat="1" x14ac:dyDescent="0.25">
      <c r="B25" s="72" t="s">
        <v>8</v>
      </c>
      <c r="C25" s="146">
        <v>0</v>
      </c>
      <c r="D25" s="146">
        <v>325</v>
      </c>
      <c r="E25" s="146">
        <v>0</v>
      </c>
      <c r="F25" s="146">
        <v>95</v>
      </c>
      <c r="G25" s="146">
        <v>142</v>
      </c>
      <c r="H25" s="146">
        <v>254</v>
      </c>
      <c r="I25" s="146">
        <v>0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70">
        <f t="shared" si="6"/>
        <v>816</v>
      </c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s="46" customFormat="1" x14ac:dyDescent="0.25">
      <c r="B26" s="72" t="s">
        <v>9</v>
      </c>
      <c r="C26" s="146">
        <v>0</v>
      </c>
      <c r="D26" s="146">
        <v>332</v>
      </c>
      <c r="E26" s="146">
        <v>0</v>
      </c>
      <c r="F26" s="146">
        <v>98</v>
      </c>
      <c r="G26" s="146">
        <v>157</v>
      </c>
      <c r="H26" s="146">
        <v>301</v>
      </c>
      <c r="I26" s="146">
        <v>0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70">
        <f t="shared" si="6"/>
        <v>888</v>
      </c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s="46" customFormat="1" x14ac:dyDescent="0.25">
      <c r="B27" s="45" t="s">
        <v>39</v>
      </c>
      <c r="C27" s="66">
        <f>SUM(C28:C29)</f>
        <v>821</v>
      </c>
      <c r="D27" s="66">
        <f>SUM(D28:D29)</f>
        <v>292</v>
      </c>
      <c r="E27" s="66">
        <f>SUM(E28:E29)</f>
        <v>1057</v>
      </c>
      <c r="F27" s="66">
        <f t="shared" ref="F27:K27" si="9">SUM(F28:F29)</f>
        <v>313</v>
      </c>
      <c r="G27" s="66">
        <f t="shared" si="9"/>
        <v>365</v>
      </c>
      <c r="H27" s="66">
        <f t="shared" si="9"/>
        <v>0</v>
      </c>
      <c r="I27" s="66">
        <f t="shared" si="9"/>
        <v>0</v>
      </c>
      <c r="J27" s="66">
        <f t="shared" si="9"/>
        <v>0</v>
      </c>
      <c r="K27" s="66">
        <f t="shared" si="9"/>
        <v>0</v>
      </c>
      <c r="L27" s="66">
        <f t="shared" ref="L27:N27" si="10">SUM(L28:L29)</f>
        <v>0</v>
      </c>
      <c r="M27" s="66">
        <f t="shared" si="10"/>
        <v>0</v>
      </c>
      <c r="N27" s="66">
        <f t="shared" si="10"/>
        <v>184</v>
      </c>
      <c r="O27" s="66">
        <f t="shared" si="6"/>
        <v>3032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s="46" customFormat="1" x14ac:dyDescent="0.25">
      <c r="B28" s="72" t="s">
        <v>8</v>
      </c>
      <c r="C28" s="146">
        <v>417</v>
      </c>
      <c r="D28" s="146">
        <v>150</v>
      </c>
      <c r="E28" s="146">
        <v>528</v>
      </c>
      <c r="F28" s="146">
        <v>149</v>
      </c>
      <c r="G28" s="146">
        <v>186</v>
      </c>
      <c r="H28" s="146">
        <v>0</v>
      </c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67</v>
      </c>
      <c r="O28" s="70">
        <f t="shared" si="6"/>
        <v>1497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s="46" customFormat="1" x14ac:dyDescent="0.25">
      <c r="B29" s="72" t="s">
        <v>9</v>
      </c>
      <c r="C29" s="146">
        <v>404</v>
      </c>
      <c r="D29" s="146">
        <v>142</v>
      </c>
      <c r="E29" s="146">
        <v>529</v>
      </c>
      <c r="F29" s="146">
        <v>164</v>
      </c>
      <c r="G29" s="146">
        <v>179</v>
      </c>
      <c r="H29" s="146">
        <v>0</v>
      </c>
      <c r="I29" s="146">
        <v>0</v>
      </c>
      <c r="J29" s="146">
        <v>0</v>
      </c>
      <c r="K29" s="146">
        <v>0</v>
      </c>
      <c r="L29" s="146">
        <v>0</v>
      </c>
      <c r="M29" s="146">
        <v>0</v>
      </c>
      <c r="N29" s="146">
        <v>117</v>
      </c>
      <c r="O29" s="70">
        <f t="shared" si="6"/>
        <v>1535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s="46" customFormat="1" ht="4.5" customHeight="1" x14ac:dyDescent="0.25">
      <c r="B30" s="67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s="46" customFormat="1" x14ac:dyDescent="0.25">
      <c r="B31" s="67" t="s">
        <v>40</v>
      </c>
      <c r="C31" s="66">
        <f t="shared" ref="C31:H31" si="11">+C20/C15</f>
        <v>273.66666666666669</v>
      </c>
      <c r="D31" s="66">
        <f t="shared" si="11"/>
        <v>300.25</v>
      </c>
      <c r="E31" s="66">
        <f t="shared" si="11"/>
        <v>251</v>
      </c>
      <c r="F31" s="66">
        <f t="shared" si="11"/>
        <v>126.5</v>
      </c>
      <c r="G31" s="66">
        <f t="shared" si="11"/>
        <v>165.4</v>
      </c>
      <c r="H31" s="66">
        <f t="shared" si="11"/>
        <v>165.8</v>
      </c>
      <c r="I31" s="66">
        <v>0</v>
      </c>
      <c r="J31" s="112">
        <f t="shared" ref="F31:N34" si="12">0/1</f>
        <v>0</v>
      </c>
      <c r="K31" s="66">
        <v>0</v>
      </c>
      <c r="L31" s="66">
        <v>0</v>
      </c>
      <c r="M31" s="112">
        <f t="shared" si="12"/>
        <v>0</v>
      </c>
      <c r="N31" s="66">
        <f>+N20/N15</f>
        <v>289.5</v>
      </c>
      <c r="O31" s="66">
        <f t="shared" ref="O31" si="13">+O20/O15</f>
        <v>219.9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s="46" customFormat="1" x14ac:dyDescent="0.25">
      <c r="B32" s="69" t="s">
        <v>33</v>
      </c>
      <c r="C32" s="148">
        <f t="shared" ref="C32:C33" si="14">0/1</f>
        <v>0</v>
      </c>
      <c r="D32" s="148">
        <f t="shared" ref="D32:E32" si="15">+D21/D16</f>
        <v>252</v>
      </c>
      <c r="E32" s="148">
        <f t="shared" si="15"/>
        <v>198</v>
      </c>
      <c r="F32" s="148">
        <f t="shared" si="12"/>
        <v>0</v>
      </c>
      <c r="G32" s="148">
        <f>+G21/G16</f>
        <v>163</v>
      </c>
      <c r="H32" s="148">
        <f>+H21/H16</f>
        <v>137</v>
      </c>
      <c r="I32" s="148">
        <f t="shared" si="12"/>
        <v>0</v>
      </c>
      <c r="J32" s="148">
        <f t="shared" si="12"/>
        <v>0</v>
      </c>
      <c r="K32" s="148">
        <f t="shared" si="12"/>
        <v>0</v>
      </c>
      <c r="L32" s="148">
        <f t="shared" si="12"/>
        <v>0</v>
      </c>
      <c r="M32" s="148">
        <f t="shared" si="12"/>
        <v>0</v>
      </c>
      <c r="N32" s="148">
        <f t="shared" ref="N32" si="16">+N21/N16</f>
        <v>324.66666666666669</v>
      </c>
      <c r="O32" s="112">
        <f>+O21/O16</f>
        <v>232.625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256" s="46" customFormat="1" x14ac:dyDescent="0.25">
      <c r="B33" s="69" t="s">
        <v>34</v>
      </c>
      <c r="C33" s="148">
        <f t="shared" si="14"/>
        <v>0</v>
      </c>
      <c r="D33" s="148">
        <f>+D24/D17</f>
        <v>328.5</v>
      </c>
      <c r="E33" s="148">
        <f>0/1</f>
        <v>0</v>
      </c>
      <c r="F33" s="148">
        <f t="shared" ref="F33:H33" si="17">+F24/F17</f>
        <v>193</v>
      </c>
      <c r="G33" s="148">
        <f t="shared" si="17"/>
        <v>149.5</v>
      </c>
      <c r="H33" s="148">
        <f t="shared" si="17"/>
        <v>185</v>
      </c>
      <c r="I33" s="148">
        <f t="shared" si="12"/>
        <v>0</v>
      </c>
      <c r="J33" s="148">
        <f t="shared" si="12"/>
        <v>0</v>
      </c>
      <c r="K33" s="148">
        <f t="shared" si="12"/>
        <v>0</v>
      </c>
      <c r="L33" s="148">
        <f t="shared" si="12"/>
        <v>0</v>
      </c>
      <c r="M33" s="148">
        <f t="shared" si="12"/>
        <v>0</v>
      </c>
      <c r="N33" s="148">
        <f t="shared" si="12"/>
        <v>0</v>
      </c>
      <c r="O33" s="112">
        <f t="shared" ref="O33" si="18">+O24/O17</f>
        <v>213</v>
      </c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1:256" s="46" customFormat="1" x14ac:dyDescent="0.25">
      <c r="B34" s="69" t="s">
        <v>35</v>
      </c>
      <c r="C34" s="148">
        <f t="shared" ref="C34:E34" si="19">+C27/C18</f>
        <v>273.66666666666669</v>
      </c>
      <c r="D34" s="148">
        <f t="shared" si="19"/>
        <v>292</v>
      </c>
      <c r="E34" s="148">
        <f t="shared" si="19"/>
        <v>264.25</v>
      </c>
      <c r="F34" s="148">
        <f>+F27/F18</f>
        <v>104.33333333333333</v>
      </c>
      <c r="G34" s="148">
        <f>+G27/G18</f>
        <v>182.5</v>
      </c>
      <c r="H34" s="148">
        <f t="shared" si="12"/>
        <v>0</v>
      </c>
      <c r="I34" s="148">
        <f t="shared" si="12"/>
        <v>0</v>
      </c>
      <c r="J34" s="148">
        <f t="shared" si="12"/>
        <v>0</v>
      </c>
      <c r="K34" s="148">
        <f t="shared" si="12"/>
        <v>0</v>
      </c>
      <c r="L34" s="148">
        <f t="shared" si="12"/>
        <v>0</v>
      </c>
      <c r="M34" s="148">
        <f t="shared" si="12"/>
        <v>0</v>
      </c>
      <c r="N34" s="148">
        <f t="shared" ref="N34" si="20">+N23/N18</f>
        <v>600</v>
      </c>
      <c r="O34" s="112">
        <f>+O27/O18</f>
        <v>216.57142857142858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</row>
    <row r="35" spans="1:256" s="46" customFormat="1" ht="4.5" customHeight="1" x14ac:dyDescent="0.25">
      <c r="B35" s="71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6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</row>
    <row r="36" spans="1:256" s="46" customFormat="1" x14ac:dyDescent="0.25">
      <c r="B36" s="67" t="s">
        <v>41</v>
      </c>
      <c r="C36" s="66">
        <f>SUM(C37:C38)</f>
        <v>3</v>
      </c>
      <c r="D36" s="66">
        <f>SUM(D37:D38)</f>
        <v>4</v>
      </c>
      <c r="E36" s="66">
        <f>SUM(E37:E38)</f>
        <v>5</v>
      </c>
      <c r="F36" s="66">
        <f t="shared" ref="F36:K36" si="21">SUM(F37:F38)</f>
        <v>4</v>
      </c>
      <c r="G36" s="66">
        <f t="shared" si="21"/>
        <v>5</v>
      </c>
      <c r="H36" s="66">
        <f t="shared" si="21"/>
        <v>5</v>
      </c>
      <c r="I36" s="66">
        <f t="shared" si="21"/>
        <v>0</v>
      </c>
      <c r="J36" s="66">
        <f t="shared" si="21"/>
        <v>0</v>
      </c>
      <c r="K36" s="66">
        <f t="shared" si="21"/>
        <v>0</v>
      </c>
      <c r="L36" s="66">
        <f t="shared" ref="L36:N36" si="22">SUM(L37:L38)</f>
        <v>0</v>
      </c>
      <c r="M36" s="66">
        <f t="shared" si="22"/>
        <v>0</v>
      </c>
      <c r="N36" s="66">
        <f t="shared" si="22"/>
        <v>4</v>
      </c>
      <c r="O36" s="66">
        <f>SUM(C36:N36)</f>
        <v>30</v>
      </c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</row>
    <row r="37" spans="1:256" s="46" customFormat="1" x14ac:dyDescent="0.25">
      <c r="B37" s="69" t="s">
        <v>42</v>
      </c>
      <c r="C37" s="146">
        <v>3</v>
      </c>
      <c r="D37" s="146">
        <v>4</v>
      </c>
      <c r="E37" s="146">
        <v>5</v>
      </c>
      <c r="F37" s="146">
        <v>4</v>
      </c>
      <c r="G37" s="146">
        <v>1</v>
      </c>
      <c r="H37" s="146">
        <v>5</v>
      </c>
      <c r="I37" s="146">
        <v>0</v>
      </c>
      <c r="J37" s="146">
        <v>0</v>
      </c>
      <c r="K37" s="146">
        <v>0</v>
      </c>
      <c r="L37" s="146">
        <v>0</v>
      </c>
      <c r="M37" s="146">
        <v>0</v>
      </c>
      <c r="N37" s="146">
        <v>2</v>
      </c>
      <c r="O37" s="70">
        <f>SUM(C37:N37)</f>
        <v>24</v>
      </c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</row>
    <row r="38" spans="1:256" s="46" customFormat="1" ht="15" thickBot="1" x14ac:dyDescent="0.3">
      <c r="B38" s="113" t="s">
        <v>43</v>
      </c>
      <c r="C38" s="149">
        <v>0</v>
      </c>
      <c r="D38" s="149">
        <v>0</v>
      </c>
      <c r="E38" s="149">
        <v>0</v>
      </c>
      <c r="F38" s="150">
        <v>0</v>
      </c>
      <c r="G38" s="150">
        <v>4</v>
      </c>
      <c r="H38" s="150">
        <v>0</v>
      </c>
      <c r="I38" s="150">
        <v>0</v>
      </c>
      <c r="J38" s="150">
        <v>0</v>
      </c>
      <c r="K38" s="150">
        <v>0</v>
      </c>
      <c r="L38" s="150">
        <v>0</v>
      </c>
      <c r="M38" s="150">
        <v>0</v>
      </c>
      <c r="N38" s="150">
        <v>2</v>
      </c>
      <c r="O38" s="114">
        <f>SUM(C38:N38)</f>
        <v>6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</row>
    <row r="39" spans="1:256" s="46" customFormat="1" x14ac:dyDescent="0.25">
      <c r="B39" s="124" t="s">
        <v>19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</row>
    <row r="40" spans="1:256" s="46" customFormat="1" x14ac:dyDescent="0.2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4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</row>
    <row r="41" spans="1:256" s="46" customFormat="1" x14ac:dyDescent="0.25">
      <c r="B41" s="46" t="s">
        <v>17</v>
      </c>
      <c r="C41" s="46" t="s">
        <v>22</v>
      </c>
      <c r="D41" s="46">
        <f>+N14</f>
        <v>0</v>
      </c>
      <c r="E41" s="46">
        <f>+N17</f>
        <v>0</v>
      </c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</row>
    <row r="42" spans="1:256" s="46" customFormat="1" x14ac:dyDescent="0.25">
      <c r="C42" s="46" t="s">
        <v>23</v>
      </c>
      <c r="D42" s="46">
        <f>+N15</f>
        <v>4</v>
      </c>
      <c r="E42" s="46">
        <f>+N18</f>
        <v>1</v>
      </c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</row>
    <row r="43" spans="1:256" s="20" customForma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spans="1:256" s="20" customForma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spans="1:256" s="20" customForma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</row>
    <row r="46" spans="1:256" s="20" customForma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</row>
    <row r="47" spans="1:256" s="20" customForma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</row>
    <row r="48" spans="1:256" s="20" customForma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</row>
    <row r="49" spans="1:256" s="20" customForma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s="20" customForma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0" customForma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0" customForma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0" customForma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0" customForma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0" customForma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0" customForma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0" customForma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0" customForma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0" customForma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0" customForma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0" customForma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s="20" customForma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</row>
    <row r="63" spans="1:256" s="20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</row>
  </sheetData>
  <mergeCells count="2">
    <mergeCell ref="B6:O6"/>
    <mergeCell ref="B9:O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Pro,Negrita"Tri4 2025&amp;"Source Sans Pro,Normal"  &amp;"Source Sans Pro,Negrita"|&amp;P</oddFooter>
  </headerFooter>
  <ignoredErrors>
    <ignoredError sqref="N33 F32 D33:E3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5F9B-3298-479D-BB3E-4F3A614C1542}">
  <dimension ref="A1:IV63"/>
  <sheetViews>
    <sheetView zoomScaleNormal="100" workbookViewId="0"/>
  </sheetViews>
  <sheetFormatPr baseColWidth="10" defaultColWidth="8.7109375" defaultRowHeight="14.25" x14ac:dyDescent="0.25"/>
  <cols>
    <col min="1" max="1" width="4" style="21" customWidth="1"/>
    <col min="2" max="2" width="25.5703125" style="21" customWidth="1"/>
    <col min="3" max="15" width="5.5703125" style="21" customWidth="1"/>
    <col min="16" max="16" width="5.7109375" style="21" customWidth="1"/>
    <col min="17" max="16384" width="8.7109375" style="21"/>
  </cols>
  <sheetData>
    <row r="1" spans="1:18" s="32" customFormat="1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 s="21"/>
    </row>
    <row r="2" spans="1:18" s="32" customFormat="1" ht="15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1"/>
    </row>
    <row r="3" spans="1:18" s="32" customFormat="1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  <c r="R3" s="21"/>
    </row>
    <row r="4" spans="1:18" s="3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</row>
    <row r="5" spans="1:18" s="32" customFormat="1" ht="15.75" customHeigh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  <c r="Q5" s="21"/>
      <c r="R5" s="21"/>
    </row>
    <row r="6" spans="1:18" s="32" customFormat="1" ht="36.75" customHeight="1" x14ac:dyDescent="0.25">
      <c r="A6" s="20"/>
      <c r="B6" s="168" t="s">
        <v>203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20"/>
      <c r="Q6" s="21"/>
      <c r="R6" s="21"/>
    </row>
    <row r="7" spans="1:18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8" ht="7.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8" ht="18.75" customHeight="1" x14ac:dyDescent="0.25">
      <c r="A9" s="20"/>
      <c r="B9" s="169" t="s">
        <v>182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1"/>
      <c r="P9" s="20"/>
    </row>
    <row r="10" spans="1:18" ht="7.5" customHeight="1" x14ac:dyDescent="0.25">
      <c r="A10" s="20"/>
      <c r="B10" s="34"/>
      <c r="C10" s="34"/>
      <c r="D10" s="34"/>
      <c r="E10" s="35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8" ht="18.75" customHeight="1" x14ac:dyDescent="0.25">
      <c r="A11" s="20"/>
      <c r="B11" s="36"/>
      <c r="C11" s="37" t="s">
        <v>6</v>
      </c>
      <c r="D11" s="37" t="s">
        <v>12</v>
      </c>
      <c r="E11" s="37" t="s">
        <v>13</v>
      </c>
      <c r="F11" s="37" t="s">
        <v>14</v>
      </c>
      <c r="G11" s="37" t="s">
        <v>15</v>
      </c>
      <c r="H11" s="37" t="s">
        <v>16</v>
      </c>
      <c r="I11" s="37" t="s">
        <v>176</v>
      </c>
      <c r="J11" s="37" t="s">
        <v>177</v>
      </c>
      <c r="K11" s="37" t="s">
        <v>178</v>
      </c>
      <c r="L11" s="37" t="s">
        <v>207</v>
      </c>
      <c r="M11" s="37" t="s">
        <v>208</v>
      </c>
      <c r="N11" s="37" t="s">
        <v>17</v>
      </c>
      <c r="O11" s="37" t="s">
        <v>7</v>
      </c>
      <c r="P11" s="38"/>
    </row>
    <row r="12" spans="1:18" ht="3" customHeight="1" x14ac:dyDescent="0.25">
      <c r="A12" s="20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8" x14ac:dyDescent="0.25">
      <c r="A13" s="20"/>
      <c r="B13" s="65" t="s">
        <v>24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41"/>
    </row>
    <row r="14" spans="1:18" ht="4.5" customHeight="1" x14ac:dyDescent="0.25">
      <c r="A14" s="20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41"/>
    </row>
    <row r="15" spans="1:18" x14ac:dyDescent="0.25">
      <c r="A15" s="20"/>
      <c r="B15" s="67" t="s">
        <v>32</v>
      </c>
      <c r="C15" s="66">
        <f>SUM(C16:C18)</f>
        <v>3</v>
      </c>
      <c r="D15" s="66">
        <f>SUM(D16:D18)</f>
        <v>4</v>
      </c>
      <c r="E15" s="66">
        <f>SUM(E16:E18)</f>
        <v>5</v>
      </c>
      <c r="F15" s="66">
        <f t="shared" ref="F15:K15" si="0">SUM(F16:F18)</f>
        <v>3</v>
      </c>
      <c r="G15" s="66">
        <f t="shared" si="0"/>
        <v>4</v>
      </c>
      <c r="H15" s="66">
        <f t="shared" si="0"/>
        <v>2</v>
      </c>
      <c r="I15" s="66">
        <f t="shared" si="0"/>
        <v>0</v>
      </c>
      <c r="J15" s="66">
        <f t="shared" si="0"/>
        <v>0</v>
      </c>
      <c r="K15" s="66">
        <f t="shared" si="0"/>
        <v>3</v>
      </c>
      <c r="L15" s="66">
        <f t="shared" ref="L15:N15" si="1">SUM(L16:L18)</f>
        <v>3</v>
      </c>
      <c r="M15" s="66">
        <f t="shared" si="1"/>
        <v>3</v>
      </c>
      <c r="N15" s="66">
        <f t="shared" si="1"/>
        <v>2</v>
      </c>
      <c r="O15" s="66">
        <f>SUM(O16:O18)</f>
        <v>32</v>
      </c>
      <c r="P15" s="41"/>
    </row>
    <row r="16" spans="1:18" x14ac:dyDescent="0.25">
      <c r="A16" s="20"/>
      <c r="B16" s="69" t="s">
        <v>33</v>
      </c>
      <c r="C16" s="146">
        <v>1</v>
      </c>
      <c r="D16" s="146">
        <v>1</v>
      </c>
      <c r="E16" s="146">
        <v>1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1</v>
      </c>
      <c r="L16" s="146">
        <v>2</v>
      </c>
      <c r="M16" s="146">
        <v>2</v>
      </c>
      <c r="N16" s="146">
        <v>2</v>
      </c>
      <c r="O16" s="70">
        <f>SUM(C16:N16)</f>
        <v>10</v>
      </c>
      <c r="P16" s="41"/>
    </row>
    <row r="17" spans="1:256" x14ac:dyDescent="0.25">
      <c r="A17" s="20"/>
      <c r="B17" s="69" t="s">
        <v>34</v>
      </c>
      <c r="C17" s="146">
        <v>0</v>
      </c>
      <c r="D17" s="146">
        <v>1</v>
      </c>
      <c r="E17" s="146">
        <v>1</v>
      </c>
      <c r="F17" s="146">
        <v>1</v>
      </c>
      <c r="G17" s="146">
        <v>3</v>
      </c>
      <c r="H17" s="146">
        <v>1</v>
      </c>
      <c r="I17" s="146">
        <v>0</v>
      </c>
      <c r="J17" s="146">
        <v>0</v>
      </c>
      <c r="K17" s="146">
        <v>2</v>
      </c>
      <c r="L17" s="146">
        <v>1</v>
      </c>
      <c r="M17" s="146">
        <v>1</v>
      </c>
      <c r="N17" s="146">
        <v>0</v>
      </c>
      <c r="O17" s="70">
        <f>SUM(C17:N17)</f>
        <v>11</v>
      </c>
      <c r="P17" s="41"/>
    </row>
    <row r="18" spans="1:256" x14ac:dyDescent="0.25">
      <c r="A18" s="20"/>
      <c r="B18" s="69" t="s">
        <v>35</v>
      </c>
      <c r="C18" s="146">
        <v>2</v>
      </c>
      <c r="D18" s="146">
        <v>2</v>
      </c>
      <c r="E18" s="146">
        <v>3</v>
      </c>
      <c r="F18" s="146">
        <v>2</v>
      </c>
      <c r="G18" s="146">
        <v>1</v>
      </c>
      <c r="H18" s="146">
        <v>1</v>
      </c>
      <c r="I18" s="146">
        <v>0</v>
      </c>
      <c r="J18" s="146">
        <v>0</v>
      </c>
      <c r="K18" s="146">
        <v>0</v>
      </c>
      <c r="L18" s="146">
        <v>0</v>
      </c>
      <c r="M18" s="146">
        <v>0</v>
      </c>
      <c r="N18" s="146">
        <v>0</v>
      </c>
      <c r="O18" s="70">
        <f>SUM(C18:N18)</f>
        <v>11</v>
      </c>
      <c r="P18" s="41"/>
    </row>
    <row r="19" spans="1:256" ht="4.5" customHeight="1" x14ac:dyDescent="0.25">
      <c r="A19" s="20"/>
      <c r="B19" s="71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66"/>
      <c r="P19" s="41"/>
    </row>
    <row r="20" spans="1:256" x14ac:dyDescent="0.25">
      <c r="A20" s="20"/>
      <c r="B20" s="67" t="s">
        <v>36</v>
      </c>
      <c r="C20" s="66">
        <f>+C21+C24+C27</f>
        <v>128</v>
      </c>
      <c r="D20" s="66">
        <f>+D21+D24+D27</f>
        <v>223</v>
      </c>
      <c r="E20" s="66">
        <f>+E21+E24+E27</f>
        <v>237</v>
      </c>
      <c r="F20" s="66">
        <f t="shared" ref="F20:K20" si="2">+F21+F24+F27</f>
        <v>107</v>
      </c>
      <c r="G20" s="66">
        <f t="shared" si="2"/>
        <v>176</v>
      </c>
      <c r="H20" s="66">
        <f t="shared" si="2"/>
        <v>79</v>
      </c>
      <c r="I20" s="66">
        <f t="shared" si="2"/>
        <v>0</v>
      </c>
      <c r="J20" s="66">
        <f t="shared" si="2"/>
        <v>0</v>
      </c>
      <c r="K20" s="66">
        <f t="shared" si="2"/>
        <v>219</v>
      </c>
      <c r="L20" s="66">
        <f t="shared" ref="L20:N20" si="3">+L21+L24+L27</f>
        <v>174</v>
      </c>
      <c r="M20" s="66">
        <f t="shared" si="3"/>
        <v>158</v>
      </c>
      <c r="N20" s="66">
        <f t="shared" si="3"/>
        <v>112</v>
      </c>
      <c r="O20" s="66">
        <f>+O21+O24+O27</f>
        <v>1613</v>
      </c>
      <c r="P20" s="41"/>
    </row>
    <row r="21" spans="1:256" x14ac:dyDescent="0.25">
      <c r="A21" s="20"/>
      <c r="B21" s="45" t="s">
        <v>37</v>
      </c>
      <c r="C21" s="66">
        <f>SUM(C22:C23)</f>
        <v>36</v>
      </c>
      <c r="D21" s="66">
        <f>SUM(D22:D23)</f>
        <v>10</v>
      </c>
      <c r="E21" s="66">
        <f>SUM(E22:E23)</f>
        <v>58</v>
      </c>
      <c r="F21" s="66">
        <f t="shared" ref="F21:K21" si="4">SUM(F22:F23)</f>
        <v>0</v>
      </c>
      <c r="G21" s="66">
        <f t="shared" si="4"/>
        <v>0</v>
      </c>
      <c r="H21" s="66">
        <f t="shared" si="4"/>
        <v>0</v>
      </c>
      <c r="I21" s="66">
        <f t="shared" si="4"/>
        <v>0</v>
      </c>
      <c r="J21" s="66">
        <f t="shared" si="4"/>
        <v>0</v>
      </c>
      <c r="K21" s="66">
        <f t="shared" si="4"/>
        <v>77</v>
      </c>
      <c r="L21" s="66">
        <f t="shared" ref="L21:N21" si="5">SUM(L22:L23)</f>
        <v>122</v>
      </c>
      <c r="M21" s="66">
        <f t="shared" si="5"/>
        <v>124</v>
      </c>
      <c r="N21" s="66">
        <f t="shared" si="5"/>
        <v>112</v>
      </c>
      <c r="O21" s="66">
        <f>SUM(O22:O23)</f>
        <v>539</v>
      </c>
      <c r="P21" s="41"/>
    </row>
    <row r="22" spans="1:256" x14ac:dyDescent="0.25">
      <c r="A22" s="20"/>
      <c r="B22" s="72" t="s">
        <v>8</v>
      </c>
      <c r="C22" s="146">
        <v>13</v>
      </c>
      <c r="D22" s="146">
        <v>7</v>
      </c>
      <c r="E22" s="146">
        <v>20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17</v>
      </c>
      <c r="L22" s="146">
        <v>33</v>
      </c>
      <c r="M22" s="146">
        <v>42</v>
      </c>
      <c r="N22" s="146">
        <v>35</v>
      </c>
      <c r="O22" s="70">
        <f>SUM(C22:N22)</f>
        <v>167</v>
      </c>
      <c r="P22" s="41"/>
    </row>
    <row r="23" spans="1:256" x14ac:dyDescent="0.25">
      <c r="A23" s="20"/>
      <c r="B23" s="72" t="s">
        <v>9</v>
      </c>
      <c r="C23" s="146">
        <v>23</v>
      </c>
      <c r="D23" s="146">
        <v>3</v>
      </c>
      <c r="E23" s="146">
        <v>38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60</v>
      </c>
      <c r="L23" s="146">
        <v>89</v>
      </c>
      <c r="M23" s="146">
        <v>82</v>
      </c>
      <c r="N23" s="146">
        <v>77</v>
      </c>
      <c r="O23" s="70">
        <f>SUM(C23:N23)</f>
        <v>372</v>
      </c>
      <c r="P23" s="41"/>
    </row>
    <row r="24" spans="1:256" x14ac:dyDescent="0.25">
      <c r="A24" s="20"/>
      <c r="B24" s="45" t="s">
        <v>38</v>
      </c>
      <c r="C24" s="68">
        <f>+C25+C26</f>
        <v>0</v>
      </c>
      <c r="D24" s="68">
        <f>+D25+D26</f>
        <v>70</v>
      </c>
      <c r="E24" s="68">
        <f>+E25+E26</f>
        <v>54</v>
      </c>
      <c r="F24" s="68">
        <f t="shared" ref="F24:K24" si="6">+F25+F26</f>
        <v>42</v>
      </c>
      <c r="G24" s="68">
        <f t="shared" si="6"/>
        <v>116</v>
      </c>
      <c r="H24" s="68">
        <f t="shared" si="6"/>
        <v>31</v>
      </c>
      <c r="I24" s="68">
        <f t="shared" si="6"/>
        <v>0</v>
      </c>
      <c r="J24" s="68">
        <f t="shared" si="6"/>
        <v>0</v>
      </c>
      <c r="K24" s="68">
        <f t="shared" si="6"/>
        <v>142</v>
      </c>
      <c r="L24" s="68">
        <f t="shared" ref="L24:N24" si="7">+L25+L26</f>
        <v>52</v>
      </c>
      <c r="M24" s="68">
        <f t="shared" si="7"/>
        <v>34</v>
      </c>
      <c r="N24" s="68">
        <f t="shared" si="7"/>
        <v>0</v>
      </c>
      <c r="O24" s="66">
        <f>SUM(O25:O26)</f>
        <v>541</v>
      </c>
      <c r="P24" s="41"/>
    </row>
    <row r="25" spans="1:256" s="46" customFormat="1" x14ac:dyDescent="0.25">
      <c r="B25" s="72" t="s">
        <v>8</v>
      </c>
      <c r="C25" s="146">
        <v>0</v>
      </c>
      <c r="D25" s="146">
        <v>25</v>
      </c>
      <c r="E25" s="146">
        <v>21</v>
      </c>
      <c r="F25" s="146">
        <v>18</v>
      </c>
      <c r="G25" s="146">
        <v>44</v>
      </c>
      <c r="H25" s="146">
        <v>8</v>
      </c>
      <c r="I25" s="146">
        <v>0</v>
      </c>
      <c r="J25" s="146">
        <v>0</v>
      </c>
      <c r="K25" s="146">
        <v>45</v>
      </c>
      <c r="L25" s="146">
        <v>20</v>
      </c>
      <c r="M25" s="146">
        <v>12</v>
      </c>
      <c r="N25" s="146">
        <v>0</v>
      </c>
      <c r="O25" s="70">
        <f>SUM(C25:N25)</f>
        <v>193</v>
      </c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</row>
    <row r="26" spans="1:256" s="46" customFormat="1" x14ac:dyDescent="0.25">
      <c r="B26" s="72" t="s">
        <v>9</v>
      </c>
      <c r="C26" s="146">
        <v>0</v>
      </c>
      <c r="D26" s="146">
        <v>45</v>
      </c>
      <c r="E26" s="146">
        <v>33</v>
      </c>
      <c r="F26" s="146">
        <v>24</v>
      </c>
      <c r="G26" s="146">
        <v>72</v>
      </c>
      <c r="H26" s="146">
        <v>23</v>
      </c>
      <c r="I26" s="146">
        <v>0</v>
      </c>
      <c r="J26" s="146">
        <v>0</v>
      </c>
      <c r="K26" s="146">
        <v>97</v>
      </c>
      <c r="L26" s="146">
        <v>32</v>
      </c>
      <c r="M26" s="146">
        <v>22</v>
      </c>
      <c r="N26" s="146">
        <v>0</v>
      </c>
      <c r="O26" s="70">
        <f>SUM(C26:N26)</f>
        <v>348</v>
      </c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</row>
    <row r="27" spans="1:256" s="46" customFormat="1" x14ac:dyDescent="0.25">
      <c r="B27" s="45" t="s">
        <v>39</v>
      </c>
      <c r="C27" s="68">
        <f>+C28+C29</f>
        <v>92</v>
      </c>
      <c r="D27" s="68">
        <f>+D28+D29</f>
        <v>143</v>
      </c>
      <c r="E27" s="68">
        <f>+E28+E29</f>
        <v>125</v>
      </c>
      <c r="F27" s="68">
        <f t="shared" ref="F27:K27" si="8">+F28+F29</f>
        <v>65</v>
      </c>
      <c r="G27" s="68">
        <f t="shared" si="8"/>
        <v>60</v>
      </c>
      <c r="H27" s="68">
        <f t="shared" si="8"/>
        <v>48</v>
      </c>
      <c r="I27" s="68">
        <f t="shared" si="8"/>
        <v>0</v>
      </c>
      <c r="J27" s="68">
        <f t="shared" si="8"/>
        <v>0</v>
      </c>
      <c r="K27" s="68">
        <f t="shared" si="8"/>
        <v>0</v>
      </c>
      <c r="L27" s="68">
        <f t="shared" ref="L27:N27" si="9">+L28+L29</f>
        <v>0</v>
      </c>
      <c r="M27" s="68">
        <f t="shared" si="9"/>
        <v>0</v>
      </c>
      <c r="N27" s="68">
        <f t="shared" si="9"/>
        <v>0</v>
      </c>
      <c r="O27" s="66">
        <f>SUM(O28:O29)</f>
        <v>533</v>
      </c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</row>
    <row r="28" spans="1:256" s="46" customFormat="1" x14ac:dyDescent="0.25">
      <c r="B28" s="72" t="s">
        <v>8</v>
      </c>
      <c r="C28" s="146">
        <v>30</v>
      </c>
      <c r="D28" s="146">
        <v>52</v>
      </c>
      <c r="E28" s="146">
        <v>47</v>
      </c>
      <c r="F28" s="146">
        <v>34</v>
      </c>
      <c r="G28" s="146">
        <v>24</v>
      </c>
      <c r="H28" s="146">
        <v>22</v>
      </c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70">
        <f>SUM(C28:N28)</f>
        <v>209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</row>
    <row r="29" spans="1:256" s="46" customFormat="1" x14ac:dyDescent="0.25">
      <c r="B29" s="72" t="s">
        <v>9</v>
      </c>
      <c r="C29" s="146">
        <v>62</v>
      </c>
      <c r="D29" s="146">
        <v>91</v>
      </c>
      <c r="E29" s="146">
        <v>78</v>
      </c>
      <c r="F29" s="146">
        <v>31</v>
      </c>
      <c r="G29" s="146">
        <v>36</v>
      </c>
      <c r="H29" s="146">
        <v>26</v>
      </c>
      <c r="I29" s="146">
        <v>0</v>
      </c>
      <c r="J29" s="146">
        <v>0</v>
      </c>
      <c r="K29" s="146">
        <v>0</v>
      </c>
      <c r="L29" s="146">
        <v>0</v>
      </c>
      <c r="M29" s="146">
        <v>0</v>
      </c>
      <c r="N29" s="146">
        <v>0</v>
      </c>
      <c r="O29" s="70">
        <f>SUM(C29:N29)</f>
        <v>324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</row>
    <row r="30" spans="1:256" s="46" customFormat="1" ht="4.5" customHeight="1" x14ac:dyDescent="0.25">
      <c r="B30" s="67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</row>
    <row r="31" spans="1:256" s="46" customFormat="1" x14ac:dyDescent="0.25">
      <c r="B31" s="67" t="s">
        <v>40</v>
      </c>
      <c r="C31" s="111">
        <f t="shared" ref="C31:H31" si="10">+C20/C15</f>
        <v>42.666666666666664</v>
      </c>
      <c r="D31" s="111">
        <f t="shared" si="10"/>
        <v>55.75</v>
      </c>
      <c r="E31" s="111">
        <f t="shared" si="10"/>
        <v>47.4</v>
      </c>
      <c r="F31" s="111">
        <f t="shared" si="10"/>
        <v>35.666666666666664</v>
      </c>
      <c r="G31" s="111">
        <f t="shared" si="10"/>
        <v>44</v>
      </c>
      <c r="H31" s="111">
        <f t="shared" si="10"/>
        <v>39.5</v>
      </c>
      <c r="I31" s="112">
        <f t="shared" ref="I31:N34" si="11">0/1</f>
        <v>0</v>
      </c>
      <c r="J31" s="112">
        <f t="shared" si="11"/>
        <v>0</v>
      </c>
      <c r="K31" s="111">
        <f t="shared" ref="K31:M31" si="12">+K20/K15</f>
        <v>73</v>
      </c>
      <c r="L31" s="111">
        <f t="shared" si="12"/>
        <v>58</v>
      </c>
      <c r="M31" s="111">
        <f t="shared" si="12"/>
        <v>52.666666666666664</v>
      </c>
      <c r="N31" s="111">
        <f t="shared" ref="N31:O31" si="13">+N20/N15</f>
        <v>56</v>
      </c>
      <c r="O31" s="111">
        <f t="shared" si="13"/>
        <v>50.40625</v>
      </c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</row>
    <row r="32" spans="1:256" s="46" customFormat="1" x14ac:dyDescent="0.25">
      <c r="B32" s="69" t="s">
        <v>33</v>
      </c>
      <c r="C32" s="148">
        <f t="shared" ref="C32:E32" si="14">+C21/C16</f>
        <v>36</v>
      </c>
      <c r="D32" s="148">
        <f t="shared" si="14"/>
        <v>10</v>
      </c>
      <c r="E32" s="148">
        <f t="shared" si="14"/>
        <v>58</v>
      </c>
      <c r="F32" s="148">
        <v>0</v>
      </c>
      <c r="G32" s="148">
        <v>0</v>
      </c>
      <c r="H32" s="148">
        <f>0/1</f>
        <v>0</v>
      </c>
      <c r="I32" s="148">
        <f t="shared" si="11"/>
        <v>0</v>
      </c>
      <c r="J32" s="148">
        <f t="shared" si="11"/>
        <v>0</v>
      </c>
      <c r="K32" s="148">
        <f t="shared" ref="K32:N32" si="15">+K21/K16</f>
        <v>77</v>
      </c>
      <c r="L32" s="148">
        <f t="shared" si="15"/>
        <v>61</v>
      </c>
      <c r="M32" s="148">
        <f t="shared" si="15"/>
        <v>62</v>
      </c>
      <c r="N32" s="148">
        <f t="shared" si="15"/>
        <v>56</v>
      </c>
      <c r="O32" s="112">
        <f t="shared" ref="O32" si="16">+O21/O16</f>
        <v>53.9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1:256" s="46" customFormat="1" x14ac:dyDescent="0.25">
      <c r="B33" s="69" t="s">
        <v>34</v>
      </c>
      <c r="C33" s="148">
        <v>0</v>
      </c>
      <c r="D33" s="148">
        <f t="shared" ref="D33:H33" si="17">+D24/D17</f>
        <v>70</v>
      </c>
      <c r="E33" s="148">
        <f t="shared" si="17"/>
        <v>54</v>
      </c>
      <c r="F33" s="148">
        <f t="shared" si="17"/>
        <v>42</v>
      </c>
      <c r="G33" s="148">
        <f t="shared" si="17"/>
        <v>38.666666666666664</v>
      </c>
      <c r="H33" s="148">
        <f t="shared" si="17"/>
        <v>31</v>
      </c>
      <c r="I33" s="148">
        <f t="shared" si="11"/>
        <v>0</v>
      </c>
      <c r="J33" s="148">
        <f t="shared" si="11"/>
        <v>0</v>
      </c>
      <c r="K33" s="148">
        <f>+K24/K17</f>
        <v>71</v>
      </c>
      <c r="L33" s="148">
        <f t="shared" ref="L33:M33" si="18">+L24/L17</f>
        <v>52</v>
      </c>
      <c r="M33" s="148">
        <f t="shared" si="18"/>
        <v>34</v>
      </c>
      <c r="N33" s="148">
        <f t="shared" si="11"/>
        <v>0</v>
      </c>
      <c r="O33" s="112">
        <f>+O24/O17</f>
        <v>49.18181818181818</v>
      </c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</row>
    <row r="34" spans="1:256" s="46" customFormat="1" x14ac:dyDescent="0.25">
      <c r="B34" s="69" t="s">
        <v>35</v>
      </c>
      <c r="C34" s="148">
        <f t="shared" ref="C34:F34" si="19">+C27/C18</f>
        <v>46</v>
      </c>
      <c r="D34" s="148">
        <f t="shared" si="19"/>
        <v>71.5</v>
      </c>
      <c r="E34" s="148">
        <f t="shared" si="19"/>
        <v>41.666666666666664</v>
      </c>
      <c r="F34" s="148">
        <f t="shared" si="19"/>
        <v>32.5</v>
      </c>
      <c r="G34" s="148">
        <f>+G27/G18</f>
        <v>60</v>
      </c>
      <c r="H34" s="148">
        <f>+H27/H18</f>
        <v>48</v>
      </c>
      <c r="I34" s="148">
        <f t="shared" si="11"/>
        <v>0</v>
      </c>
      <c r="J34" s="148">
        <f t="shared" si="11"/>
        <v>0</v>
      </c>
      <c r="K34" s="148">
        <f t="shared" si="11"/>
        <v>0</v>
      </c>
      <c r="L34" s="148">
        <f t="shared" si="11"/>
        <v>0</v>
      </c>
      <c r="M34" s="148">
        <f t="shared" si="11"/>
        <v>0</v>
      </c>
      <c r="N34" s="148">
        <f t="shared" si="11"/>
        <v>0</v>
      </c>
      <c r="O34" s="112">
        <f>+O27/O18</f>
        <v>48.454545454545453</v>
      </c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</row>
    <row r="35" spans="1:256" s="46" customFormat="1" ht="4.5" customHeight="1" x14ac:dyDescent="0.25">
      <c r="B35" s="71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6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</row>
    <row r="36" spans="1:256" s="46" customFormat="1" x14ac:dyDescent="0.25">
      <c r="B36" s="67" t="s">
        <v>41</v>
      </c>
      <c r="C36" s="66">
        <f>SUM(C37:C38)</f>
        <v>3</v>
      </c>
      <c r="D36" s="66">
        <f>SUM(D37:D38)</f>
        <v>4</v>
      </c>
      <c r="E36" s="66">
        <f>SUM(E37:E38)</f>
        <v>5</v>
      </c>
      <c r="F36" s="66">
        <f t="shared" ref="F36:K36" si="20">SUM(F37:F38)</f>
        <v>3</v>
      </c>
      <c r="G36" s="66">
        <f t="shared" si="20"/>
        <v>4</v>
      </c>
      <c r="H36" s="66">
        <f t="shared" si="20"/>
        <v>2</v>
      </c>
      <c r="I36" s="66">
        <f t="shared" si="20"/>
        <v>0</v>
      </c>
      <c r="J36" s="66">
        <f t="shared" si="20"/>
        <v>0</v>
      </c>
      <c r="K36" s="66">
        <f t="shared" si="20"/>
        <v>3</v>
      </c>
      <c r="L36" s="66">
        <f t="shared" ref="L36:N36" si="21">SUM(L37:L38)</f>
        <v>3</v>
      </c>
      <c r="M36" s="66">
        <f t="shared" si="21"/>
        <v>3</v>
      </c>
      <c r="N36" s="66">
        <f t="shared" si="21"/>
        <v>2</v>
      </c>
      <c r="O36" s="66">
        <f>SUM(O37:O38)</f>
        <v>32</v>
      </c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</row>
    <row r="37" spans="1:256" s="46" customFormat="1" x14ac:dyDescent="0.25">
      <c r="B37" s="69" t="s">
        <v>42</v>
      </c>
      <c r="C37" s="146">
        <v>2</v>
      </c>
      <c r="D37" s="146">
        <v>3</v>
      </c>
      <c r="E37" s="146">
        <v>3</v>
      </c>
      <c r="F37" s="146">
        <v>1</v>
      </c>
      <c r="G37" s="146">
        <v>1</v>
      </c>
      <c r="H37" s="146">
        <v>0</v>
      </c>
      <c r="I37" s="146">
        <v>0</v>
      </c>
      <c r="J37" s="146">
        <v>0</v>
      </c>
      <c r="K37" s="146">
        <v>1</v>
      </c>
      <c r="L37" s="146">
        <v>1</v>
      </c>
      <c r="M37" s="146">
        <v>1</v>
      </c>
      <c r="N37" s="146">
        <v>2</v>
      </c>
      <c r="O37" s="70">
        <f>SUM(C37:N37)</f>
        <v>15</v>
      </c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</row>
    <row r="38" spans="1:256" s="46" customFormat="1" ht="15" thickBot="1" x14ac:dyDescent="0.3">
      <c r="B38" s="73" t="s">
        <v>43</v>
      </c>
      <c r="C38" s="151">
        <v>1</v>
      </c>
      <c r="D38" s="151">
        <v>1</v>
      </c>
      <c r="E38" s="151">
        <v>2</v>
      </c>
      <c r="F38" s="151">
        <v>2</v>
      </c>
      <c r="G38" s="151">
        <v>3</v>
      </c>
      <c r="H38" s="151">
        <v>2</v>
      </c>
      <c r="I38" s="151">
        <v>0</v>
      </c>
      <c r="J38" s="151">
        <v>0</v>
      </c>
      <c r="K38" s="151">
        <v>2</v>
      </c>
      <c r="L38" s="151">
        <v>2</v>
      </c>
      <c r="M38" s="151">
        <v>2</v>
      </c>
      <c r="N38" s="151">
        <v>0</v>
      </c>
      <c r="O38" s="74">
        <f>SUM(C38:N38)</f>
        <v>17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</row>
    <row r="39" spans="1:256" s="46" customFormat="1" x14ac:dyDescent="0.25">
      <c r="B39" s="124" t="s">
        <v>19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4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</row>
    <row r="40" spans="1:256" s="46" customFormat="1" x14ac:dyDescent="0.2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4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</row>
    <row r="41" spans="1:256" s="46" customFormat="1" x14ac:dyDescent="0.25">
      <c r="B41" s="46" t="s">
        <v>17</v>
      </c>
      <c r="C41" s="46" t="s">
        <v>22</v>
      </c>
      <c r="D41" s="46">
        <f>+N14</f>
        <v>0</v>
      </c>
      <c r="E41" s="46">
        <f>+N17</f>
        <v>0</v>
      </c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</row>
    <row r="42" spans="1:256" s="46" customFormat="1" x14ac:dyDescent="0.25">
      <c r="C42" s="46" t="s">
        <v>23</v>
      </c>
      <c r="D42" s="46">
        <f>+N15</f>
        <v>2</v>
      </c>
      <c r="E42" s="46">
        <f>+N18</f>
        <v>0</v>
      </c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</row>
    <row r="43" spans="1:256" s="20" customForma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spans="1:256" s="20" customForma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spans="1:256" s="20" customForma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</row>
    <row r="46" spans="1:256" s="20" customForma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</row>
    <row r="47" spans="1:256" s="20" customForma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</row>
    <row r="48" spans="1:256" s="20" customForma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</row>
    <row r="49" spans="1:256" s="20" customForma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spans="1:256" s="20" customForma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</row>
    <row r="51" spans="1:256" s="20" customForma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</row>
    <row r="52" spans="1:256" s="20" customForma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</row>
    <row r="53" spans="1:256" s="20" customForma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</row>
    <row r="54" spans="1:256" s="20" customForma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</row>
    <row r="55" spans="1:256" s="20" customForma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1:256" s="20" customForma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</row>
    <row r="57" spans="1:256" s="20" customForma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20" customForma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20" customFormat="1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20" customForma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20" customForma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s="20" customForma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</row>
    <row r="63" spans="1:256" s="20" customForma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</row>
  </sheetData>
  <mergeCells count="2">
    <mergeCell ref="B6:O6"/>
    <mergeCell ref="B9:O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Pro,Negrita"Tri4 2025  |&amp;P</oddFooter>
  </headerFooter>
  <ignoredErrors>
    <ignoredError sqref="O24:O27 N33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166E-3B38-44B9-9317-A14F0D1CCDCD}">
  <sheetPr>
    <pageSetUpPr fitToPage="1"/>
  </sheetPr>
  <dimension ref="A1:R58"/>
  <sheetViews>
    <sheetView workbookViewId="0"/>
  </sheetViews>
  <sheetFormatPr baseColWidth="10" defaultColWidth="8.7109375" defaultRowHeight="14.25" x14ac:dyDescent="0.25"/>
  <cols>
    <col min="1" max="1" width="4" style="21" customWidth="1"/>
    <col min="2" max="2" width="14.85546875" style="21" bestFit="1" customWidth="1"/>
    <col min="3" max="11" width="6.42578125" style="21" bestFit="1" customWidth="1"/>
    <col min="12" max="14" width="7.7109375" style="21" bestFit="1" customWidth="1"/>
    <col min="15" max="15" width="7.5703125" style="21" bestFit="1" customWidth="1"/>
    <col min="16" max="16" width="5.7109375" style="21" customWidth="1"/>
    <col min="17" max="18" width="8.7109375" style="21"/>
    <col min="19" max="16384" width="8.7109375" style="32"/>
  </cols>
  <sheetData>
    <row r="1" spans="1:18" ht="18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5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5.7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8" ht="15.75" customHeight="1" x14ac:dyDescent="0.25">
      <c r="A5" s="20"/>
      <c r="B5" s="20"/>
      <c r="C5" s="20"/>
      <c r="D5" s="20"/>
      <c r="E5" s="20"/>
      <c r="F5" s="20"/>
      <c r="G5" s="20"/>
      <c r="H5" s="20"/>
      <c r="I5" s="33"/>
      <c r="J5" s="20"/>
      <c r="K5" s="20"/>
      <c r="L5" s="20"/>
      <c r="M5" s="20"/>
      <c r="N5" s="20"/>
      <c r="O5" s="20"/>
      <c r="P5" s="20"/>
    </row>
    <row r="6" spans="1:18" ht="36.75" customHeight="1" x14ac:dyDescent="0.25">
      <c r="A6" s="20"/>
      <c r="B6" s="168" t="s">
        <v>203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20"/>
    </row>
    <row r="7" spans="1:18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8" ht="18.75" customHeight="1" x14ac:dyDescent="0.25">
      <c r="A8" s="20"/>
      <c r="B8" s="169" t="s">
        <v>183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1"/>
      <c r="P8" s="20"/>
    </row>
    <row r="9" spans="1:18" ht="7.5" customHeight="1" x14ac:dyDescent="0.25">
      <c r="A9" s="20"/>
      <c r="B9" s="34"/>
      <c r="C9" s="34"/>
      <c r="D9" s="34"/>
      <c r="E9" s="35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8" ht="18.75" customHeight="1" x14ac:dyDescent="0.25">
      <c r="A10" s="20"/>
      <c r="B10" s="36"/>
      <c r="C10" s="37" t="s">
        <v>6</v>
      </c>
      <c r="D10" s="37" t="s">
        <v>12</v>
      </c>
      <c r="E10" s="37" t="s">
        <v>13</v>
      </c>
      <c r="F10" s="37" t="s">
        <v>14</v>
      </c>
      <c r="G10" s="37" t="s">
        <v>15</v>
      </c>
      <c r="H10" s="37" t="s">
        <v>16</v>
      </c>
      <c r="I10" s="37" t="s">
        <v>176</v>
      </c>
      <c r="J10" s="37" t="s">
        <v>177</v>
      </c>
      <c r="K10" s="37" t="s">
        <v>178</v>
      </c>
      <c r="L10" s="37" t="s">
        <v>207</v>
      </c>
      <c r="M10" s="37" t="s">
        <v>208</v>
      </c>
      <c r="N10" s="37" t="s">
        <v>17</v>
      </c>
      <c r="O10" s="37" t="s">
        <v>7</v>
      </c>
      <c r="P10" s="38"/>
    </row>
    <row r="11" spans="1:18" s="79" customFormat="1" ht="16.5" customHeight="1" x14ac:dyDescent="0.25">
      <c r="A11" s="75"/>
      <c r="B11" s="76" t="s">
        <v>150</v>
      </c>
      <c r="C11" s="117">
        <v>7073</v>
      </c>
      <c r="D11" s="117">
        <v>6620</v>
      </c>
      <c r="E11" s="117">
        <v>6425</v>
      </c>
      <c r="F11" s="117">
        <v>4940</v>
      </c>
      <c r="G11" s="117">
        <v>4897</v>
      </c>
      <c r="H11" s="117">
        <v>3987</v>
      </c>
      <c r="I11" s="117">
        <v>2254</v>
      </c>
      <c r="J11" s="117">
        <v>2217</v>
      </c>
      <c r="K11" s="117">
        <v>5186</v>
      </c>
      <c r="L11" s="117">
        <v>6145</v>
      </c>
      <c r="M11" s="117">
        <v>6595</v>
      </c>
      <c r="N11" s="117">
        <v>5523</v>
      </c>
      <c r="O11" s="78">
        <f>SUM(C11:N11)</f>
        <v>61862</v>
      </c>
      <c r="P11" s="38"/>
      <c r="Q11" s="21"/>
      <c r="R11" s="21"/>
    </row>
    <row r="12" spans="1:18" s="79" customFormat="1" ht="16.5" customHeight="1" x14ac:dyDescent="0.25">
      <c r="A12" s="75"/>
      <c r="B12" s="76" t="s">
        <v>151</v>
      </c>
      <c r="C12" s="117">
        <v>15798</v>
      </c>
      <c r="D12" s="117">
        <v>15288</v>
      </c>
      <c r="E12" s="117">
        <v>14993</v>
      </c>
      <c r="F12" s="117">
        <v>10672</v>
      </c>
      <c r="G12" s="117">
        <v>10612</v>
      </c>
      <c r="H12" s="117">
        <v>8010</v>
      </c>
      <c r="I12" s="117">
        <v>3613</v>
      </c>
      <c r="J12" s="117">
        <v>3063</v>
      </c>
      <c r="K12" s="117">
        <v>10720</v>
      </c>
      <c r="L12" s="117">
        <v>13040</v>
      </c>
      <c r="M12" s="117">
        <v>13065</v>
      </c>
      <c r="N12" s="117">
        <v>10162</v>
      </c>
      <c r="O12" s="78">
        <f>SUM(C12:N12)</f>
        <v>129036</v>
      </c>
      <c r="P12" s="38"/>
      <c r="Q12" s="21"/>
      <c r="R12" s="21"/>
    </row>
    <row r="13" spans="1:18" s="79" customFormat="1" ht="16.5" customHeight="1" x14ac:dyDescent="0.25">
      <c r="A13" s="75"/>
      <c r="B13" s="76" t="s">
        <v>152</v>
      </c>
      <c r="C13" s="117">
        <v>52797</v>
      </c>
      <c r="D13" s="117">
        <v>48115</v>
      </c>
      <c r="E13" s="117">
        <v>47429</v>
      </c>
      <c r="F13" s="117">
        <v>32478</v>
      </c>
      <c r="G13" s="117">
        <v>30874</v>
      </c>
      <c r="H13" s="117">
        <v>24789</v>
      </c>
      <c r="I13" s="117">
        <v>11771</v>
      </c>
      <c r="J13" s="117">
        <v>10755</v>
      </c>
      <c r="K13" s="117">
        <v>34144</v>
      </c>
      <c r="L13" s="117">
        <v>38068</v>
      </c>
      <c r="M13" s="117">
        <v>36664</v>
      </c>
      <c r="N13" s="117">
        <v>25631</v>
      </c>
      <c r="O13" s="78">
        <f>SUM(C13:N13)</f>
        <v>393515</v>
      </c>
      <c r="P13" s="38"/>
      <c r="Q13" s="21"/>
      <c r="R13" s="21"/>
    </row>
    <row r="14" spans="1:18" s="79" customFormat="1" ht="3.75" customHeight="1" thickBot="1" x14ac:dyDescent="0.3">
      <c r="A14" s="75"/>
      <c r="B14" s="81"/>
      <c r="C14" s="82"/>
      <c r="D14" s="82"/>
      <c r="E14" s="83"/>
      <c r="F14" s="118"/>
      <c r="G14" s="118"/>
      <c r="H14" s="119"/>
      <c r="I14" s="118"/>
      <c r="J14" s="118"/>
      <c r="K14" s="119"/>
      <c r="L14" s="118"/>
      <c r="M14" s="118"/>
      <c r="N14" s="119"/>
      <c r="O14" s="84"/>
      <c r="P14" s="38"/>
      <c r="Q14" s="21"/>
      <c r="R14" s="21"/>
    </row>
    <row r="15" spans="1:18" s="79" customFormat="1" x14ac:dyDescent="0.25">
      <c r="A15" s="75"/>
      <c r="B15" s="85"/>
      <c r="C15" s="126">
        <f t="shared" ref="C15:I15" si="0">+C13/C11</f>
        <v>7.464583627880673</v>
      </c>
      <c r="D15" s="126">
        <f t="shared" si="0"/>
        <v>7.2681268882175223</v>
      </c>
      <c r="E15" s="126">
        <f t="shared" si="0"/>
        <v>7.3819455252918287</v>
      </c>
      <c r="F15" s="126">
        <f t="shared" si="0"/>
        <v>6.5744939271255065</v>
      </c>
      <c r="G15" s="126">
        <f t="shared" si="0"/>
        <v>6.3046763324484374</v>
      </c>
      <c r="H15" s="126">
        <f t="shared" si="0"/>
        <v>6.2174567343867571</v>
      </c>
      <c r="I15" s="126">
        <f t="shared" si="0"/>
        <v>5.2222715173025733</v>
      </c>
      <c r="J15" s="126">
        <f t="shared" ref="J15:N15" si="1">+J13/J11</f>
        <v>4.8511502029769957</v>
      </c>
      <c r="K15" s="126">
        <f t="shared" si="1"/>
        <v>6.5838796760509064</v>
      </c>
      <c r="L15" s="126">
        <f t="shared" si="1"/>
        <v>6.1949552481692436</v>
      </c>
      <c r="M15" s="126">
        <f t="shared" si="1"/>
        <v>5.5593631539044734</v>
      </c>
      <c r="N15" s="126">
        <f t="shared" si="1"/>
        <v>4.6407749411551693</v>
      </c>
      <c r="O15" s="78"/>
      <c r="P15" s="38"/>
      <c r="Q15" s="21"/>
      <c r="R15" s="21"/>
    </row>
    <row r="16" spans="1:18" s="79" customFormat="1" ht="6" customHeight="1" x14ac:dyDescent="0.25">
      <c r="A16" s="75"/>
      <c r="B16" s="85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86"/>
      <c r="P16" s="38"/>
      <c r="Q16" s="21"/>
      <c r="R16" s="21"/>
    </row>
    <row r="17" spans="1:18" s="79" customFormat="1" x14ac:dyDescent="0.25">
      <c r="A17" s="75"/>
      <c r="B17" s="8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38"/>
      <c r="Q17" s="21"/>
      <c r="R17" s="21"/>
    </row>
    <row r="18" spans="1:18" s="79" customFormat="1" x14ac:dyDescent="0.25">
      <c r="A18" s="75"/>
      <c r="B18" s="8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38"/>
      <c r="Q18" s="21"/>
      <c r="R18" s="21"/>
    </row>
    <row r="19" spans="1:18" s="79" customFormat="1" x14ac:dyDescent="0.25">
      <c r="A19" s="75"/>
      <c r="B19" s="8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38"/>
      <c r="Q19" s="21"/>
      <c r="R19" s="21"/>
    </row>
    <row r="20" spans="1:18" s="79" customFormat="1" x14ac:dyDescent="0.25">
      <c r="A20" s="75"/>
      <c r="B20" s="85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38"/>
      <c r="Q20" s="21"/>
      <c r="R20" s="21"/>
    </row>
    <row r="21" spans="1:18" s="79" customFormat="1" x14ac:dyDescent="0.25">
      <c r="A21" s="75"/>
      <c r="B21" s="91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38"/>
      <c r="Q21" s="21"/>
      <c r="R21" s="21"/>
    </row>
    <row r="22" spans="1:18" s="79" customFormat="1" x14ac:dyDescent="0.25">
      <c r="A22" s="75"/>
      <c r="B22" s="91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38"/>
      <c r="Q22" s="21"/>
      <c r="R22" s="21"/>
    </row>
    <row r="23" spans="1:18" s="79" customFormat="1" x14ac:dyDescent="0.25">
      <c r="A23" s="75"/>
      <c r="B23" s="85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78"/>
      <c r="P23" s="38"/>
      <c r="Q23" s="21"/>
      <c r="R23" s="21"/>
    </row>
    <row r="24" spans="1:18" s="79" customFormat="1" x14ac:dyDescent="0.25">
      <c r="A24" s="75"/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78"/>
      <c r="P24" s="38"/>
      <c r="Q24" s="21"/>
      <c r="R24" s="21"/>
    </row>
    <row r="25" spans="1:18" s="80" customFormat="1" x14ac:dyDescent="0.25">
      <c r="A25" s="93"/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78"/>
      <c r="P25" s="38"/>
      <c r="Q25" s="21"/>
      <c r="R25" s="21"/>
    </row>
    <row r="26" spans="1:18" s="95" customFormat="1" x14ac:dyDescent="0.25">
      <c r="A26" s="94"/>
      <c r="B26" s="85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78"/>
      <c r="P26" s="38"/>
      <c r="Q26" s="21"/>
      <c r="R26" s="21"/>
    </row>
    <row r="27" spans="1:18" x14ac:dyDescent="0.25">
      <c r="A27" s="20"/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78"/>
      <c r="P27" s="38"/>
    </row>
    <row r="28" spans="1:18" x14ac:dyDescent="0.25">
      <c r="A28" s="20"/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78"/>
      <c r="P28" s="38"/>
    </row>
    <row r="29" spans="1:18" x14ac:dyDescent="0.25">
      <c r="A29" s="20"/>
      <c r="B29" s="85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78"/>
      <c r="P29" s="38"/>
    </row>
    <row r="30" spans="1:18" x14ac:dyDescent="0.25">
      <c r="A30" s="20"/>
      <c r="B30" s="91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78"/>
      <c r="P30" s="38"/>
    </row>
    <row r="31" spans="1:18" x14ac:dyDescent="0.25">
      <c r="A31" s="20"/>
      <c r="B31" s="91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78"/>
      <c r="P31" s="38"/>
    </row>
    <row r="32" spans="1:18" x14ac:dyDescent="0.25">
      <c r="A32" s="20"/>
      <c r="B32" s="97"/>
      <c r="C32" s="98"/>
      <c r="D32" s="99"/>
      <c r="E32" s="100"/>
      <c r="F32" s="20"/>
      <c r="G32" s="20"/>
      <c r="H32" s="99"/>
      <c r="I32" s="100"/>
      <c r="J32" s="20"/>
      <c r="K32" s="20"/>
      <c r="L32" s="20"/>
      <c r="M32" s="20"/>
      <c r="N32" s="20"/>
      <c r="O32" s="20"/>
      <c r="P32" s="20"/>
    </row>
    <row r="33" spans="1:16" ht="24.75" customHeight="1" x14ac:dyDescent="0.25">
      <c r="A33" s="20"/>
      <c r="B33" s="98"/>
      <c r="C33" s="98"/>
      <c r="D33" s="99"/>
      <c r="E33" s="100"/>
      <c r="F33" s="20"/>
      <c r="G33" s="20"/>
      <c r="H33" s="99"/>
      <c r="I33" s="100"/>
      <c r="J33" s="20"/>
      <c r="K33" s="20"/>
      <c r="L33" s="20"/>
      <c r="M33" s="20"/>
      <c r="N33" s="20"/>
      <c r="O33" s="20"/>
      <c r="P33" s="20"/>
    </row>
    <row r="34" spans="1:16" s="21" customFormat="1" x14ac:dyDescent="0.25">
      <c r="A34" s="20"/>
      <c r="B34" s="101"/>
      <c r="C34" s="101"/>
      <c r="D34" s="102"/>
      <c r="E34" s="102"/>
      <c r="F34" s="102"/>
      <c r="G34" s="102"/>
      <c r="H34" s="102"/>
      <c r="I34" s="102"/>
      <c r="J34" s="20"/>
      <c r="K34" s="20"/>
      <c r="L34" s="20"/>
      <c r="M34" s="20"/>
      <c r="N34" s="20"/>
      <c r="O34" s="20"/>
      <c r="P34" s="20"/>
    </row>
    <row r="35" spans="1:16" s="21" customFormat="1" x14ac:dyDescent="0.25">
      <c r="A35" s="20"/>
      <c r="B35" s="98"/>
      <c r="C35" s="98"/>
      <c r="D35" s="98"/>
      <c r="E35" s="103"/>
      <c r="F35" s="20"/>
      <c r="G35" s="20"/>
      <c r="H35" s="20"/>
      <c r="I35" s="104"/>
      <c r="J35" s="20"/>
      <c r="K35" s="20"/>
      <c r="L35" s="20"/>
      <c r="M35" s="20"/>
      <c r="N35" s="20"/>
      <c r="O35" s="20"/>
      <c r="P35" s="20"/>
    </row>
    <row r="36" spans="1:16" s="21" customFormat="1" x14ac:dyDescent="0.25">
      <c r="A36" s="20"/>
      <c r="B36" s="20"/>
      <c r="C36" s="20"/>
      <c r="D36" s="20"/>
      <c r="E36" s="20"/>
      <c r="F36" s="20"/>
      <c r="G36" s="20"/>
      <c r="H36" s="20"/>
      <c r="I36" s="104"/>
      <c r="J36" s="20"/>
      <c r="K36" s="20"/>
      <c r="L36" s="20"/>
      <c r="M36" s="20"/>
      <c r="N36" s="20"/>
      <c r="O36" s="20"/>
      <c r="P36" s="20"/>
    </row>
    <row r="37" spans="1:16" s="21" customFormat="1" x14ac:dyDescent="0.25">
      <c r="A37" s="20"/>
      <c r="B37" s="105"/>
      <c r="C37" s="105"/>
      <c r="D37" s="105"/>
      <c r="E37" s="105"/>
      <c r="F37" s="105"/>
      <c r="G37" s="105"/>
      <c r="H37" s="105"/>
      <c r="I37" s="105"/>
      <c r="J37" s="20"/>
      <c r="K37" s="20"/>
      <c r="L37" s="20"/>
      <c r="M37" s="20"/>
      <c r="N37" s="20"/>
      <c r="O37" s="20"/>
      <c r="P37" s="20"/>
    </row>
    <row r="38" spans="1:16" s="21" customFormat="1" x14ac:dyDescent="0.25">
      <c r="A38" s="20"/>
      <c r="B38" s="34"/>
      <c r="C38" s="34"/>
      <c r="D38" s="34"/>
      <c r="E38" s="106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s="21" customFormat="1" ht="16.5" customHeight="1" x14ac:dyDescent="0.25">
      <c r="A39" s="20"/>
      <c r="B39" s="107"/>
      <c r="C39" s="107"/>
      <c r="D39" s="108"/>
      <c r="E39" s="108"/>
      <c r="F39" s="108"/>
      <c r="G39" s="108"/>
      <c r="H39" s="108"/>
      <c r="I39" s="108"/>
      <c r="J39" s="20"/>
      <c r="K39" s="20"/>
      <c r="L39" s="20"/>
      <c r="M39" s="20"/>
      <c r="N39" s="20"/>
      <c r="O39" s="20"/>
      <c r="P39" s="20"/>
    </row>
    <row r="40" spans="1:16" s="21" customFormat="1" x14ac:dyDescent="0.25">
      <c r="A40" s="20"/>
      <c r="B40" s="98"/>
      <c r="C40" s="98"/>
      <c r="D40" s="99"/>
      <c r="E40" s="100"/>
      <c r="F40" s="20"/>
      <c r="G40" s="20"/>
      <c r="H40" s="99"/>
      <c r="I40" s="100"/>
      <c r="J40" s="20"/>
      <c r="K40" s="20"/>
      <c r="L40" s="20"/>
      <c r="M40" s="20"/>
      <c r="N40" s="20"/>
      <c r="O40" s="20"/>
      <c r="P40" s="20"/>
    </row>
    <row r="41" spans="1:16" s="21" customFormat="1" x14ac:dyDescent="0.25">
      <c r="A41" s="20"/>
      <c r="B41" s="98"/>
      <c r="C41" s="98"/>
      <c r="D41" s="99"/>
      <c r="E41" s="100"/>
      <c r="F41" s="20"/>
      <c r="G41" s="20"/>
      <c r="H41" s="99"/>
      <c r="I41" s="100"/>
      <c r="J41" s="20"/>
      <c r="K41" s="20"/>
      <c r="L41" s="20"/>
      <c r="M41" s="20"/>
      <c r="N41" s="20"/>
      <c r="O41" s="20"/>
      <c r="P41" s="20"/>
    </row>
    <row r="42" spans="1:16" s="21" customFormat="1" x14ac:dyDescent="0.25">
      <c r="A42" s="20"/>
      <c r="B42" s="98"/>
      <c r="C42" s="98"/>
      <c r="D42" s="99"/>
      <c r="E42" s="100"/>
      <c r="F42" s="20"/>
      <c r="G42" s="20"/>
      <c r="H42" s="99"/>
      <c r="I42" s="100"/>
      <c r="J42" s="20"/>
      <c r="K42" s="20"/>
      <c r="L42" s="20"/>
      <c r="M42" s="20"/>
      <c r="N42" s="20"/>
      <c r="O42" s="20"/>
      <c r="P42" s="20"/>
    </row>
    <row r="43" spans="1:16" s="21" customFormat="1" x14ac:dyDescent="0.25">
      <c r="A43" s="20"/>
      <c r="B43" s="98"/>
      <c r="C43" s="98"/>
      <c r="D43" s="99"/>
      <c r="E43" s="100"/>
      <c r="F43" s="20"/>
      <c r="G43" s="20"/>
      <c r="H43" s="99"/>
      <c r="I43" s="100"/>
      <c r="J43" s="20"/>
      <c r="K43" s="20"/>
      <c r="L43" s="20"/>
      <c r="M43" s="20"/>
      <c r="N43" s="20"/>
      <c r="O43" s="20"/>
      <c r="P43" s="20"/>
    </row>
    <row r="44" spans="1:16" s="21" customFormat="1" x14ac:dyDescent="0.25">
      <c r="A44" s="20"/>
      <c r="B44" s="98"/>
      <c r="C44" s="98"/>
      <c r="D44" s="99"/>
      <c r="E44" s="100"/>
      <c r="F44" s="20"/>
      <c r="G44" s="20"/>
      <c r="H44" s="99"/>
      <c r="I44" s="100"/>
      <c r="J44" s="20"/>
      <c r="K44" s="20"/>
      <c r="L44" s="20"/>
      <c r="M44" s="20"/>
      <c r="N44" s="20"/>
      <c r="O44" s="20"/>
      <c r="P44" s="20"/>
    </row>
    <row r="45" spans="1:16" s="21" customFormat="1" x14ac:dyDescent="0.25">
      <c r="A45" s="20"/>
      <c r="B45" s="98"/>
      <c r="C45" s="98"/>
      <c r="D45" s="99"/>
      <c r="E45" s="100"/>
      <c r="F45" s="20"/>
      <c r="G45" s="20"/>
      <c r="H45" s="99"/>
      <c r="I45" s="100"/>
      <c r="J45" s="20"/>
      <c r="K45" s="20"/>
      <c r="L45" s="20"/>
      <c r="M45" s="20"/>
      <c r="N45" s="20"/>
      <c r="O45" s="20"/>
      <c r="P45" s="20"/>
    </row>
    <row r="46" spans="1:16" s="21" customFormat="1" x14ac:dyDescent="0.25">
      <c r="A46" s="20"/>
      <c r="B46" s="98"/>
      <c r="C46" s="98"/>
      <c r="D46" s="99"/>
      <c r="E46" s="100"/>
      <c r="F46" s="20"/>
      <c r="G46" s="20"/>
      <c r="H46" s="99"/>
      <c r="I46" s="100"/>
      <c r="J46" s="20"/>
      <c r="K46" s="20"/>
      <c r="L46" s="20"/>
      <c r="M46" s="20"/>
      <c r="N46" s="20"/>
      <c r="O46" s="20"/>
      <c r="P46" s="20"/>
    </row>
    <row r="47" spans="1:16" s="21" customFormat="1" x14ac:dyDescent="0.25">
      <c r="A47" s="20"/>
      <c r="B47" s="98"/>
      <c r="C47" s="98"/>
      <c r="D47" s="99"/>
      <c r="E47" s="100"/>
      <c r="F47" s="20"/>
      <c r="G47" s="20"/>
      <c r="H47" s="99"/>
      <c r="I47" s="100"/>
      <c r="J47" s="20"/>
      <c r="K47" s="20"/>
      <c r="L47" s="20"/>
      <c r="M47" s="20"/>
      <c r="N47" s="20"/>
      <c r="O47" s="20"/>
      <c r="P47" s="20"/>
    </row>
    <row r="48" spans="1:16" s="21" customFormat="1" x14ac:dyDescent="0.25">
      <c r="A48" s="20"/>
      <c r="B48" s="98"/>
      <c r="C48" s="98"/>
      <c r="D48" s="99"/>
      <c r="E48" s="100"/>
      <c r="F48" s="20"/>
      <c r="G48" s="20"/>
      <c r="H48" s="99"/>
      <c r="I48" s="100"/>
      <c r="J48" s="20"/>
      <c r="K48" s="20"/>
      <c r="L48" s="20"/>
      <c r="M48" s="20"/>
      <c r="N48" s="20"/>
      <c r="O48" s="20"/>
      <c r="P48" s="20"/>
    </row>
    <row r="49" spans="1:16" s="21" customFormat="1" x14ac:dyDescent="0.25">
      <c r="A49" s="20"/>
      <c r="B49" s="98"/>
      <c r="C49" s="98"/>
      <c r="D49" s="99"/>
      <c r="E49" s="100"/>
      <c r="F49" s="20"/>
      <c r="G49" s="20"/>
      <c r="H49" s="99"/>
      <c r="I49" s="100"/>
      <c r="J49" s="20"/>
      <c r="K49" s="20"/>
      <c r="L49" s="20"/>
      <c r="M49" s="20"/>
      <c r="N49" s="20"/>
      <c r="O49" s="20"/>
      <c r="P49" s="20"/>
    </row>
    <row r="50" spans="1:16" s="21" customFormat="1" x14ac:dyDescent="0.25">
      <c r="A50" s="20"/>
      <c r="B50" s="98"/>
      <c r="C50" s="98"/>
      <c r="D50" s="99"/>
      <c r="E50" s="100"/>
      <c r="F50" s="20"/>
      <c r="G50" s="20"/>
      <c r="H50" s="99"/>
      <c r="I50" s="100"/>
      <c r="J50" s="20"/>
      <c r="K50" s="20"/>
      <c r="L50" s="20"/>
      <c r="M50" s="20"/>
      <c r="N50" s="20"/>
      <c r="O50" s="20"/>
      <c r="P50" s="20"/>
    </row>
    <row r="51" spans="1:16" s="21" customFormat="1" x14ac:dyDescent="0.25">
      <c r="A51" s="20"/>
      <c r="B51" s="98"/>
      <c r="C51" s="98"/>
      <c r="D51" s="99"/>
      <c r="E51" s="100"/>
      <c r="F51" s="20"/>
      <c r="G51" s="20"/>
      <c r="H51" s="99"/>
      <c r="I51" s="100"/>
      <c r="J51" s="20"/>
      <c r="K51" s="20"/>
      <c r="L51" s="20"/>
      <c r="M51" s="20"/>
      <c r="N51" s="20"/>
      <c r="O51" s="20"/>
      <c r="P51" s="20"/>
    </row>
    <row r="52" spans="1:16" s="21" customFormat="1" x14ac:dyDescent="0.25">
      <c r="A52" s="20"/>
      <c r="B52" s="98"/>
      <c r="C52" s="98"/>
      <c r="D52" s="99"/>
      <c r="E52" s="100"/>
      <c r="F52" s="20"/>
      <c r="G52" s="20"/>
      <c r="H52" s="99"/>
      <c r="I52" s="100"/>
      <c r="J52" s="20"/>
      <c r="K52" s="20"/>
      <c r="L52" s="20"/>
      <c r="M52" s="20"/>
      <c r="N52" s="20"/>
      <c r="O52" s="20"/>
      <c r="P52" s="20"/>
    </row>
    <row r="53" spans="1:16" s="21" customFormat="1" x14ac:dyDescent="0.25">
      <c r="A53" s="20"/>
      <c r="B53" s="98"/>
      <c r="C53" s="98"/>
      <c r="D53" s="99"/>
      <c r="E53" s="100"/>
      <c r="F53" s="20"/>
      <c r="G53" s="20"/>
      <c r="H53" s="99"/>
      <c r="I53" s="100"/>
      <c r="J53" s="20"/>
      <c r="K53" s="20"/>
      <c r="L53" s="20"/>
      <c r="M53" s="20"/>
      <c r="N53" s="20"/>
      <c r="O53" s="20"/>
      <c r="P53" s="20"/>
    </row>
    <row r="54" spans="1:16" s="21" customFormat="1" x14ac:dyDescent="0.25">
      <c r="A54" s="20"/>
      <c r="B54" s="98"/>
      <c r="C54" s="98"/>
      <c r="D54" s="99"/>
      <c r="E54" s="100"/>
      <c r="F54" s="20"/>
      <c r="G54" s="20"/>
      <c r="H54" s="99"/>
      <c r="I54" s="100"/>
      <c r="J54" s="20"/>
      <c r="K54" s="20"/>
      <c r="L54" s="20"/>
      <c r="M54" s="20"/>
      <c r="N54" s="20"/>
      <c r="O54" s="20"/>
      <c r="P54" s="20"/>
    </row>
    <row r="55" spans="1:16" s="21" customFormat="1" x14ac:dyDescent="0.25">
      <c r="A55" s="20"/>
      <c r="B55" s="98"/>
      <c r="C55" s="98"/>
      <c r="D55" s="99"/>
      <c r="E55" s="100"/>
      <c r="F55" s="20"/>
      <c r="G55" s="20"/>
      <c r="H55" s="99"/>
      <c r="I55" s="100"/>
      <c r="J55" s="20"/>
      <c r="K55" s="20"/>
      <c r="L55" s="20"/>
      <c r="M55" s="20"/>
      <c r="N55" s="20"/>
      <c r="O55" s="20"/>
      <c r="P55" s="20"/>
    </row>
    <row r="56" spans="1:16" s="21" customFormat="1" x14ac:dyDescent="0.25">
      <c r="A56" s="20"/>
      <c r="B56" s="98"/>
      <c r="C56" s="98"/>
      <c r="D56" s="99"/>
      <c r="E56" s="100"/>
      <c r="F56" s="20"/>
      <c r="G56" s="20"/>
      <c r="H56" s="99"/>
      <c r="I56" s="100"/>
      <c r="J56" s="20"/>
      <c r="K56" s="20"/>
      <c r="L56" s="20"/>
      <c r="M56" s="20"/>
      <c r="N56" s="20"/>
      <c r="O56" s="20"/>
      <c r="P56" s="20"/>
    </row>
    <row r="57" spans="1:16" s="21" customFormat="1" x14ac:dyDescent="0.25">
      <c r="A57" s="20"/>
      <c r="B57" s="98"/>
      <c r="C57" s="98"/>
      <c r="D57" s="99"/>
      <c r="E57" s="100"/>
      <c r="F57" s="20"/>
      <c r="G57" s="20"/>
      <c r="H57" s="99"/>
      <c r="I57" s="100"/>
      <c r="J57" s="20"/>
      <c r="K57" s="20"/>
      <c r="L57" s="20"/>
      <c r="M57" s="20"/>
      <c r="N57" s="20"/>
      <c r="O57" s="20"/>
      <c r="P57" s="20"/>
    </row>
    <row r="58" spans="1:16" s="21" customFormat="1" x14ac:dyDescent="0.25">
      <c r="A58" s="20"/>
      <c r="B58" s="98"/>
      <c r="C58" s="98"/>
      <c r="D58" s="99"/>
      <c r="E58" s="100"/>
      <c r="F58" s="20"/>
      <c r="G58" s="20"/>
      <c r="H58" s="99"/>
      <c r="I58" s="100"/>
      <c r="J58" s="20"/>
      <c r="K58" s="20"/>
      <c r="L58" s="20"/>
      <c r="M58" s="20"/>
      <c r="N58" s="20"/>
      <c r="O58" s="20"/>
      <c r="P58" s="20"/>
    </row>
  </sheetData>
  <mergeCells count="2">
    <mergeCell ref="B6:O6"/>
    <mergeCell ref="B8:O8"/>
  </mergeCells>
  <pageMargins left="0" right="0.19685039370078741" top="0" bottom="0" header="0.31496062992125984" footer="0.31496062992125984"/>
  <pageSetup paperSize="9" scale="95" orientation="portrait" r:id="rId1"/>
  <headerFooter>
    <oddFooter>&amp;R&amp;"Source Sans Pro,Normal"&amp;9Servicio de Información y Difusión. &amp;"Source Sans Pro,Negrita"Tri4 2025  |&amp;P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7527-90B3-4BF6-B4EB-91A60B3C708B}">
  <dimension ref="A1:V56"/>
  <sheetViews>
    <sheetView zoomScaleNormal="100" workbookViewId="0"/>
  </sheetViews>
  <sheetFormatPr baseColWidth="10" defaultColWidth="8.7109375" defaultRowHeight="14.25" x14ac:dyDescent="0.25"/>
  <cols>
    <col min="1" max="1" width="5.28515625" style="21" customWidth="1"/>
    <col min="2" max="2" width="7.85546875" style="21" customWidth="1"/>
    <col min="3" max="3" width="15.28515625" style="21" customWidth="1"/>
    <col min="4" max="4" width="8.5703125" style="21" customWidth="1"/>
    <col min="5" max="5" width="5.42578125" style="21" customWidth="1"/>
    <col min="6" max="6" width="6.85546875" style="21" customWidth="1"/>
    <col min="7" max="7" width="4.85546875" style="21" customWidth="1"/>
    <col min="8" max="8" width="0.5703125" style="21" customWidth="1"/>
    <col min="9" max="9" width="15.7109375" style="141" bestFit="1" customWidth="1"/>
    <col min="10" max="10" width="13.7109375" style="141" customWidth="1"/>
    <col min="11" max="11" width="12.140625" style="21" customWidth="1"/>
    <col min="12" max="12" width="5.28515625" style="21" customWidth="1"/>
    <col min="13" max="13" width="8.7109375" style="21"/>
    <col min="14" max="22" width="8.7109375" style="57"/>
    <col min="23" max="16384" width="8.7109375" style="21"/>
  </cols>
  <sheetData>
    <row r="1" spans="1:22" ht="18.75" customHeight="1" x14ac:dyDescent="0.25">
      <c r="A1" s="20"/>
      <c r="B1" s="20"/>
      <c r="C1" s="20"/>
      <c r="D1" s="20"/>
      <c r="E1" s="20"/>
      <c r="F1" s="20"/>
      <c r="G1" s="20"/>
      <c r="H1" s="20"/>
      <c r="I1" s="127"/>
      <c r="J1" s="127"/>
      <c r="K1" s="20"/>
      <c r="L1" s="20"/>
    </row>
    <row r="2" spans="1:22" ht="21.75" customHeight="1" x14ac:dyDescent="0.25">
      <c r="A2" s="20"/>
      <c r="B2" s="20"/>
      <c r="C2" s="20"/>
      <c r="D2" s="20"/>
      <c r="E2" s="20"/>
      <c r="F2" s="20"/>
      <c r="G2" s="20"/>
      <c r="H2" s="20"/>
      <c r="I2" s="127"/>
      <c r="J2" s="127"/>
      <c r="K2" s="20"/>
      <c r="L2" s="20"/>
    </row>
    <row r="3" spans="1:22" ht="15.75" customHeight="1" x14ac:dyDescent="0.25">
      <c r="A3" s="20"/>
      <c r="B3" s="20"/>
      <c r="C3" s="20"/>
      <c r="D3" s="20"/>
      <c r="E3" s="20"/>
      <c r="F3" s="20"/>
      <c r="G3" s="20"/>
      <c r="H3" s="20"/>
      <c r="I3" s="127"/>
      <c r="J3" s="127"/>
      <c r="K3" s="20"/>
      <c r="L3" s="20"/>
    </row>
    <row r="4" spans="1:22" ht="15.75" customHeight="1" x14ac:dyDescent="0.25">
      <c r="A4" s="20"/>
      <c r="B4" s="20"/>
      <c r="C4" s="20"/>
      <c r="D4" s="20"/>
      <c r="E4" s="20"/>
      <c r="F4" s="20"/>
      <c r="G4" s="20"/>
      <c r="H4" s="20"/>
      <c r="I4" s="127"/>
      <c r="J4" s="127"/>
      <c r="K4" s="20"/>
      <c r="L4" s="20"/>
    </row>
    <row r="5" spans="1:22" x14ac:dyDescent="0.25">
      <c r="A5" s="20"/>
      <c r="B5" s="20"/>
      <c r="C5" s="20"/>
      <c r="D5" s="20"/>
      <c r="E5" s="20"/>
      <c r="F5" s="20"/>
      <c r="G5" s="20"/>
      <c r="H5" s="20"/>
      <c r="I5" s="127"/>
      <c r="J5" s="127"/>
      <c r="K5" s="20"/>
      <c r="L5" s="20"/>
    </row>
    <row r="6" spans="1:22" ht="3.75" customHeight="1" x14ac:dyDescent="0.25">
      <c r="A6" s="20"/>
      <c r="B6" s="20"/>
      <c r="C6" s="20"/>
      <c r="D6" s="20"/>
      <c r="E6" s="20"/>
      <c r="F6" s="20"/>
      <c r="G6" s="20"/>
      <c r="H6" s="20"/>
      <c r="I6" s="127"/>
      <c r="J6" s="127"/>
      <c r="K6" s="20"/>
      <c r="L6" s="20"/>
    </row>
    <row r="7" spans="1:22" x14ac:dyDescent="0.25">
      <c r="A7" s="20"/>
      <c r="B7" s="162" t="s">
        <v>10</v>
      </c>
      <c r="C7" s="162"/>
      <c r="D7" s="162"/>
      <c r="E7" s="162"/>
      <c r="F7" s="162"/>
      <c r="G7" s="162"/>
      <c r="H7" s="162"/>
      <c r="I7" s="162"/>
      <c r="J7" s="162"/>
      <c r="K7" s="162"/>
      <c r="L7" s="20"/>
    </row>
    <row r="8" spans="1:22" x14ac:dyDescent="0.25">
      <c r="A8" s="20"/>
      <c r="B8" s="23" t="s">
        <v>204</v>
      </c>
      <c r="C8" s="24"/>
      <c r="D8" s="24"/>
      <c r="E8" s="24"/>
      <c r="F8" s="24"/>
      <c r="G8" s="24"/>
      <c r="H8" s="24"/>
      <c r="I8" s="128"/>
      <c r="J8" s="128"/>
      <c r="K8" s="24"/>
      <c r="L8" s="20"/>
    </row>
    <row r="9" spans="1:22" x14ac:dyDescent="0.25">
      <c r="A9" s="20"/>
      <c r="B9" s="163"/>
      <c r="C9" s="164"/>
      <c r="D9" s="164"/>
      <c r="E9" s="164"/>
      <c r="F9" s="164"/>
      <c r="G9" s="164"/>
      <c r="H9" s="164"/>
      <c r="I9" s="164"/>
      <c r="J9" s="164"/>
      <c r="K9" s="164"/>
      <c r="L9" s="20"/>
    </row>
    <row r="10" spans="1:22" x14ac:dyDescent="0.25">
      <c r="A10" s="20"/>
      <c r="B10" s="20"/>
      <c r="C10" s="20"/>
      <c r="D10" s="20"/>
      <c r="E10" s="20"/>
      <c r="F10" s="20"/>
      <c r="G10" s="20"/>
      <c r="H10" s="20"/>
      <c r="I10" s="127"/>
      <c r="J10" s="127"/>
      <c r="K10" s="20"/>
      <c r="L10" s="20"/>
    </row>
    <row r="11" spans="1:22" x14ac:dyDescent="0.25">
      <c r="A11" s="20"/>
      <c r="B11" s="25" t="s">
        <v>201</v>
      </c>
      <c r="C11" s="129"/>
      <c r="D11" s="20"/>
      <c r="E11" s="20"/>
      <c r="F11" s="20"/>
      <c r="G11" s="20"/>
      <c r="H11" s="20"/>
      <c r="I11" s="127"/>
      <c r="J11" s="127"/>
      <c r="K11" s="20"/>
      <c r="L11" s="20"/>
    </row>
    <row r="12" spans="1:22" ht="6" customHeight="1" x14ac:dyDescent="0.25">
      <c r="A12" s="20"/>
      <c r="B12" s="130"/>
      <c r="C12" s="20"/>
      <c r="D12" s="20"/>
      <c r="E12" s="20"/>
      <c r="F12" s="20"/>
      <c r="G12" s="20"/>
      <c r="H12" s="20"/>
      <c r="I12" s="127"/>
      <c r="J12" s="127"/>
      <c r="K12" s="131"/>
      <c r="L12" s="20"/>
    </row>
    <row r="13" spans="1:22" ht="16.5" thickBot="1" x14ac:dyDescent="0.3">
      <c r="A13" s="20"/>
      <c r="B13" s="132" t="s">
        <v>189</v>
      </c>
      <c r="C13" s="132"/>
      <c r="D13" s="132"/>
      <c r="E13" s="132"/>
      <c r="F13" s="132"/>
      <c r="G13" s="132"/>
      <c r="H13" s="132"/>
      <c r="I13" s="133" t="s">
        <v>186</v>
      </c>
      <c r="J13" s="134" t="s">
        <v>187</v>
      </c>
      <c r="K13" s="133" t="s">
        <v>188</v>
      </c>
      <c r="L13" s="20"/>
    </row>
    <row r="14" spans="1:22" s="138" customFormat="1" x14ac:dyDescent="0.25">
      <c r="A14" s="135"/>
      <c r="B14" s="129" t="s">
        <v>191</v>
      </c>
      <c r="C14" s="55"/>
      <c r="D14" s="55"/>
      <c r="E14" s="55"/>
      <c r="F14" s="55"/>
      <c r="G14" s="55"/>
      <c r="H14" s="55"/>
      <c r="I14" s="159" t="s">
        <v>212</v>
      </c>
      <c r="J14" s="160">
        <v>22</v>
      </c>
      <c r="K14" s="161">
        <v>811</v>
      </c>
      <c r="L14" s="135"/>
      <c r="N14" s="57"/>
      <c r="O14" s="57"/>
      <c r="P14" s="57"/>
      <c r="Q14" s="57"/>
      <c r="R14" s="57"/>
      <c r="S14" s="57"/>
      <c r="T14" s="57"/>
      <c r="U14" s="57"/>
      <c r="V14" s="57"/>
    </row>
    <row r="15" spans="1:22" s="138" customFormat="1" x14ac:dyDescent="0.25">
      <c r="A15" s="135"/>
      <c r="B15" s="129" t="s">
        <v>192</v>
      </c>
      <c r="C15" s="55"/>
      <c r="D15" s="55"/>
      <c r="E15" s="55"/>
      <c r="F15" s="55"/>
      <c r="G15" s="55"/>
      <c r="H15" s="55"/>
      <c r="I15" s="159" t="s">
        <v>213</v>
      </c>
      <c r="J15" s="160">
        <v>18</v>
      </c>
      <c r="K15" s="161">
        <v>735</v>
      </c>
      <c r="L15" s="135"/>
      <c r="N15" s="57"/>
      <c r="O15" s="57"/>
      <c r="P15" s="144"/>
      <c r="Q15" s="144"/>
      <c r="R15" s="144"/>
      <c r="S15" s="57"/>
      <c r="T15" s="57"/>
      <c r="U15" s="57"/>
      <c r="V15" s="57"/>
    </row>
    <row r="16" spans="1:22" s="138" customFormat="1" x14ac:dyDescent="0.25">
      <c r="A16" s="135"/>
      <c r="B16" s="136"/>
      <c r="C16" s="135"/>
      <c r="D16" s="135"/>
      <c r="E16" s="135"/>
      <c r="F16" s="135"/>
      <c r="G16" s="135"/>
      <c r="H16" s="135"/>
      <c r="I16" s="143"/>
      <c r="J16" s="139"/>
      <c r="K16" s="152"/>
      <c r="L16" s="135"/>
      <c r="N16" s="57"/>
      <c r="O16" s="57"/>
      <c r="P16" s="57"/>
      <c r="Q16" s="57"/>
      <c r="R16" s="57"/>
      <c r="S16" s="57"/>
      <c r="T16" s="57"/>
      <c r="U16" s="57"/>
      <c r="V16" s="57"/>
    </row>
    <row r="17" spans="1:22" ht="16.5" thickBot="1" x14ac:dyDescent="0.3">
      <c r="A17" s="20"/>
      <c r="B17" s="132" t="s">
        <v>50</v>
      </c>
      <c r="C17" s="132"/>
      <c r="D17" s="132"/>
      <c r="E17" s="132"/>
      <c r="F17" s="132"/>
      <c r="G17" s="132"/>
      <c r="H17" s="132"/>
      <c r="I17" s="133" t="s">
        <v>186</v>
      </c>
      <c r="J17" s="134" t="s">
        <v>187</v>
      </c>
      <c r="K17" s="133" t="s">
        <v>188</v>
      </c>
      <c r="L17" s="20"/>
    </row>
    <row r="18" spans="1:22" s="138" customFormat="1" ht="31.5" customHeight="1" x14ac:dyDescent="0.25">
      <c r="A18" s="135"/>
      <c r="B18" s="165" t="s">
        <v>115</v>
      </c>
      <c r="C18" s="165"/>
      <c r="D18" s="165"/>
      <c r="E18" s="165"/>
      <c r="F18" s="165"/>
      <c r="G18" s="165"/>
      <c r="H18" s="154"/>
      <c r="I18" s="155" t="s">
        <v>209</v>
      </c>
      <c r="J18" s="156" t="s">
        <v>190</v>
      </c>
      <c r="K18" s="157">
        <v>2565</v>
      </c>
      <c r="L18" s="135"/>
      <c r="N18" s="57"/>
      <c r="O18" s="57"/>
      <c r="P18" s="57"/>
      <c r="Q18" s="57"/>
      <c r="R18" s="57"/>
      <c r="S18" s="57"/>
      <c r="T18" s="57"/>
      <c r="U18" s="57"/>
      <c r="V18" s="57"/>
    </row>
    <row r="19" spans="1:22" s="138" customFormat="1" x14ac:dyDescent="0.25">
      <c r="A19" s="135"/>
      <c r="B19" s="136"/>
      <c r="C19" s="135"/>
      <c r="D19" s="135"/>
      <c r="E19" s="135"/>
      <c r="F19" s="135"/>
      <c r="G19" s="135"/>
      <c r="H19" s="135"/>
      <c r="I19" s="143"/>
      <c r="J19" s="139"/>
      <c r="K19" s="153"/>
      <c r="L19" s="135"/>
      <c r="N19" s="57"/>
      <c r="O19" s="57"/>
      <c r="P19" s="57"/>
      <c r="Q19" s="57"/>
      <c r="R19" s="57"/>
      <c r="S19" s="57"/>
      <c r="T19" s="57"/>
      <c r="U19" s="57"/>
      <c r="V19" s="57"/>
    </row>
    <row r="20" spans="1:22" ht="16.5" thickBot="1" x14ac:dyDescent="0.3">
      <c r="A20" s="20"/>
      <c r="B20" s="132" t="s">
        <v>174</v>
      </c>
      <c r="C20" s="132"/>
      <c r="D20" s="132"/>
      <c r="E20" s="132"/>
      <c r="F20" s="132"/>
      <c r="G20" s="132"/>
      <c r="H20" s="132"/>
      <c r="I20" s="133" t="s">
        <v>186</v>
      </c>
      <c r="J20" s="134" t="s">
        <v>187</v>
      </c>
      <c r="K20" s="133" t="s">
        <v>188</v>
      </c>
      <c r="L20" s="20"/>
    </row>
    <row r="21" spans="1:22" s="138" customFormat="1" x14ac:dyDescent="0.25">
      <c r="A21" s="135"/>
      <c r="B21" s="129" t="s">
        <v>196</v>
      </c>
      <c r="C21" s="55"/>
      <c r="D21" s="55"/>
      <c r="E21" s="55"/>
      <c r="F21" s="55"/>
      <c r="G21" s="55"/>
      <c r="H21" s="55"/>
      <c r="I21" s="158" t="s">
        <v>197</v>
      </c>
      <c r="J21" s="137">
        <v>2</v>
      </c>
      <c r="K21" s="157">
        <v>338</v>
      </c>
      <c r="L21" s="135"/>
      <c r="N21" s="57"/>
      <c r="O21" s="57"/>
      <c r="P21" s="57"/>
      <c r="Q21" s="57"/>
      <c r="R21" s="57"/>
      <c r="S21" s="57"/>
      <c r="T21" s="57"/>
      <c r="U21" s="57"/>
      <c r="V21" s="57"/>
    </row>
    <row r="22" spans="1:22" s="57" customFormat="1" x14ac:dyDescent="0.25">
      <c r="A22" s="129"/>
      <c r="B22" s="129" t="s">
        <v>198</v>
      </c>
      <c r="C22" s="129"/>
      <c r="D22" s="129"/>
      <c r="E22" s="129"/>
      <c r="F22" s="129"/>
      <c r="G22" s="129"/>
      <c r="H22" s="129"/>
      <c r="I22" s="158" t="s">
        <v>199</v>
      </c>
      <c r="J22" s="137" t="s">
        <v>190</v>
      </c>
      <c r="K22" s="157">
        <v>1675</v>
      </c>
      <c r="L22" s="129"/>
    </row>
    <row r="23" spans="1:22" s="57" customFormat="1" x14ac:dyDescent="0.25">
      <c r="A23" s="129"/>
      <c r="B23" s="129" t="s">
        <v>200</v>
      </c>
      <c r="C23" s="129"/>
      <c r="D23" s="129"/>
      <c r="E23" s="129"/>
      <c r="F23" s="129"/>
      <c r="G23" s="129"/>
      <c r="H23" s="129"/>
      <c r="I23" s="159">
        <v>45867</v>
      </c>
      <c r="J23" s="156">
        <v>1</v>
      </c>
      <c r="K23" s="137">
        <v>23</v>
      </c>
      <c r="L23" s="129"/>
    </row>
    <row r="24" spans="1:22" s="57" customFormat="1" x14ac:dyDescent="0.25">
      <c r="A24" s="129"/>
      <c r="B24" s="129" t="s">
        <v>210</v>
      </c>
      <c r="C24" s="129"/>
      <c r="D24" s="129"/>
      <c r="E24" s="129"/>
      <c r="F24" s="129"/>
      <c r="G24" s="129"/>
      <c r="H24" s="129"/>
      <c r="I24" s="137" t="s">
        <v>211</v>
      </c>
      <c r="J24" s="137" t="s">
        <v>190</v>
      </c>
      <c r="K24" s="137">
        <v>230</v>
      </c>
      <c r="L24" s="129"/>
    </row>
    <row r="25" spans="1:22" s="57" customFormat="1" x14ac:dyDescent="0.25">
      <c r="A25" s="129"/>
      <c r="B25" s="129"/>
      <c r="C25" s="129"/>
      <c r="D25" s="129"/>
      <c r="E25" s="129"/>
      <c r="F25" s="129"/>
      <c r="G25" s="129"/>
      <c r="H25" s="129"/>
      <c r="I25" s="137"/>
      <c r="J25" s="137"/>
      <c r="K25" s="137"/>
      <c r="L25" s="129"/>
    </row>
    <row r="26" spans="1:22" s="57" customFormat="1" x14ac:dyDescent="0.25">
      <c r="A26" s="129"/>
      <c r="B26" s="129"/>
      <c r="C26" s="129"/>
      <c r="D26" s="129"/>
      <c r="E26" s="129"/>
      <c r="F26" s="129"/>
      <c r="G26" s="129"/>
      <c r="H26" s="129"/>
      <c r="I26" s="137"/>
      <c r="J26" s="137"/>
      <c r="K26" s="137"/>
      <c r="L26" s="129"/>
    </row>
    <row r="27" spans="1:22" s="57" customFormat="1" x14ac:dyDescent="0.25">
      <c r="A27" s="129"/>
      <c r="B27" s="129"/>
      <c r="C27" s="129"/>
      <c r="D27" s="129"/>
      <c r="E27" s="129"/>
      <c r="F27" s="129"/>
      <c r="G27" s="129"/>
      <c r="H27" s="129"/>
      <c r="I27" s="137"/>
      <c r="J27" s="137"/>
      <c r="K27" s="137"/>
      <c r="L27" s="129"/>
    </row>
    <row r="28" spans="1:22" s="57" customFormat="1" x14ac:dyDescent="0.25">
      <c r="A28" s="129"/>
      <c r="B28" s="129"/>
      <c r="C28" s="129"/>
      <c r="D28" s="129"/>
      <c r="E28" s="129"/>
      <c r="F28" s="129"/>
      <c r="G28" s="129"/>
      <c r="H28" s="129"/>
      <c r="I28" s="137"/>
      <c r="J28" s="137"/>
      <c r="K28" s="137"/>
      <c r="L28" s="129"/>
    </row>
    <row r="29" spans="1:22" s="57" customFormat="1" x14ac:dyDescent="0.25">
      <c r="A29" s="129"/>
      <c r="B29" s="129"/>
      <c r="C29" s="129"/>
      <c r="D29" s="129"/>
      <c r="E29" s="129"/>
      <c r="F29" s="129"/>
      <c r="G29" s="129"/>
      <c r="H29" s="129"/>
      <c r="I29" s="137"/>
      <c r="J29" s="137"/>
      <c r="K29" s="137"/>
      <c r="L29" s="129"/>
    </row>
    <row r="30" spans="1:22" s="57" customFormat="1" x14ac:dyDescent="0.25">
      <c r="A30" s="129"/>
      <c r="B30" s="129"/>
      <c r="C30" s="129"/>
      <c r="D30" s="129"/>
      <c r="E30" s="129"/>
      <c r="F30" s="129"/>
      <c r="G30" s="129"/>
      <c r="H30" s="129"/>
      <c r="I30" s="137"/>
      <c r="J30" s="137"/>
      <c r="K30" s="137"/>
      <c r="L30" s="129"/>
    </row>
    <row r="31" spans="1:22" s="57" customFormat="1" x14ac:dyDescent="0.25">
      <c r="A31" s="129"/>
      <c r="B31" s="129"/>
      <c r="C31" s="129"/>
      <c r="D31" s="129"/>
      <c r="E31" s="129"/>
      <c r="F31" s="129"/>
      <c r="G31" s="129"/>
      <c r="H31" s="129"/>
      <c r="I31" s="137"/>
      <c r="J31" s="137"/>
      <c r="K31" s="137"/>
      <c r="L31" s="129"/>
    </row>
    <row r="32" spans="1:22" s="57" customFormat="1" x14ac:dyDescent="0.25">
      <c r="A32" s="129"/>
      <c r="B32" s="129"/>
      <c r="C32" s="129"/>
      <c r="D32" s="129"/>
      <c r="E32" s="129"/>
      <c r="F32" s="129"/>
      <c r="G32" s="129"/>
      <c r="H32" s="129"/>
      <c r="I32" s="137"/>
      <c r="J32" s="137"/>
      <c r="K32" s="137"/>
      <c r="L32" s="129"/>
    </row>
    <row r="33" spans="1:12" s="57" customFormat="1" x14ac:dyDescent="0.25">
      <c r="A33" s="129"/>
      <c r="B33" s="129"/>
      <c r="C33" s="129"/>
      <c r="D33" s="129"/>
      <c r="E33" s="129"/>
      <c r="F33" s="129"/>
      <c r="G33" s="129"/>
      <c r="H33" s="129"/>
      <c r="I33" s="137"/>
      <c r="J33" s="137"/>
      <c r="K33" s="137"/>
      <c r="L33" s="129"/>
    </row>
    <row r="34" spans="1:12" s="57" customFormat="1" x14ac:dyDescent="0.25">
      <c r="A34" s="129"/>
      <c r="B34" s="129"/>
      <c r="C34" s="129"/>
      <c r="D34" s="129"/>
      <c r="E34" s="129"/>
      <c r="F34" s="129"/>
      <c r="G34" s="129"/>
      <c r="H34" s="129"/>
      <c r="I34" s="137"/>
      <c r="J34" s="137"/>
      <c r="K34" s="137"/>
      <c r="L34" s="129"/>
    </row>
    <row r="35" spans="1:12" s="57" customFormat="1" x14ac:dyDescent="0.25">
      <c r="A35" s="129"/>
      <c r="B35" s="129"/>
      <c r="C35" s="129"/>
      <c r="D35" s="129"/>
      <c r="E35" s="129"/>
      <c r="F35" s="129"/>
      <c r="G35" s="129"/>
      <c r="H35" s="129"/>
      <c r="I35" s="137"/>
      <c r="J35" s="137"/>
      <c r="K35" s="137"/>
      <c r="L35" s="129"/>
    </row>
    <row r="36" spans="1:12" s="57" customFormat="1" x14ac:dyDescent="0.25">
      <c r="A36" s="129"/>
      <c r="B36" s="129"/>
      <c r="C36" s="129"/>
      <c r="D36" s="129"/>
      <c r="E36" s="129"/>
      <c r="F36" s="129"/>
      <c r="G36" s="129"/>
      <c r="H36" s="129"/>
      <c r="I36" s="137"/>
      <c r="J36" s="137"/>
      <c r="K36" s="137"/>
      <c r="L36" s="129"/>
    </row>
    <row r="37" spans="1:12" s="57" customFormat="1" x14ac:dyDescent="0.25">
      <c r="A37" s="129"/>
      <c r="B37" s="129"/>
      <c r="C37" s="129"/>
      <c r="D37" s="129"/>
      <c r="E37" s="129"/>
      <c r="F37" s="129"/>
      <c r="G37" s="129"/>
      <c r="H37" s="129"/>
      <c r="I37" s="137"/>
      <c r="J37" s="137"/>
      <c r="K37" s="137"/>
      <c r="L37" s="129"/>
    </row>
    <row r="38" spans="1:12" s="57" customFormat="1" x14ac:dyDescent="0.25">
      <c r="A38" s="129"/>
      <c r="B38" s="129"/>
      <c r="C38" s="129"/>
      <c r="D38" s="129"/>
      <c r="E38" s="129"/>
      <c r="F38" s="129"/>
      <c r="G38" s="129"/>
      <c r="H38" s="129"/>
      <c r="I38" s="137"/>
      <c r="J38" s="137"/>
      <c r="K38" s="137"/>
      <c r="L38" s="129"/>
    </row>
    <row r="39" spans="1:12" s="57" customFormat="1" x14ac:dyDescent="0.25">
      <c r="A39" s="129"/>
      <c r="B39" s="129"/>
      <c r="C39" s="129"/>
      <c r="D39" s="129"/>
      <c r="E39" s="129"/>
      <c r="F39" s="129"/>
      <c r="G39" s="129"/>
      <c r="H39" s="129"/>
      <c r="I39" s="137"/>
      <c r="J39" s="137"/>
      <c r="K39" s="137"/>
      <c r="L39" s="129"/>
    </row>
    <row r="40" spans="1:12" s="57" customFormat="1" x14ac:dyDescent="0.25">
      <c r="A40" s="129"/>
      <c r="B40" s="129"/>
      <c r="C40" s="129"/>
      <c r="D40" s="129"/>
      <c r="E40" s="129"/>
      <c r="F40" s="129"/>
      <c r="G40" s="129"/>
      <c r="H40" s="129"/>
      <c r="I40" s="137"/>
      <c r="J40" s="137"/>
      <c r="K40" s="137"/>
      <c r="L40" s="129"/>
    </row>
    <row r="41" spans="1:12" s="57" customFormat="1" x14ac:dyDescent="0.25">
      <c r="A41" s="129"/>
      <c r="B41" s="129"/>
      <c r="C41" s="129"/>
      <c r="D41" s="129"/>
      <c r="E41" s="129"/>
      <c r="F41" s="129"/>
      <c r="G41" s="129"/>
      <c r="H41" s="129"/>
      <c r="I41" s="137"/>
      <c r="J41" s="137"/>
      <c r="K41" s="137"/>
      <c r="L41" s="129"/>
    </row>
    <row r="42" spans="1:12" s="57" customFormat="1" x14ac:dyDescent="0.25">
      <c r="A42" s="129"/>
      <c r="B42" s="129"/>
      <c r="C42" s="129"/>
      <c r="D42" s="129"/>
      <c r="E42" s="129"/>
      <c r="F42" s="129"/>
      <c r="G42" s="129"/>
      <c r="H42" s="129"/>
      <c r="I42" s="137"/>
      <c r="J42" s="137"/>
      <c r="K42" s="137"/>
      <c r="L42" s="129"/>
    </row>
    <row r="43" spans="1:12" s="57" customFormat="1" x14ac:dyDescent="0.25">
      <c r="A43" s="129"/>
      <c r="B43" s="129"/>
      <c r="C43" s="129"/>
      <c r="D43" s="129"/>
      <c r="E43" s="129"/>
      <c r="F43" s="129"/>
      <c r="G43" s="129"/>
      <c r="H43" s="129"/>
      <c r="I43" s="137"/>
      <c r="J43" s="137"/>
      <c r="K43" s="137"/>
      <c r="L43" s="129"/>
    </row>
    <row r="44" spans="1:12" s="57" customFormat="1" x14ac:dyDescent="0.25">
      <c r="A44" s="129"/>
      <c r="B44" s="129"/>
      <c r="C44" s="129"/>
      <c r="D44" s="129"/>
      <c r="E44" s="129"/>
      <c r="F44" s="129"/>
      <c r="G44" s="129"/>
      <c r="H44" s="129"/>
      <c r="I44" s="137"/>
      <c r="J44" s="137"/>
      <c r="K44" s="137"/>
      <c r="L44" s="129"/>
    </row>
    <row r="45" spans="1:12" s="57" customFormat="1" x14ac:dyDescent="0.25">
      <c r="A45" s="129"/>
      <c r="B45" s="129"/>
      <c r="C45" s="129"/>
      <c r="D45" s="129"/>
      <c r="E45" s="129"/>
      <c r="F45" s="129"/>
      <c r="G45" s="129"/>
      <c r="H45" s="129"/>
      <c r="I45" s="137"/>
      <c r="J45" s="137"/>
      <c r="K45" s="137"/>
      <c r="L45" s="129"/>
    </row>
    <row r="46" spans="1:12" s="57" customFormat="1" x14ac:dyDescent="0.25">
      <c r="A46" s="129"/>
      <c r="B46" s="129"/>
      <c r="C46" s="129"/>
      <c r="D46" s="129"/>
      <c r="E46" s="129"/>
      <c r="F46" s="129"/>
      <c r="G46" s="129"/>
      <c r="H46" s="129"/>
      <c r="I46" s="137"/>
      <c r="J46" s="137"/>
      <c r="K46" s="137"/>
      <c r="L46" s="129"/>
    </row>
    <row r="47" spans="1:12" s="57" customFormat="1" x14ac:dyDescent="0.25">
      <c r="A47" s="129"/>
      <c r="B47" s="129"/>
      <c r="C47" s="129"/>
      <c r="D47" s="129"/>
      <c r="E47" s="129"/>
      <c r="F47" s="129"/>
      <c r="G47" s="129"/>
      <c r="H47" s="129"/>
      <c r="I47" s="137"/>
      <c r="J47" s="137"/>
      <c r="K47" s="137"/>
      <c r="L47" s="129"/>
    </row>
    <row r="48" spans="1:12" s="57" customFormat="1" x14ac:dyDescent="0.25">
      <c r="A48" s="129"/>
      <c r="B48" s="129"/>
      <c r="C48" s="129"/>
      <c r="D48" s="129"/>
      <c r="E48" s="129"/>
      <c r="F48" s="129"/>
      <c r="G48" s="129"/>
      <c r="H48" s="129"/>
      <c r="I48" s="137"/>
      <c r="J48" s="137"/>
      <c r="K48" s="137"/>
      <c r="L48" s="129"/>
    </row>
    <row r="49" spans="1:22" s="57" customFormat="1" x14ac:dyDescent="0.25">
      <c r="A49" s="129"/>
      <c r="B49" s="129"/>
      <c r="C49" s="129"/>
      <c r="D49" s="129"/>
      <c r="E49" s="129"/>
      <c r="F49" s="129"/>
      <c r="G49" s="129"/>
      <c r="H49" s="129"/>
      <c r="I49" s="137"/>
      <c r="J49" s="137"/>
      <c r="K49" s="137"/>
      <c r="L49" s="129"/>
    </row>
    <row r="50" spans="1:22" s="138" customFormat="1" x14ac:dyDescent="0.25">
      <c r="A50" s="136"/>
      <c r="B50" s="129"/>
      <c r="C50" s="129"/>
      <c r="D50" s="129"/>
      <c r="E50" s="129"/>
      <c r="F50" s="129"/>
      <c r="G50" s="129"/>
      <c r="H50" s="129"/>
      <c r="I50" s="137"/>
      <c r="J50" s="137"/>
      <c r="K50" s="137"/>
      <c r="L50" s="136"/>
      <c r="N50" s="57"/>
      <c r="O50" s="57"/>
      <c r="P50" s="57"/>
      <c r="Q50" s="57"/>
      <c r="R50" s="57"/>
      <c r="S50" s="57"/>
      <c r="T50" s="57"/>
      <c r="U50" s="57"/>
      <c r="V50" s="57"/>
    </row>
    <row r="51" spans="1:22" s="138" customFormat="1" x14ac:dyDescent="0.25">
      <c r="A51" s="136"/>
      <c r="B51" s="129"/>
      <c r="C51" s="129"/>
      <c r="D51" s="129"/>
      <c r="E51" s="129"/>
      <c r="F51" s="129"/>
      <c r="G51" s="129"/>
      <c r="H51" s="129"/>
      <c r="I51" s="137"/>
      <c r="J51" s="137"/>
      <c r="K51" s="137"/>
      <c r="L51" s="136"/>
      <c r="N51" s="57"/>
      <c r="O51" s="57"/>
      <c r="P51" s="57"/>
      <c r="Q51" s="57"/>
      <c r="R51" s="57"/>
      <c r="S51" s="57"/>
      <c r="T51" s="57"/>
      <c r="U51" s="57"/>
      <c r="V51" s="57"/>
    </row>
    <row r="52" spans="1:22" x14ac:dyDescent="0.25">
      <c r="A52" s="129"/>
      <c r="B52" s="129"/>
      <c r="C52" s="129"/>
      <c r="D52" s="129"/>
      <c r="E52" s="129"/>
      <c r="F52" s="129"/>
      <c r="G52" s="129"/>
      <c r="H52" s="129"/>
      <c r="I52" s="137"/>
      <c r="J52" s="137"/>
      <c r="K52" s="129"/>
      <c r="L52" s="129"/>
    </row>
    <row r="53" spans="1:22" ht="15" x14ac:dyDescent="0.25">
      <c r="A53" s="129"/>
      <c r="B53" s="140" t="s">
        <v>205</v>
      </c>
      <c r="C53" s="129"/>
      <c r="D53" s="129"/>
      <c r="E53" s="129"/>
      <c r="F53" s="129"/>
      <c r="G53" s="129"/>
      <c r="H53" s="129"/>
      <c r="I53" s="137"/>
      <c r="J53" s="137"/>
      <c r="K53" s="129"/>
      <c r="L53" s="129"/>
    </row>
    <row r="54" spans="1:22" ht="15" x14ac:dyDescent="0.25">
      <c r="A54" s="129"/>
      <c r="B54" s="140" t="s">
        <v>206</v>
      </c>
      <c r="C54" s="129"/>
      <c r="D54" s="129"/>
      <c r="E54" s="129"/>
      <c r="F54" s="129"/>
      <c r="G54" s="129"/>
      <c r="H54" s="129"/>
      <c r="I54" s="137"/>
      <c r="J54" s="137"/>
      <c r="K54" s="129"/>
      <c r="L54" s="129"/>
    </row>
    <row r="55" spans="1:22" x14ac:dyDescent="0.25">
      <c r="A55" s="129"/>
      <c r="B55" s="129"/>
      <c r="C55" s="129"/>
      <c r="D55" s="129"/>
      <c r="E55" s="129"/>
      <c r="F55" s="129"/>
      <c r="G55" s="129"/>
      <c r="H55" s="129"/>
      <c r="I55" s="137"/>
      <c r="J55" s="137"/>
      <c r="K55" s="129"/>
      <c r="L55" s="129"/>
    </row>
    <row r="56" spans="1:22" x14ac:dyDescent="0.25">
      <c r="A56" s="129"/>
      <c r="B56" s="129"/>
      <c r="C56" s="129"/>
      <c r="D56" s="129"/>
      <c r="E56" s="129"/>
      <c r="F56" s="129"/>
      <c r="G56" s="129"/>
      <c r="H56" s="129"/>
      <c r="I56" s="137"/>
      <c r="J56" s="137"/>
      <c r="K56" s="129"/>
      <c r="L56" s="129"/>
    </row>
  </sheetData>
  <mergeCells count="3">
    <mergeCell ref="B7:K7"/>
    <mergeCell ref="B9:K9"/>
    <mergeCell ref="B18:G18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Pro,Negrita"Tri4 2025 |&amp;P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Portada</vt:lpstr>
      <vt:lpstr>Índice</vt:lpstr>
      <vt:lpstr>P3</vt:lpstr>
      <vt:lpstr>P4</vt:lpstr>
      <vt:lpstr>P5</vt:lpstr>
      <vt:lpstr>P6</vt:lpstr>
      <vt:lpstr>P7</vt:lpstr>
      <vt:lpstr>P8</vt:lpstr>
      <vt:lpstr>Anexo actividades</vt:lpstr>
      <vt:lpstr>Hoja1</vt:lpstr>
      <vt:lpstr>'Anexo actividades'!Área_de_impresión</vt:lpstr>
      <vt:lpstr>Índice!Área_de_impresión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2026-02-26T12:44:28Z</dcterms:modified>
</cp:coreProperties>
</file>