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nasmalaga.andalucia.local\datos\Dptos\CIO_OficinaDato\SAETA\IMC Hoteles\2026\"/>
    </mc:Choice>
  </mc:AlternateContent>
  <xr:revisionPtr revIDLastSave="0" documentId="8_{A8F73E18-6830-4810-80A0-59F46F7E8648}" xr6:coauthVersionLast="47" xr6:coauthVersionMax="47" xr10:uidLastSave="{00000000-0000-0000-0000-000000000000}"/>
  <bookViews>
    <workbookView xWindow="-110" yWindow="-110" windowWidth="19420" windowHeight="10300" xr2:uid="{22661992-B0D9-49AE-9289-0223FCE4C42E}"/>
  </bookViews>
  <sheets>
    <sheet name="Tablas-web" sheetId="1" r:id="rId1"/>
  </sheets>
  <externalReferences>
    <externalReference r:id="rId2"/>
  </externalReferences>
  <definedNames>
    <definedName name="_xlnm.Print_Area" localSheetId="0">'Tablas-web'!$A$1:$I$516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67" i="1" l="1"/>
  <c r="H467" i="1"/>
  <c r="G467" i="1"/>
  <c r="F467" i="1"/>
  <c r="E467" i="1"/>
  <c r="D467" i="1"/>
  <c r="C467" i="1"/>
  <c r="B467" i="1"/>
  <c r="I466" i="1"/>
  <c r="H466" i="1"/>
  <c r="G466" i="1"/>
  <c r="F466" i="1"/>
  <c r="E466" i="1"/>
  <c r="D466" i="1"/>
  <c r="C466" i="1"/>
  <c r="B466" i="1"/>
  <c r="I465" i="1"/>
  <c r="H465" i="1"/>
  <c r="G465" i="1"/>
  <c r="F465" i="1"/>
  <c r="E465" i="1"/>
  <c r="D465" i="1"/>
  <c r="C465" i="1"/>
  <c r="B465" i="1"/>
  <c r="I464" i="1"/>
  <c r="H464" i="1"/>
  <c r="G464" i="1"/>
  <c r="F464" i="1"/>
  <c r="E464" i="1"/>
  <c r="D464" i="1"/>
  <c r="C464" i="1"/>
  <c r="B464" i="1"/>
  <c r="I463" i="1"/>
  <c r="H463" i="1"/>
  <c r="G463" i="1"/>
  <c r="F463" i="1"/>
  <c r="E463" i="1"/>
  <c r="D463" i="1"/>
  <c r="C463" i="1"/>
  <c r="B463" i="1"/>
  <c r="I462" i="1"/>
  <c r="H462" i="1"/>
  <c r="G462" i="1"/>
  <c r="F462" i="1"/>
  <c r="E462" i="1"/>
  <c r="D462" i="1"/>
  <c r="C462" i="1"/>
  <c r="B462" i="1"/>
  <c r="I461" i="1"/>
  <c r="H461" i="1"/>
  <c r="G461" i="1"/>
  <c r="F461" i="1"/>
  <c r="E461" i="1"/>
  <c r="D461" i="1"/>
  <c r="C461" i="1"/>
  <c r="B461" i="1"/>
  <c r="I460" i="1"/>
  <c r="H460" i="1"/>
  <c r="G460" i="1"/>
  <c r="F460" i="1"/>
  <c r="E460" i="1"/>
  <c r="D460" i="1"/>
  <c r="C460" i="1"/>
  <c r="B460" i="1"/>
  <c r="I459" i="1"/>
  <c r="H459" i="1"/>
  <c r="G459" i="1"/>
  <c r="F459" i="1"/>
  <c r="E459" i="1"/>
  <c r="D459" i="1"/>
  <c r="C459" i="1"/>
  <c r="B459" i="1"/>
  <c r="H457" i="1"/>
  <c r="G457" i="1"/>
  <c r="E457" i="1"/>
  <c r="C457" i="1"/>
  <c r="I455" i="1"/>
  <c r="H455" i="1"/>
  <c r="G455" i="1"/>
  <c r="F455" i="1"/>
  <c r="E455" i="1"/>
  <c r="D455" i="1"/>
  <c r="C455" i="1"/>
  <c r="B455" i="1"/>
  <c r="I454" i="1"/>
  <c r="H454" i="1"/>
  <c r="G454" i="1"/>
  <c r="F454" i="1"/>
  <c r="E454" i="1"/>
  <c r="D454" i="1"/>
  <c r="C454" i="1"/>
  <c r="B454" i="1"/>
  <c r="I453" i="1"/>
  <c r="H453" i="1"/>
  <c r="G453" i="1"/>
  <c r="F453" i="1"/>
  <c r="E453" i="1"/>
  <c r="D453" i="1"/>
  <c r="C453" i="1"/>
  <c r="B453" i="1"/>
  <c r="I452" i="1"/>
  <c r="H452" i="1"/>
  <c r="G452" i="1"/>
  <c r="F452" i="1"/>
  <c r="E452" i="1"/>
  <c r="D452" i="1"/>
  <c r="C452" i="1"/>
  <c r="B452" i="1"/>
  <c r="I451" i="1"/>
  <c r="H451" i="1"/>
  <c r="G451" i="1"/>
  <c r="F451" i="1"/>
  <c r="E451" i="1"/>
  <c r="D451" i="1"/>
  <c r="C451" i="1"/>
  <c r="B451" i="1"/>
  <c r="I450" i="1"/>
  <c r="H450" i="1"/>
  <c r="G450" i="1"/>
  <c r="F450" i="1"/>
  <c r="E450" i="1"/>
  <c r="D450" i="1"/>
  <c r="C450" i="1"/>
  <c r="B450" i="1"/>
  <c r="I449" i="1"/>
  <c r="H449" i="1"/>
  <c r="G449" i="1"/>
  <c r="F449" i="1"/>
  <c r="E449" i="1"/>
  <c r="D449" i="1"/>
  <c r="C449" i="1"/>
  <c r="B449" i="1"/>
  <c r="I448" i="1"/>
  <c r="H448" i="1"/>
  <c r="G448" i="1"/>
  <c r="F448" i="1"/>
  <c r="E448" i="1"/>
  <c r="D448" i="1"/>
  <c r="C448" i="1"/>
  <c r="B448" i="1"/>
  <c r="I447" i="1"/>
  <c r="H447" i="1"/>
  <c r="G447" i="1"/>
  <c r="F447" i="1"/>
  <c r="E447" i="1"/>
  <c r="D447" i="1"/>
  <c r="C447" i="1"/>
  <c r="B447" i="1"/>
  <c r="G445" i="1"/>
  <c r="E445" i="1"/>
  <c r="C445" i="1"/>
  <c r="I440" i="1"/>
  <c r="G433" i="1"/>
  <c r="F433" i="1"/>
  <c r="E433" i="1"/>
  <c r="D433" i="1"/>
  <c r="C433" i="1"/>
  <c r="B433" i="1"/>
  <c r="G432" i="1"/>
  <c r="F432" i="1"/>
  <c r="E432" i="1"/>
  <c r="D432" i="1"/>
  <c r="C432" i="1"/>
  <c r="B432" i="1"/>
  <c r="G431" i="1"/>
  <c r="F431" i="1"/>
  <c r="E431" i="1"/>
  <c r="D431" i="1"/>
  <c r="C431" i="1"/>
  <c r="B431" i="1"/>
  <c r="G430" i="1"/>
  <c r="F430" i="1"/>
  <c r="E430" i="1"/>
  <c r="D430" i="1"/>
  <c r="C430" i="1"/>
  <c r="B430" i="1"/>
  <c r="G429" i="1"/>
  <c r="F429" i="1"/>
  <c r="E429" i="1"/>
  <c r="D429" i="1"/>
  <c r="C429" i="1"/>
  <c r="B429" i="1"/>
  <c r="G428" i="1"/>
  <c r="F428" i="1"/>
  <c r="E428" i="1"/>
  <c r="D428" i="1"/>
  <c r="C428" i="1"/>
  <c r="B428" i="1"/>
  <c r="G427" i="1"/>
  <c r="F427" i="1"/>
  <c r="E427" i="1"/>
  <c r="D427" i="1"/>
  <c r="C427" i="1"/>
  <c r="B427" i="1"/>
  <c r="G426" i="1"/>
  <c r="F426" i="1"/>
  <c r="E426" i="1"/>
  <c r="D426" i="1"/>
  <c r="C426" i="1"/>
  <c r="B426" i="1"/>
  <c r="G422" i="1"/>
  <c r="F422" i="1"/>
  <c r="E422" i="1"/>
  <c r="D422" i="1"/>
  <c r="C422" i="1"/>
  <c r="B422" i="1"/>
  <c r="G421" i="1"/>
  <c r="F421" i="1"/>
  <c r="E421" i="1"/>
  <c r="D421" i="1"/>
  <c r="C421" i="1"/>
  <c r="B421" i="1"/>
  <c r="G420" i="1"/>
  <c r="F420" i="1"/>
  <c r="E420" i="1"/>
  <c r="D420" i="1"/>
  <c r="C420" i="1"/>
  <c r="B420" i="1"/>
  <c r="G419" i="1"/>
  <c r="F419" i="1"/>
  <c r="E419" i="1"/>
  <c r="D419" i="1"/>
  <c r="C419" i="1"/>
  <c r="B419" i="1"/>
  <c r="G418" i="1"/>
  <c r="F418" i="1"/>
  <c r="E418" i="1"/>
  <c r="D418" i="1"/>
  <c r="C418" i="1"/>
  <c r="B418" i="1"/>
  <c r="G417" i="1"/>
  <c r="F417" i="1"/>
  <c r="E417" i="1"/>
  <c r="D417" i="1"/>
  <c r="C417" i="1"/>
  <c r="B417" i="1"/>
  <c r="G416" i="1"/>
  <c r="F416" i="1"/>
  <c r="E416" i="1"/>
  <c r="D416" i="1"/>
  <c r="C416" i="1"/>
  <c r="B416" i="1"/>
  <c r="G408" i="1"/>
  <c r="F408" i="1"/>
  <c r="E408" i="1"/>
  <c r="D408" i="1"/>
  <c r="C408" i="1"/>
  <c r="B408" i="1"/>
  <c r="G407" i="1"/>
  <c r="F407" i="1"/>
  <c r="E407" i="1"/>
  <c r="D407" i="1"/>
  <c r="C407" i="1"/>
  <c r="B407" i="1"/>
  <c r="G406" i="1"/>
  <c r="F406" i="1"/>
  <c r="E406" i="1"/>
  <c r="D406" i="1"/>
  <c r="C406" i="1"/>
  <c r="B406" i="1"/>
  <c r="G405" i="1"/>
  <c r="F405" i="1"/>
  <c r="E405" i="1"/>
  <c r="D405" i="1"/>
  <c r="C405" i="1"/>
  <c r="B405" i="1"/>
  <c r="G404" i="1"/>
  <c r="F404" i="1"/>
  <c r="E404" i="1"/>
  <c r="D404" i="1"/>
  <c r="C404" i="1"/>
  <c r="B404" i="1"/>
  <c r="G403" i="1"/>
  <c r="F403" i="1"/>
  <c r="E403" i="1"/>
  <c r="D403" i="1"/>
  <c r="C403" i="1"/>
  <c r="B403" i="1"/>
  <c r="G402" i="1"/>
  <c r="F402" i="1"/>
  <c r="E402" i="1"/>
  <c r="D402" i="1"/>
  <c r="C402" i="1"/>
  <c r="B402" i="1"/>
  <c r="G401" i="1"/>
  <c r="F401" i="1"/>
  <c r="E401" i="1"/>
  <c r="D401" i="1"/>
  <c r="C401" i="1"/>
  <c r="B401" i="1"/>
  <c r="G397" i="1"/>
  <c r="F397" i="1"/>
  <c r="E397" i="1"/>
  <c r="D397" i="1"/>
  <c r="C397" i="1"/>
  <c r="B397" i="1"/>
  <c r="G396" i="1"/>
  <c r="F396" i="1"/>
  <c r="E396" i="1"/>
  <c r="D396" i="1"/>
  <c r="C396" i="1"/>
  <c r="B396" i="1"/>
  <c r="G395" i="1"/>
  <c r="F395" i="1"/>
  <c r="E395" i="1"/>
  <c r="D395" i="1"/>
  <c r="C395" i="1"/>
  <c r="B395" i="1"/>
  <c r="G394" i="1"/>
  <c r="F394" i="1"/>
  <c r="E394" i="1"/>
  <c r="D394" i="1"/>
  <c r="C394" i="1"/>
  <c r="B394" i="1"/>
  <c r="G393" i="1"/>
  <c r="F393" i="1"/>
  <c r="E393" i="1"/>
  <c r="D393" i="1"/>
  <c r="C393" i="1"/>
  <c r="B393" i="1"/>
  <c r="G392" i="1"/>
  <c r="F392" i="1"/>
  <c r="E392" i="1"/>
  <c r="D392" i="1"/>
  <c r="C392" i="1"/>
  <c r="B392" i="1"/>
  <c r="G391" i="1"/>
  <c r="F391" i="1"/>
  <c r="E391" i="1"/>
  <c r="D391" i="1"/>
  <c r="C391" i="1"/>
  <c r="B391" i="1"/>
  <c r="F381" i="1"/>
  <c r="E381" i="1"/>
  <c r="D381" i="1"/>
  <c r="C381" i="1"/>
  <c r="F380" i="1"/>
  <c r="E380" i="1"/>
  <c r="D380" i="1"/>
  <c r="C380" i="1"/>
  <c r="F379" i="1"/>
  <c r="E379" i="1"/>
  <c r="D379" i="1"/>
  <c r="C379" i="1"/>
  <c r="F378" i="1"/>
  <c r="E378" i="1"/>
  <c r="D378" i="1"/>
  <c r="C378" i="1"/>
  <c r="F377" i="1"/>
  <c r="E377" i="1"/>
  <c r="D377" i="1"/>
  <c r="C377" i="1"/>
  <c r="F376" i="1"/>
  <c r="E376" i="1"/>
  <c r="D376" i="1"/>
  <c r="C376" i="1"/>
  <c r="F375" i="1"/>
  <c r="E375" i="1"/>
  <c r="D375" i="1"/>
  <c r="C375" i="1"/>
  <c r="F374" i="1"/>
  <c r="E374" i="1"/>
  <c r="D374" i="1"/>
  <c r="F372" i="1"/>
  <c r="E372" i="1"/>
  <c r="D372" i="1"/>
  <c r="C372" i="1"/>
  <c r="F371" i="1"/>
  <c r="E371" i="1"/>
  <c r="D371" i="1"/>
  <c r="C371" i="1"/>
  <c r="F370" i="1"/>
  <c r="E370" i="1"/>
  <c r="D370" i="1"/>
  <c r="C370" i="1"/>
  <c r="F369" i="1"/>
  <c r="E369" i="1"/>
  <c r="D369" i="1"/>
  <c r="C369" i="1"/>
  <c r="F368" i="1"/>
  <c r="E368" i="1"/>
  <c r="D368" i="1"/>
  <c r="C368" i="1"/>
  <c r="F367" i="1"/>
  <c r="E367" i="1"/>
  <c r="D367" i="1"/>
  <c r="C367" i="1"/>
  <c r="F366" i="1"/>
  <c r="E366" i="1"/>
  <c r="D366" i="1"/>
  <c r="C366" i="1"/>
  <c r="F365" i="1"/>
  <c r="E365" i="1"/>
  <c r="D365" i="1"/>
  <c r="F363" i="1"/>
  <c r="E363" i="1"/>
  <c r="D363" i="1"/>
  <c r="C363" i="1"/>
  <c r="F362" i="1"/>
  <c r="E362" i="1"/>
  <c r="D362" i="1"/>
  <c r="C362" i="1"/>
  <c r="F361" i="1"/>
  <c r="E361" i="1"/>
  <c r="D361" i="1"/>
  <c r="C361" i="1"/>
  <c r="F360" i="1"/>
  <c r="E360" i="1"/>
  <c r="D360" i="1"/>
  <c r="C360" i="1"/>
  <c r="F359" i="1"/>
  <c r="E359" i="1"/>
  <c r="D359" i="1"/>
  <c r="C359" i="1"/>
  <c r="F358" i="1"/>
  <c r="E358" i="1"/>
  <c r="D358" i="1"/>
  <c r="C358" i="1"/>
  <c r="F357" i="1"/>
  <c r="E357" i="1"/>
  <c r="D357" i="1"/>
  <c r="C357" i="1"/>
  <c r="F356" i="1"/>
  <c r="E356" i="1"/>
  <c r="D356" i="1"/>
  <c r="F352" i="1"/>
  <c r="E352" i="1"/>
  <c r="D352" i="1"/>
  <c r="C352" i="1"/>
  <c r="F351" i="1"/>
  <c r="E351" i="1"/>
  <c r="D351" i="1"/>
  <c r="C351" i="1"/>
  <c r="F350" i="1"/>
  <c r="E350" i="1"/>
  <c r="D350" i="1"/>
  <c r="C350" i="1"/>
  <c r="F349" i="1"/>
  <c r="E349" i="1"/>
  <c r="D349" i="1"/>
  <c r="C349" i="1"/>
  <c r="F348" i="1"/>
  <c r="E348" i="1"/>
  <c r="D348" i="1"/>
  <c r="C348" i="1"/>
  <c r="F347" i="1"/>
  <c r="E347" i="1"/>
  <c r="D347" i="1"/>
  <c r="C347" i="1"/>
  <c r="F346" i="1"/>
  <c r="E346" i="1"/>
  <c r="D346" i="1"/>
  <c r="C346" i="1"/>
  <c r="F345" i="1"/>
  <c r="E345" i="1"/>
  <c r="D345" i="1"/>
  <c r="F343" i="1"/>
  <c r="E343" i="1"/>
  <c r="D343" i="1"/>
  <c r="C343" i="1"/>
  <c r="F342" i="1"/>
  <c r="E342" i="1"/>
  <c r="D342" i="1"/>
  <c r="C342" i="1"/>
  <c r="F341" i="1"/>
  <c r="E341" i="1"/>
  <c r="D341" i="1"/>
  <c r="C341" i="1"/>
  <c r="F340" i="1"/>
  <c r="E340" i="1"/>
  <c r="D340" i="1"/>
  <c r="C340" i="1"/>
  <c r="F339" i="1"/>
  <c r="E339" i="1"/>
  <c r="D339" i="1"/>
  <c r="C339" i="1"/>
  <c r="F338" i="1"/>
  <c r="E338" i="1"/>
  <c r="D338" i="1"/>
  <c r="C338" i="1"/>
  <c r="F337" i="1"/>
  <c r="E337" i="1"/>
  <c r="D337" i="1"/>
  <c r="C337" i="1"/>
  <c r="F336" i="1"/>
  <c r="E336" i="1"/>
  <c r="D336" i="1"/>
  <c r="F334" i="1"/>
  <c r="E334" i="1"/>
  <c r="D334" i="1"/>
  <c r="C334" i="1"/>
  <c r="F333" i="1"/>
  <c r="E333" i="1"/>
  <c r="D333" i="1"/>
  <c r="C333" i="1"/>
  <c r="F332" i="1"/>
  <c r="E332" i="1"/>
  <c r="D332" i="1"/>
  <c r="C332" i="1"/>
  <c r="F331" i="1"/>
  <c r="E331" i="1"/>
  <c r="D331" i="1"/>
  <c r="C331" i="1"/>
  <c r="F330" i="1"/>
  <c r="E330" i="1"/>
  <c r="D330" i="1"/>
  <c r="C330" i="1"/>
  <c r="F329" i="1"/>
  <c r="E329" i="1"/>
  <c r="D329" i="1"/>
  <c r="C329" i="1"/>
  <c r="F328" i="1"/>
  <c r="E328" i="1"/>
  <c r="D328" i="1"/>
  <c r="C328" i="1"/>
  <c r="F327" i="1"/>
  <c r="E327" i="1"/>
  <c r="D327" i="1"/>
  <c r="I322" i="1"/>
  <c r="A321" i="1"/>
  <c r="H320" i="1"/>
  <c r="G320" i="1"/>
  <c r="F320" i="1"/>
  <c r="E320" i="1"/>
  <c r="D320" i="1"/>
  <c r="C320" i="1"/>
  <c r="H319" i="1"/>
  <c r="F319" i="1"/>
  <c r="E319" i="1"/>
  <c r="C319" i="1"/>
  <c r="H318" i="1"/>
  <c r="G318" i="1"/>
  <c r="F318" i="1"/>
  <c r="E318" i="1"/>
  <c r="D318" i="1"/>
  <c r="C318" i="1"/>
  <c r="H316" i="1"/>
  <c r="F316" i="1"/>
  <c r="E316" i="1"/>
  <c r="C316" i="1"/>
  <c r="H315" i="1"/>
  <c r="F315" i="1"/>
  <c r="E315" i="1"/>
  <c r="C315" i="1"/>
  <c r="H314" i="1"/>
  <c r="F314" i="1"/>
  <c r="E314" i="1"/>
  <c r="C314" i="1"/>
  <c r="H312" i="1"/>
  <c r="F312" i="1"/>
  <c r="E312" i="1"/>
  <c r="C312" i="1"/>
  <c r="H311" i="1"/>
  <c r="F311" i="1"/>
  <c r="E311" i="1"/>
  <c r="C311" i="1"/>
  <c r="H310" i="1"/>
  <c r="F310" i="1"/>
  <c r="E310" i="1"/>
  <c r="C310" i="1"/>
  <c r="H308" i="1"/>
  <c r="G308" i="1"/>
  <c r="F308" i="1"/>
  <c r="E308" i="1"/>
  <c r="D308" i="1"/>
  <c r="C308" i="1"/>
  <c r="H307" i="1"/>
  <c r="G307" i="1"/>
  <c r="F307" i="1"/>
  <c r="E307" i="1"/>
  <c r="D307" i="1"/>
  <c r="C307" i="1"/>
  <c r="H306" i="1"/>
  <c r="G306" i="1"/>
  <c r="F306" i="1"/>
  <c r="E306" i="1"/>
  <c r="D306" i="1"/>
  <c r="C306" i="1"/>
  <c r="H304" i="1"/>
  <c r="G304" i="1"/>
  <c r="F304" i="1"/>
  <c r="E304" i="1"/>
  <c r="D304" i="1"/>
  <c r="C304" i="1"/>
  <c r="H303" i="1"/>
  <c r="G303" i="1"/>
  <c r="F303" i="1"/>
  <c r="E303" i="1"/>
  <c r="D303" i="1"/>
  <c r="C303" i="1"/>
  <c r="H302" i="1"/>
  <c r="G302" i="1"/>
  <c r="F302" i="1"/>
  <c r="E302" i="1"/>
  <c r="D302" i="1"/>
  <c r="C302" i="1"/>
  <c r="H300" i="1"/>
  <c r="G300" i="1"/>
  <c r="E300" i="1"/>
  <c r="D300" i="1"/>
  <c r="G298" i="1"/>
  <c r="F298" i="1"/>
  <c r="D298" i="1"/>
  <c r="C298" i="1"/>
  <c r="A293" i="1"/>
  <c r="H292" i="1"/>
  <c r="G292" i="1"/>
  <c r="F292" i="1"/>
  <c r="E292" i="1"/>
  <c r="D292" i="1"/>
  <c r="C292" i="1"/>
  <c r="H291" i="1"/>
  <c r="F291" i="1"/>
  <c r="E291" i="1"/>
  <c r="C291" i="1"/>
  <c r="H290" i="1"/>
  <c r="G290" i="1"/>
  <c r="F290" i="1"/>
  <c r="E290" i="1"/>
  <c r="D290" i="1"/>
  <c r="C290" i="1"/>
  <c r="H288" i="1"/>
  <c r="F288" i="1"/>
  <c r="E288" i="1"/>
  <c r="C288" i="1"/>
  <c r="H287" i="1"/>
  <c r="F287" i="1"/>
  <c r="E287" i="1"/>
  <c r="C287" i="1"/>
  <c r="H286" i="1"/>
  <c r="F286" i="1"/>
  <c r="E286" i="1"/>
  <c r="C286" i="1"/>
  <c r="H284" i="1"/>
  <c r="F284" i="1"/>
  <c r="E284" i="1"/>
  <c r="C284" i="1"/>
  <c r="H283" i="1"/>
  <c r="F283" i="1"/>
  <c r="E283" i="1"/>
  <c r="C283" i="1"/>
  <c r="H282" i="1"/>
  <c r="F282" i="1"/>
  <c r="E282" i="1"/>
  <c r="C282" i="1"/>
  <c r="H280" i="1"/>
  <c r="G280" i="1"/>
  <c r="F280" i="1"/>
  <c r="E280" i="1"/>
  <c r="D280" i="1"/>
  <c r="C280" i="1"/>
  <c r="H279" i="1"/>
  <c r="G279" i="1"/>
  <c r="F279" i="1"/>
  <c r="E279" i="1"/>
  <c r="D279" i="1"/>
  <c r="C279" i="1"/>
  <c r="H278" i="1"/>
  <c r="G278" i="1"/>
  <c r="F278" i="1"/>
  <c r="E278" i="1"/>
  <c r="D278" i="1"/>
  <c r="C278" i="1"/>
  <c r="H276" i="1"/>
  <c r="G276" i="1"/>
  <c r="F276" i="1"/>
  <c r="E276" i="1"/>
  <c r="D276" i="1"/>
  <c r="C276" i="1"/>
  <c r="H275" i="1"/>
  <c r="G275" i="1"/>
  <c r="F275" i="1"/>
  <c r="E275" i="1"/>
  <c r="D275" i="1"/>
  <c r="C275" i="1"/>
  <c r="H274" i="1"/>
  <c r="G274" i="1"/>
  <c r="F274" i="1"/>
  <c r="E274" i="1"/>
  <c r="D274" i="1"/>
  <c r="C274" i="1"/>
  <c r="H272" i="1"/>
  <c r="G272" i="1"/>
  <c r="E272" i="1"/>
  <c r="D272" i="1"/>
  <c r="G270" i="1"/>
  <c r="F270" i="1"/>
  <c r="D270" i="1"/>
  <c r="C270" i="1"/>
  <c r="A265" i="1"/>
  <c r="H264" i="1"/>
  <c r="G264" i="1"/>
  <c r="F264" i="1"/>
  <c r="E264" i="1"/>
  <c r="D264" i="1"/>
  <c r="C264" i="1"/>
  <c r="H263" i="1"/>
  <c r="F263" i="1"/>
  <c r="E263" i="1"/>
  <c r="C263" i="1"/>
  <c r="H262" i="1"/>
  <c r="G262" i="1"/>
  <c r="F262" i="1"/>
  <c r="E262" i="1"/>
  <c r="D262" i="1"/>
  <c r="C262" i="1"/>
  <c r="H260" i="1"/>
  <c r="F260" i="1"/>
  <c r="E260" i="1"/>
  <c r="C260" i="1"/>
  <c r="H259" i="1"/>
  <c r="F259" i="1"/>
  <c r="E259" i="1"/>
  <c r="C259" i="1"/>
  <c r="H258" i="1"/>
  <c r="F258" i="1"/>
  <c r="E258" i="1"/>
  <c r="C258" i="1"/>
  <c r="H256" i="1"/>
  <c r="F256" i="1"/>
  <c r="E256" i="1"/>
  <c r="C256" i="1"/>
  <c r="H255" i="1"/>
  <c r="F255" i="1"/>
  <c r="E255" i="1"/>
  <c r="C255" i="1"/>
  <c r="H254" i="1"/>
  <c r="F254" i="1"/>
  <c r="E254" i="1"/>
  <c r="C254" i="1"/>
  <c r="H252" i="1"/>
  <c r="G252" i="1"/>
  <c r="F252" i="1"/>
  <c r="E252" i="1"/>
  <c r="D252" i="1"/>
  <c r="C252" i="1"/>
  <c r="H251" i="1"/>
  <c r="G251" i="1"/>
  <c r="F251" i="1"/>
  <c r="E251" i="1"/>
  <c r="D251" i="1"/>
  <c r="C251" i="1"/>
  <c r="H250" i="1"/>
  <c r="G250" i="1"/>
  <c r="F250" i="1"/>
  <c r="E250" i="1"/>
  <c r="D250" i="1"/>
  <c r="C250" i="1"/>
  <c r="H248" i="1"/>
  <c r="G248" i="1"/>
  <c r="F248" i="1"/>
  <c r="E248" i="1"/>
  <c r="D248" i="1"/>
  <c r="C248" i="1"/>
  <c r="H247" i="1"/>
  <c r="G247" i="1"/>
  <c r="F247" i="1"/>
  <c r="E247" i="1"/>
  <c r="D247" i="1"/>
  <c r="C247" i="1"/>
  <c r="H246" i="1"/>
  <c r="G246" i="1"/>
  <c r="F246" i="1"/>
  <c r="E246" i="1"/>
  <c r="D246" i="1"/>
  <c r="C246" i="1"/>
  <c r="H244" i="1"/>
  <c r="G244" i="1"/>
  <c r="E244" i="1"/>
  <c r="D244" i="1"/>
  <c r="G242" i="1"/>
  <c r="F242" i="1"/>
  <c r="D242" i="1"/>
  <c r="C242" i="1"/>
  <c r="I238" i="1"/>
  <c r="A237" i="1"/>
  <c r="H236" i="1"/>
  <c r="G236" i="1"/>
  <c r="F236" i="1"/>
  <c r="E236" i="1"/>
  <c r="D236" i="1"/>
  <c r="C236" i="1"/>
  <c r="H235" i="1"/>
  <c r="F235" i="1"/>
  <c r="E235" i="1"/>
  <c r="C235" i="1"/>
  <c r="H234" i="1"/>
  <c r="G234" i="1"/>
  <c r="F234" i="1"/>
  <c r="E234" i="1"/>
  <c r="D234" i="1"/>
  <c r="C234" i="1"/>
  <c r="H232" i="1"/>
  <c r="F232" i="1"/>
  <c r="E232" i="1"/>
  <c r="C232" i="1"/>
  <c r="H231" i="1"/>
  <c r="F231" i="1"/>
  <c r="E231" i="1"/>
  <c r="C231" i="1"/>
  <c r="H230" i="1"/>
  <c r="F230" i="1"/>
  <c r="E230" i="1"/>
  <c r="C230" i="1"/>
  <c r="H228" i="1"/>
  <c r="F228" i="1"/>
  <c r="E228" i="1"/>
  <c r="C228" i="1"/>
  <c r="H227" i="1"/>
  <c r="F227" i="1"/>
  <c r="E227" i="1"/>
  <c r="C227" i="1"/>
  <c r="H226" i="1"/>
  <c r="F226" i="1"/>
  <c r="E226" i="1"/>
  <c r="C226" i="1"/>
  <c r="H224" i="1"/>
  <c r="G224" i="1"/>
  <c r="F224" i="1"/>
  <c r="E224" i="1"/>
  <c r="D224" i="1"/>
  <c r="C224" i="1"/>
  <c r="H223" i="1"/>
  <c r="G223" i="1"/>
  <c r="F223" i="1"/>
  <c r="E223" i="1"/>
  <c r="D223" i="1"/>
  <c r="C223" i="1"/>
  <c r="H222" i="1"/>
  <c r="G222" i="1"/>
  <c r="F222" i="1"/>
  <c r="E222" i="1"/>
  <c r="D222" i="1"/>
  <c r="C222" i="1"/>
  <c r="H220" i="1"/>
  <c r="G220" i="1"/>
  <c r="F220" i="1"/>
  <c r="E220" i="1"/>
  <c r="D220" i="1"/>
  <c r="C220" i="1"/>
  <c r="H219" i="1"/>
  <c r="G219" i="1"/>
  <c r="F219" i="1"/>
  <c r="E219" i="1"/>
  <c r="D219" i="1"/>
  <c r="C219" i="1"/>
  <c r="H218" i="1"/>
  <c r="G218" i="1"/>
  <c r="F218" i="1"/>
  <c r="E218" i="1"/>
  <c r="D218" i="1"/>
  <c r="C218" i="1"/>
  <c r="H216" i="1"/>
  <c r="G216" i="1"/>
  <c r="E216" i="1"/>
  <c r="D216" i="1"/>
  <c r="G214" i="1"/>
  <c r="F214" i="1"/>
  <c r="D214" i="1"/>
  <c r="C214" i="1"/>
  <c r="A209" i="1"/>
  <c r="H208" i="1"/>
  <c r="G208" i="1"/>
  <c r="F208" i="1"/>
  <c r="E208" i="1"/>
  <c r="D208" i="1"/>
  <c r="C208" i="1"/>
  <c r="H207" i="1"/>
  <c r="F207" i="1"/>
  <c r="E207" i="1"/>
  <c r="C207" i="1"/>
  <c r="H206" i="1"/>
  <c r="G206" i="1"/>
  <c r="F206" i="1"/>
  <c r="E206" i="1"/>
  <c r="D206" i="1"/>
  <c r="C206" i="1"/>
  <c r="H204" i="1"/>
  <c r="F204" i="1"/>
  <c r="E204" i="1"/>
  <c r="C204" i="1"/>
  <c r="H203" i="1"/>
  <c r="F203" i="1"/>
  <c r="E203" i="1"/>
  <c r="C203" i="1"/>
  <c r="H202" i="1"/>
  <c r="F202" i="1"/>
  <c r="E202" i="1"/>
  <c r="C202" i="1"/>
  <c r="H200" i="1"/>
  <c r="F200" i="1"/>
  <c r="E200" i="1"/>
  <c r="C200" i="1"/>
  <c r="H199" i="1"/>
  <c r="F199" i="1"/>
  <c r="E199" i="1"/>
  <c r="C199" i="1"/>
  <c r="H198" i="1"/>
  <c r="F198" i="1"/>
  <c r="E198" i="1"/>
  <c r="C198" i="1"/>
  <c r="H196" i="1"/>
  <c r="G196" i="1"/>
  <c r="F196" i="1"/>
  <c r="E196" i="1"/>
  <c r="D196" i="1"/>
  <c r="C196" i="1"/>
  <c r="H195" i="1"/>
  <c r="G195" i="1"/>
  <c r="F195" i="1"/>
  <c r="E195" i="1"/>
  <c r="D195" i="1"/>
  <c r="C195" i="1"/>
  <c r="H194" i="1"/>
  <c r="G194" i="1"/>
  <c r="F194" i="1"/>
  <c r="E194" i="1"/>
  <c r="D194" i="1"/>
  <c r="C194" i="1"/>
  <c r="H192" i="1"/>
  <c r="G192" i="1"/>
  <c r="F192" i="1"/>
  <c r="E192" i="1"/>
  <c r="D192" i="1"/>
  <c r="C192" i="1"/>
  <c r="H191" i="1"/>
  <c r="G191" i="1"/>
  <c r="F191" i="1"/>
  <c r="E191" i="1"/>
  <c r="D191" i="1"/>
  <c r="C191" i="1"/>
  <c r="H190" i="1"/>
  <c r="G190" i="1"/>
  <c r="F190" i="1"/>
  <c r="E190" i="1"/>
  <c r="D190" i="1"/>
  <c r="C190" i="1"/>
  <c r="H188" i="1"/>
  <c r="G188" i="1"/>
  <c r="E188" i="1"/>
  <c r="D188" i="1"/>
  <c r="G186" i="1"/>
  <c r="F186" i="1"/>
  <c r="D186" i="1"/>
  <c r="C186" i="1"/>
  <c r="A181" i="1"/>
  <c r="H180" i="1"/>
  <c r="G180" i="1"/>
  <c r="F180" i="1"/>
  <c r="E180" i="1"/>
  <c r="D180" i="1"/>
  <c r="C180" i="1"/>
  <c r="H179" i="1"/>
  <c r="F179" i="1"/>
  <c r="E179" i="1"/>
  <c r="C179" i="1"/>
  <c r="H178" i="1"/>
  <c r="G178" i="1"/>
  <c r="F178" i="1"/>
  <c r="E178" i="1"/>
  <c r="D178" i="1"/>
  <c r="C178" i="1"/>
  <c r="H176" i="1"/>
  <c r="F176" i="1"/>
  <c r="E176" i="1"/>
  <c r="C176" i="1"/>
  <c r="H175" i="1"/>
  <c r="F175" i="1"/>
  <c r="E175" i="1"/>
  <c r="C175" i="1"/>
  <c r="H174" i="1"/>
  <c r="F174" i="1"/>
  <c r="E174" i="1"/>
  <c r="C174" i="1"/>
  <c r="H172" i="1"/>
  <c r="F172" i="1"/>
  <c r="E172" i="1"/>
  <c r="C172" i="1"/>
  <c r="H171" i="1"/>
  <c r="F171" i="1"/>
  <c r="E171" i="1"/>
  <c r="C171" i="1"/>
  <c r="H170" i="1"/>
  <c r="F170" i="1"/>
  <c r="E170" i="1"/>
  <c r="C170" i="1"/>
  <c r="H168" i="1"/>
  <c r="G168" i="1"/>
  <c r="F168" i="1"/>
  <c r="E168" i="1"/>
  <c r="D168" i="1"/>
  <c r="C168" i="1"/>
  <c r="H167" i="1"/>
  <c r="G167" i="1"/>
  <c r="F167" i="1"/>
  <c r="E167" i="1"/>
  <c r="D167" i="1"/>
  <c r="C167" i="1"/>
  <c r="H166" i="1"/>
  <c r="G166" i="1"/>
  <c r="F166" i="1"/>
  <c r="E166" i="1"/>
  <c r="D166" i="1"/>
  <c r="C166" i="1"/>
  <c r="H164" i="1"/>
  <c r="G164" i="1"/>
  <c r="F164" i="1"/>
  <c r="E164" i="1"/>
  <c r="D164" i="1"/>
  <c r="C164" i="1"/>
  <c r="H163" i="1"/>
  <c r="G163" i="1"/>
  <c r="F163" i="1"/>
  <c r="E163" i="1"/>
  <c r="D163" i="1"/>
  <c r="C163" i="1"/>
  <c r="H162" i="1"/>
  <c r="G162" i="1"/>
  <c r="F162" i="1"/>
  <c r="E162" i="1"/>
  <c r="D162" i="1"/>
  <c r="C162" i="1"/>
  <c r="H160" i="1"/>
  <c r="G160" i="1"/>
  <c r="E160" i="1"/>
  <c r="D160" i="1"/>
  <c r="G158" i="1"/>
  <c r="F158" i="1"/>
  <c r="D158" i="1"/>
  <c r="C158" i="1"/>
  <c r="I154" i="1"/>
  <c r="A153" i="1"/>
  <c r="H152" i="1"/>
  <c r="G152" i="1"/>
  <c r="F152" i="1"/>
  <c r="E152" i="1"/>
  <c r="D152" i="1"/>
  <c r="C152" i="1"/>
  <c r="H151" i="1"/>
  <c r="F151" i="1"/>
  <c r="E151" i="1"/>
  <c r="C151" i="1"/>
  <c r="H150" i="1"/>
  <c r="G150" i="1"/>
  <c r="F150" i="1"/>
  <c r="E150" i="1"/>
  <c r="D150" i="1"/>
  <c r="C150" i="1"/>
  <c r="H148" i="1"/>
  <c r="F148" i="1"/>
  <c r="E148" i="1"/>
  <c r="C148" i="1"/>
  <c r="H147" i="1"/>
  <c r="F147" i="1"/>
  <c r="E147" i="1"/>
  <c r="C147" i="1"/>
  <c r="H146" i="1"/>
  <c r="F146" i="1"/>
  <c r="E146" i="1"/>
  <c r="C146" i="1"/>
  <c r="H144" i="1"/>
  <c r="F144" i="1"/>
  <c r="E144" i="1"/>
  <c r="C144" i="1"/>
  <c r="H143" i="1"/>
  <c r="F143" i="1"/>
  <c r="E143" i="1"/>
  <c r="C143" i="1"/>
  <c r="H142" i="1"/>
  <c r="F142" i="1"/>
  <c r="E142" i="1"/>
  <c r="C142" i="1"/>
  <c r="H140" i="1"/>
  <c r="G140" i="1"/>
  <c r="F140" i="1"/>
  <c r="E140" i="1"/>
  <c r="D140" i="1"/>
  <c r="C140" i="1"/>
  <c r="H139" i="1"/>
  <c r="G139" i="1"/>
  <c r="F139" i="1"/>
  <c r="E139" i="1"/>
  <c r="D139" i="1"/>
  <c r="C139" i="1"/>
  <c r="H138" i="1"/>
  <c r="G138" i="1"/>
  <c r="F138" i="1"/>
  <c r="E138" i="1"/>
  <c r="D138" i="1"/>
  <c r="C138" i="1"/>
  <c r="H136" i="1"/>
  <c r="G136" i="1"/>
  <c r="F136" i="1"/>
  <c r="E136" i="1"/>
  <c r="D136" i="1"/>
  <c r="C136" i="1"/>
  <c r="H135" i="1"/>
  <c r="G135" i="1"/>
  <c r="F135" i="1"/>
  <c r="E135" i="1"/>
  <c r="D135" i="1"/>
  <c r="C135" i="1"/>
  <c r="H134" i="1"/>
  <c r="G134" i="1"/>
  <c r="F134" i="1"/>
  <c r="E134" i="1"/>
  <c r="D134" i="1"/>
  <c r="C134" i="1"/>
  <c r="H132" i="1"/>
  <c r="G132" i="1"/>
  <c r="E132" i="1"/>
  <c r="D132" i="1"/>
  <c r="G130" i="1"/>
  <c r="F130" i="1"/>
  <c r="D130" i="1"/>
  <c r="C130" i="1"/>
  <c r="A125" i="1"/>
  <c r="H124" i="1"/>
  <c r="G124" i="1"/>
  <c r="F124" i="1"/>
  <c r="E124" i="1"/>
  <c r="D124" i="1"/>
  <c r="C124" i="1"/>
  <c r="H123" i="1"/>
  <c r="F123" i="1"/>
  <c r="E123" i="1"/>
  <c r="C123" i="1"/>
  <c r="H122" i="1"/>
  <c r="G122" i="1"/>
  <c r="F122" i="1"/>
  <c r="E122" i="1"/>
  <c r="D122" i="1"/>
  <c r="C122" i="1"/>
  <c r="H120" i="1"/>
  <c r="F120" i="1"/>
  <c r="E120" i="1"/>
  <c r="C120" i="1"/>
  <c r="H119" i="1"/>
  <c r="F119" i="1"/>
  <c r="E119" i="1"/>
  <c r="C119" i="1"/>
  <c r="H118" i="1"/>
  <c r="F118" i="1"/>
  <c r="E118" i="1"/>
  <c r="C118" i="1"/>
  <c r="H116" i="1"/>
  <c r="F116" i="1"/>
  <c r="E116" i="1"/>
  <c r="C116" i="1"/>
  <c r="H115" i="1"/>
  <c r="F115" i="1"/>
  <c r="E115" i="1"/>
  <c r="C115" i="1"/>
  <c r="H114" i="1"/>
  <c r="F114" i="1"/>
  <c r="E114" i="1"/>
  <c r="C114" i="1"/>
  <c r="H112" i="1"/>
  <c r="G112" i="1"/>
  <c r="F112" i="1"/>
  <c r="E112" i="1"/>
  <c r="D112" i="1"/>
  <c r="C112" i="1"/>
  <c r="H111" i="1"/>
  <c r="G111" i="1"/>
  <c r="F111" i="1"/>
  <c r="E111" i="1"/>
  <c r="D111" i="1"/>
  <c r="C111" i="1"/>
  <c r="H110" i="1"/>
  <c r="G110" i="1"/>
  <c r="F110" i="1"/>
  <c r="E110" i="1"/>
  <c r="D110" i="1"/>
  <c r="C110" i="1"/>
  <c r="H108" i="1"/>
  <c r="G108" i="1"/>
  <c r="F108" i="1"/>
  <c r="E108" i="1"/>
  <c r="D108" i="1"/>
  <c r="C108" i="1"/>
  <c r="H107" i="1"/>
  <c r="G107" i="1"/>
  <c r="F107" i="1"/>
  <c r="E107" i="1"/>
  <c r="D107" i="1"/>
  <c r="C107" i="1"/>
  <c r="H106" i="1"/>
  <c r="G106" i="1"/>
  <c r="F106" i="1"/>
  <c r="E106" i="1"/>
  <c r="D106" i="1"/>
  <c r="C106" i="1"/>
  <c r="H104" i="1"/>
  <c r="G104" i="1"/>
  <c r="E104" i="1"/>
  <c r="D104" i="1"/>
  <c r="G102" i="1"/>
  <c r="F102" i="1"/>
  <c r="D102" i="1"/>
  <c r="C102" i="1"/>
  <c r="H96" i="1"/>
  <c r="G96" i="1"/>
  <c r="F96" i="1"/>
  <c r="E96" i="1"/>
  <c r="D96" i="1"/>
  <c r="C96" i="1"/>
  <c r="H95" i="1"/>
  <c r="F95" i="1"/>
  <c r="E95" i="1"/>
  <c r="C95" i="1"/>
  <c r="H94" i="1"/>
  <c r="G94" i="1"/>
  <c r="F94" i="1"/>
  <c r="E94" i="1"/>
  <c r="D94" i="1"/>
  <c r="C94" i="1"/>
  <c r="H92" i="1"/>
  <c r="F92" i="1"/>
  <c r="E92" i="1"/>
  <c r="C92" i="1"/>
  <c r="H91" i="1"/>
  <c r="F91" i="1"/>
  <c r="E91" i="1"/>
  <c r="C91" i="1"/>
  <c r="H90" i="1"/>
  <c r="F90" i="1"/>
  <c r="E90" i="1"/>
  <c r="C90" i="1"/>
  <c r="H88" i="1"/>
  <c r="F88" i="1"/>
  <c r="E88" i="1"/>
  <c r="C88" i="1"/>
  <c r="H87" i="1"/>
  <c r="F87" i="1"/>
  <c r="E87" i="1"/>
  <c r="C87" i="1"/>
  <c r="H86" i="1"/>
  <c r="F86" i="1"/>
  <c r="E86" i="1"/>
  <c r="C86" i="1"/>
  <c r="H84" i="1"/>
  <c r="G84" i="1"/>
  <c r="F84" i="1"/>
  <c r="E84" i="1"/>
  <c r="D84" i="1"/>
  <c r="C84" i="1"/>
  <c r="H83" i="1"/>
  <c r="G83" i="1"/>
  <c r="F83" i="1"/>
  <c r="E83" i="1"/>
  <c r="D83" i="1"/>
  <c r="C83" i="1"/>
  <c r="H82" i="1"/>
  <c r="G82" i="1"/>
  <c r="F82" i="1"/>
  <c r="E82" i="1"/>
  <c r="D82" i="1"/>
  <c r="C82" i="1"/>
  <c r="H80" i="1"/>
  <c r="G80" i="1"/>
  <c r="F80" i="1"/>
  <c r="E80" i="1"/>
  <c r="D80" i="1"/>
  <c r="C80" i="1"/>
  <c r="H79" i="1"/>
  <c r="G79" i="1"/>
  <c r="F79" i="1"/>
  <c r="E79" i="1"/>
  <c r="D79" i="1"/>
  <c r="C79" i="1"/>
  <c r="H78" i="1"/>
  <c r="G78" i="1"/>
  <c r="F78" i="1"/>
  <c r="E78" i="1"/>
  <c r="D78" i="1"/>
  <c r="C78" i="1"/>
  <c r="I70" i="1"/>
</calcChain>
</file>

<file path=xl/sharedStrings.xml><?xml version="1.0" encoding="utf-8"?>
<sst xmlns="http://schemas.openxmlformats.org/spreadsheetml/2006/main" count="477" uniqueCount="75">
  <si>
    <t>Consejería de Turismo y Andalucía Exterior</t>
  </si>
  <si>
    <t>Empresa Pública para la Gestión del Turismo</t>
  </si>
  <si>
    <t>y del Deporte de Andalucía S.A</t>
  </si>
  <si>
    <t>ANEXO TABLAS</t>
  </si>
  <si>
    <t>INFORME MENSUAL DE COYUNTURA DEL MOVIMIENTO HOTELERO DE ANDALUCÍA</t>
  </si>
  <si>
    <t>Nº 350 · ENERO 26</t>
  </si>
  <si>
    <t>SUMARIO</t>
  </si>
  <si>
    <t>Tablas del movimiento hotelero: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</si>
  <si>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</si>
  <si>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</si>
  <si>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</si>
  <si>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</si>
  <si>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</si>
  <si>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</si>
  <si>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</si>
  <si>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</si>
  <si>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</si>
  <si>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Posición de Andalucía en España (pernoctaciones)</t>
  </si>
  <si>
    <t>Rentabilidad hotelera (ADR y REVPAR)</t>
  </si>
  <si>
    <t>Previsiones a tres meses vista.</t>
  </si>
  <si>
    <t>Establecimientos hoteleros de Andalucía</t>
  </si>
  <si>
    <t>Ene.26</t>
  </si>
  <si>
    <t>Variación mensual                                   Ene.26/Ene.25</t>
  </si>
  <si>
    <t>Acumulado Ene-Ene.26</t>
  </si>
  <si>
    <t>Var. del acumulado                                                       Ene-Ene.26/Ene-Ene.25</t>
  </si>
  <si>
    <t>%</t>
  </si>
  <si>
    <t>Diferencias</t>
  </si>
  <si>
    <t>Viajeros alojados</t>
  </si>
  <si>
    <t>Españoles</t>
  </si>
  <si>
    <t>Extranjeros</t>
  </si>
  <si>
    <t>Total</t>
  </si>
  <si>
    <t>Pernoctaciones</t>
  </si>
  <si>
    <t>Estancia Media</t>
  </si>
  <si>
    <t>-</t>
  </si>
  <si>
    <t>Cuota s/ total nacional</t>
  </si>
  <si>
    <t>Oferta</t>
  </si>
  <si>
    <t>Empleo</t>
  </si>
  <si>
    <t>Grado de ocupación</t>
  </si>
  <si>
    <t>Plazas</t>
  </si>
  <si>
    <t>Fuente: Oficina del Dato a partir de datos de Encuesta de Ocupación Hotelera (INE)</t>
  </si>
  <si>
    <t>Establecimientos hoteleros de Almería</t>
  </si>
  <si>
    <t>Cuota s/ total Andalucía</t>
  </si>
  <si>
    <t>Establecimientos hoteleros de Cádiz</t>
  </si>
  <si>
    <t>Establecimientos hoteleros de Córdoba</t>
  </si>
  <si>
    <t>Establecimientos hoteleros de Granada</t>
  </si>
  <si>
    <t>Establecimientos hoteleros de Huelva</t>
  </si>
  <si>
    <t>Establecimientos hoteleros de Jaén</t>
  </si>
  <si>
    <t>Establecimientos hoteleros de Málaga</t>
  </si>
  <si>
    <t>Establecimientos hoteleros de Sevilla</t>
  </si>
  <si>
    <t>Ranking para el mes analizado</t>
  </si>
  <si>
    <t>PERNOCTACIONES TOTAL</t>
  </si>
  <si>
    <t>PERNOCTACIONES ESPAÑOLES</t>
  </si>
  <si>
    <t>PERNOCTACIONES EXTRANJEROS</t>
  </si>
  <si>
    <t>Ranking para el acumulado del año</t>
  </si>
  <si>
    <t>Mes analizado</t>
  </si>
  <si>
    <t>CC.AA. TURÍSTICAS</t>
  </si>
  <si>
    <t>ADR</t>
  </si>
  <si>
    <t>% VAR</t>
  </si>
  <si>
    <t>DIF.</t>
  </si>
  <si>
    <t>REVPAR</t>
  </si>
  <si>
    <t>Baleares</t>
  </si>
  <si>
    <t>Canarias</t>
  </si>
  <si>
    <t>Cataluña</t>
  </si>
  <si>
    <t>Comunidad Valenciana</t>
  </si>
  <si>
    <t>Comunidad de Madrid</t>
  </si>
  <si>
    <t>España</t>
  </si>
  <si>
    <t>PROVINCIAS ANDALUZAS</t>
  </si>
  <si>
    <t>Acumulado del año</t>
  </si>
  <si>
    <t>Previsiones a tres meses vista</t>
  </si>
  <si>
    <t>Acumulado Ene25-Abr25</t>
  </si>
  <si>
    <t>Miles</t>
  </si>
  <si>
    <t>Pred.</t>
  </si>
  <si>
    <t>% var.</t>
  </si>
  <si>
    <t>Grado ocupación</t>
  </si>
  <si>
    <t>Dif.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</si>
</sst>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.0"/>
    <numFmt numFmtId="166" formatCode="0.0"/>
    <numFmt numFmtId="167" formatCode="#,##0.00\ &quot;€&quot;"/>
  </numFmts>
  <fonts count="4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1"/>
      <name val="Noto Sans"/>
      <family val="2"/>
    </font>
    <font>
      <sz val="10"/>
      <name val="Arial"/>
      <family val="2"/>
    </font>
    <font>
      <sz val="10"/>
      <name val="Noto Sans HK Light"/>
      <family val="2"/>
      <charset val="128"/>
    </font>
    <font>
      <sz val="11"/>
      <color theme="1"/>
      <name val="Noto Sans"/>
      <family val="2"/>
    </font>
    <font>
      <b/>
      <sz val="24"/>
      <color rgb="FF4658E0"/>
      <name val="Source Sans Pro"/>
      <family val="2"/>
    </font>
    <font>
      <sz val="24"/>
      <name val="Source Sans Pro"/>
      <family val="2"/>
    </font>
    <font>
      <b/>
      <sz val="24"/>
      <color theme="0" tint="-0.499984740745262"/>
      <name val="Source Sans Pro"/>
      <family val="2"/>
    </font>
    <font>
      <sz val="24"/>
      <color theme="1"/>
      <name val="Source Sans Pro"/>
      <family val="2"/>
    </font>
    <font>
      <b/>
      <sz val="24"/>
      <name val="Source Sans Pro"/>
      <family val="2"/>
    </font>
    <font>
      <b/>
      <sz val="18"/>
      <color rgb="FF002060"/>
      <name val="Noto Sans"/>
      <family val="2"/>
    </font>
    <font>
      <sz val="10"/>
      <color rgb="FF002060"/>
      <name val="Noto Sans HK Light"/>
      <family val="2"/>
      <charset val="128"/>
    </font>
    <font>
      <sz val="18"/>
      <color rgb="FF002060"/>
      <name val="Noto Sans"/>
      <family val="2"/>
    </font>
    <font>
      <u/>
      <sz val="18"/>
      <color rgb="FF4658E0"/>
      <name val="Noto Sans"/>
      <family val="2"/>
    </font>
    <font>
      <b/>
      <sz val="11"/>
      <color rgb="FF4658E0"/>
      <name val="Source Sans Pro"/>
      <family val="2"/>
    </font>
    <font>
      <b/>
      <sz val="9"/>
      <color theme="4"/>
      <name val="Noto Sans HK Light"/>
      <family val="2"/>
      <charset val="128"/>
    </font>
    <font>
      <sz val="9"/>
      <color theme="4"/>
      <name val="Noto Sans HK Light"/>
      <family val="2"/>
      <charset val="128"/>
    </font>
    <font>
      <b/>
      <sz val="11"/>
      <color rgb="FF4658E0"/>
      <name val="Noto Sans HK Black"/>
      <family val="2"/>
      <charset val="128"/>
    </font>
    <font>
      <b/>
      <sz val="9"/>
      <color theme="3"/>
      <name val="Noto Sans HK Black"/>
      <family val="2"/>
      <charset val="128"/>
    </font>
    <font>
      <sz val="20"/>
      <color rgb="FF4658E0"/>
      <name val="Source Sans Pro"/>
      <family val="2"/>
    </font>
    <font>
      <sz val="20"/>
      <color rgb="FF4658E0"/>
      <name val="Noto Sans HK Black"/>
      <family val="2"/>
      <charset val="128"/>
    </font>
    <font>
      <sz val="11"/>
      <color rgb="FF4658E0"/>
      <name val="Aptos Narrow"/>
      <family val="2"/>
      <scheme val="minor"/>
    </font>
    <font>
      <b/>
      <sz val="12"/>
      <color indexed="18"/>
      <name val="Noto Sans HK Light"/>
      <family val="2"/>
      <charset val="128"/>
    </font>
    <font>
      <sz val="12"/>
      <color theme="0"/>
      <name val="Source Sans Pro"/>
      <family val="2"/>
    </font>
    <font>
      <b/>
      <sz val="12"/>
      <name val="Source Sans Pro"/>
      <family val="2"/>
    </font>
    <font>
      <sz val="12"/>
      <name val="Source Sans Pro"/>
      <family val="2"/>
    </font>
    <font>
      <sz val="10"/>
      <color theme="0"/>
      <name val="Source Sans Pro"/>
      <family val="2"/>
    </font>
    <font>
      <sz val="8"/>
      <name val="Noto Sans HK Light"/>
      <family val="2"/>
      <charset val="128"/>
    </font>
    <font>
      <sz val="11"/>
      <color theme="1"/>
      <name val="Source Sans Pro"/>
      <family val="2"/>
    </font>
    <font>
      <sz val="11"/>
      <name val="Source Sans Pro"/>
      <family val="2"/>
    </font>
    <font>
      <b/>
      <sz val="11"/>
      <color theme="0"/>
      <name val="Source Sans Pro"/>
      <family val="2"/>
    </font>
    <font>
      <sz val="10"/>
      <name val="NewsGotT"/>
    </font>
    <font>
      <sz val="11"/>
      <color theme="1" tint="0.499984740745262"/>
      <name val="Source Sans Pro"/>
      <family val="2"/>
    </font>
    <font>
      <b/>
      <sz val="11"/>
      <color theme="1"/>
      <name val="Source Sans Pro"/>
      <family val="2"/>
    </font>
    <font>
      <b/>
      <sz val="9"/>
      <color theme="0"/>
      <name val="Noto Sans HK Light"/>
      <family val="2"/>
      <charset val="128"/>
    </font>
    <font>
      <sz val="10"/>
      <color theme="1" tint="0.499984740745262"/>
      <name val="Source Sans Pro"/>
      <family val="2"/>
    </font>
    <font>
      <b/>
      <sz val="11"/>
      <name val="Source Sans Pro"/>
      <family val="2"/>
    </font>
    <font>
      <sz val="8"/>
      <color theme="1" tint="0.499984740745262"/>
      <name val="Noto Sans HK"/>
      <family val="2"/>
      <charset val="128"/>
    </font>
    <font>
      <sz val="9"/>
      <name val="Noto Sans HK Light"/>
      <family val="2"/>
      <charset val="12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theme="0"/>
      </patternFill>
    </fill>
    <fill>
      <patternFill patternType="solid">
        <fgColor rgb="FF4658E0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rgb="FF4658E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4658E0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medium">
        <color rgb="FF4658E0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/>
    <xf numFmtId="0" fontId="1" fillId="0" borderId="0"/>
    <xf numFmtId="0" fontId="4" fillId="0" borderId="0"/>
    <xf numFmtId="9" fontId="4" fillId="0" borderId="0" applyFont="0" applyFill="0" applyBorder="0" applyAlignment="0" applyProtection="0"/>
    <xf numFmtId="9" fontId="33" fillId="0" borderId="0" applyFont="0" applyFill="0" applyBorder="0" applyAlignment="0" applyProtection="0"/>
  </cellStyleXfs>
  <cellXfs count="134">
    <xf numFmtId="0" fontId="0" fillId="0" borderId="0" xfId="0"/>
    <xf numFmtId="0" fontId="3" fillId="2" borderId="0" xfId="0" applyFont="1" applyFill="1" applyAlignment="1">
      <alignment horizontal="right"/>
    </xf>
    <xf numFmtId="0" fontId="5" fillId="3" borderId="0" xfId="3" applyFont="1" applyFill="1"/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right" vertical="top"/>
    </xf>
    <xf numFmtId="0" fontId="7" fillId="2" borderId="0" xfId="4" applyFont="1" applyFill="1" applyAlignment="1">
      <alignment horizontal="center" vertical="center"/>
    </xf>
    <xf numFmtId="0" fontId="8" fillId="3" borderId="0" xfId="3" applyFont="1" applyFill="1" applyAlignment="1">
      <alignment horizontal="left"/>
    </xf>
    <xf numFmtId="0" fontId="8" fillId="3" borderId="0" xfId="3" applyFont="1" applyFill="1"/>
    <xf numFmtId="0" fontId="9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vertical="center"/>
    </xf>
    <xf numFmtId="0" fontId="10" fillId="2" borderId="0" xfId="0" applyFont="1" applyFill="1"/>
    <xf numFmtId="49" fontId="11" fillId="4" borderId="0" xfId="0" applyNumberFormat="1" applyFont="1" applyFill="1" applyAlignment="1">
      <alignment horizontal="left" vertical="center"/>
    </xf>
    <xf numFmtId="49" fontId="9" fillId="2" borderId="0" xfId="4" applyNumberFormat="1" applyFont="1" applyFill="1" applyAlignment="1">
      <alignment horizontal="center" vertical="center"/>
    </xf>
    <xf numFmtId="0" fontId="9" fillId="2" borderId="0" xfId="4" applyFont="1" applyFill="1" applyAlignment="1">
      <alignment horizontal="center" vertical="center"/>
    </xf>
    <xf numFmtId="0" fontId="0" fillId="2" borderId="0" xfId="0" applyFill="1"/>
    <xf numFmtId="0" fontId="12" fillId="4" borderId="0" xfId="0" applyFont="1" applyFill="1" applyAlignment="1">
      <alignment horizontal="right" vertical="center"/>
    </xf>
    <xf numFmtId="0" fontId="12" fillId="4" borderId="0" xfId="0" applyFont="1" applyFill="1" applyAlignment="1">
      <alignment vertical="center"/>
    </xf>
    <xf numFmtId="0" fontId="13" fillId="3" borderId="0" xfId="5" applyFont="1" applyFill="1" applyAlignment="1">
      <alignment horizontal="left"/>
    </xf>
    <xf numFmtId="0" fontId="14" fillId="3" borderId="0" xfId="5" applyFont="1" applyFill="1" applyAlignment="1">
      <alignment horizontal="left"/>
    </xf>
    <xf numFmtId="0" fontId="5" fillId="3" borderId="0" xfId="5" applyFont="1" applyFill="1" applyAlignment="1">
      <alignment horizontal="left"/>
    </xf>
    <xf numFmtId="0" fontId="15" fillId="3" borderId="0" xfId="2" applyFont="1" applyFill="1" applyAlignment="1">
      <alignment horizontal="left"/>
    </xf>
    <xf numFmtId="0" fontId="16" fillId="2" borderId="0" xfId="4" applyFont="1" applyFill="1" applyAlignment="1">
      <alignment vertical="center"/>
    </xf>
    <xf numFmtId="0" fontId="17" fillId="2" borderId="0" xfId="4" applyFont="1" applyFill="1" applyAlignment="1">
      <alignment vertical="center"/>
    </xf>
    <xf numFmtId="0" fontId="18" fillId="2" borderId="0" xfId="4" applyFont="1" applyFill="1" applyAlignment="1">
      <alignment vertical="center"/>
    </xf>
    <xf numFmtId="17" fontId="18" fillId="2" borderId="0" xfId="4" applyNumberFormat="1" applyFont="1" applyFill="1" applyAlignment="1">
      <alignment vertical="center"/>
    </xf>
    <xf numFmtId="2" fontId="19" fillId="2" borderId="0" xfId="4" applyNumberFormat="1" applyFont="1" applyFill="1" applyAlignment="1">
      <alignment horizontal="right" vertical="center"/>
    </xf>
    <xf numFmtId="2" fontId="20" fillId="2" borderId="0" xfId="4" applyNumberFormat="1" applyFont="1" applyFill="1" applyAlignment="1">
      <alignment vertical="center"/>
    </xf>
    <xf numFmtId="0" fontId="21" fillId="2" borderId="1" xfId="4" applyFont="1" applyFill="1" applyBorder="1" applyAlignment="1">
      <alignment vertical="center"/>
    </xf>
    <xf numFmtId="0" fontId="22" fillId="2" borderId="1" xfId="4" applyFont="1" applyFill="1" applyBorder="1" applyAlignment="1">
      <alignment vertical="center"/>
    </xf>
    <xf numFmtId="0" fontId="23" fillId="2" borderId="1" xfId="4" applyFont="1" applyFill="1" applyBorder="1" applyAlignment="1">
      <alignment vertical="center"/>
    </xf>
    <xf numFmtId="0" fontId="24" fillId="3" borderId="0" xfId="3" applyFont="1" applyFill="1" applyAlignment="1">
      <alignment horizontal="left" vertical="center"/>
    </xf>
    <xf numFmtId="0" fontId="5" fillId="3" borderId="0" xfId="3" applyFont="1" applyFill="1" applyAlignment="1">
      <alignment vertical="center"/>
    </xf>
    <xf numFmtId="0" fontId="25" fillId="5" borderId="2" xfId="3" applyFont="1" applyFill="1" applyBorder="1" applyAlignment="1">
      <alignment horizontal="left" vertical="center"/>
    </xf>
    <xf numFmtId="0" fontId="25" fillId="5" borderId="3" xfId="3" applyFont="1" applyFill="1" applyBorder="1" applyAlignment="1">
      <alignment horizontal="left" vertical="center"/>
    </xf>
    <xf numFmtId="49" fontId="25" fillId="5" borderId="4" xfId="3" applyNumberFormat="1" applyFont="1" applyFill="1" applyBorder="1" applyAlignment="1">
      <alignment horizontal="right" vertical="center" wrapText="1"/>
    </xf>
    <xf numFmtId="0" fontId="25" fillId="5" borderId="2" xfId="3" applyFont="1" applyFill="1" applyBorder="1" applyAlignment="1">
      <alignment horizontal="right" vertical="center" wrapText="1"/>
    </xf>
    <xf numFmtId="0" fontId="25" fillId="5" borderId="3" xfId="3" applyFont="1" applyFill="1" applyBorder="1" applyAlignment="1">
      <alignment horizontal="right" vertical="center" wrapText="1"/>
    </xf>
    <xf numFmtId="0" fontId="25" fillId="5" borderId="4" xfId="3" applyFont="1" applyFill="1" applyBorder="1" applyAlignment="1">
      <alignment horizontal="right" vertical="center" wrapText="1"/>
    </xf>
    <xf numFmtId="0" fontId="25" fillId="5" borderId="5" xfId="3" applyFont="1" applyFill="1" applyBorder="1" applyAlignment="1">
      <alignment horizontal="left" vertical="center"/>
    </xf>
    <xf numFmtId="0" fontId="25" fillId="5" borderId="6" xfId="3" applyFont="1" applyFill="1" applyBorder="1" applyAlignment="1">
      <alignment horizontal="left" vertical="center"/>
    </xf>
    <xf numFmtId="49" fontId="25" fillId="5" borderId="7" xfId="3" applyNumberFormat="1" applyFont="1" applyFill="1" applyBorder="1" applyAlignment="1">
      <alignment horizontal="right" vertical="center" wrapText="1"/>
    </xf>
    <xf numFmtId="0" fontId="25" fillId="5" borderId="8" xfId="3" applyFont="1" applyFill="1" applyBorder="1" applyAlignment="1">
      <alignment horizontal="right" vertical="center" wrapText="1"/>
    </xf>
    <xf numFmtId="0" fontId="25" fillId="5" borderId="9" xfId="3" applyFont="1" applyFill="1" applyBorder="1" applyAlignment="1">
      <alignment horizontal="right" vertical="center" wrapText="1"/>
    </xf>
    <xf numFmtId="0" fontId="25" fillId="5" borderId="7" xfId="3" applyFont="1" applyFill="1" applyBorder="1" applyAlignment="1">
      <alignment horizontal="right" vertical="center" wrapText="1"/>
    </xf>
    <xf numFmtId="0" fontId="25" fillId="5" borderId="8" xfId="3" applyFont="1" applyFill="1" applyBorder="1" applyAlignment="1">
      <alignment horizontal="left" vertical="center"/>
    </xf>
    <xf numFmtId="0" fontId="25" fillId="5" borderId="9" xfId="3" applyFont="1" applyFill="1" applyBorder="1" applyAlignment="1">
      <alignment horizontal="left" vertical="center"/>
    </xf>
    <xf numFmtId="49" fontId="25" fillId="5" borderId="10" xfId="3" applyNumberFormat="1" applyFont="1" applyFill="1" applyBorder="1" applyAlignment="1">
      <alignment horizontal="right" vertical="center" wrapText="1"/>
    </xf>
    <xf numFmtId="0" fontId="25" fillId="5" borderId="11" xfId="3" applyFont="1" applyFill="1" applyBorder="1" applyAlignment="1">
      <alignment horizontal="right" vertical="center"/>
    </xf>
    <xf numFmtId="0" fontId="25" fillId="5" borderId="10" xfId="3" applyFont="1" applyFill="1" applyBorder="1" applyAlignment="1">
      <alignment horizontal="right" vertical="center" wrapText="1"/>
    </xf>
    <xf numFmtId="0" fontId="26" fillId="6" borderId="12" xfId="3" applyFont="1" applyFill="1" applyBorder="1" applyAlignment="1">
      <alignment horizontal="left" vertical="center"/>
    </xf>
    <xf numFmtId="0" fontId="26" fillId="6" borderId="13" xfId="3" applyFont="1" applyFill="1" applyBorder="1" applyAlignment="1">
      <alignment horizontal="left" vertical="center"/>
    </xf>
    <xf numFmtId="0" fontId="27" fillId="6" borderId="11" xfId="3" applyFont="1" applyFill="1" applyBorder="1" applyAlignment="1">
      <alignment vertical="center"/>
    </xf>
    <xf numFmtId="0" fontId="27" fillId="7" borderId="12" xfId="3" applyFont="1" applyFill="1" applyBorder="1" applyAlignment="1">
      <alignment horizontal="left" vertical="center"/>
    </xf>
    <xf numFmtId="0" fontId="27" fillId="7" borderId="13" xfId="3" applyFont="1" applyFill="1" applyBorder="1" applyAlignment="1">
      <alignment horizontal="left" vertical="center"/>
    </xf>
    <xf numFmtId="3" fontId="27" fillId="7" borderId="11" xfId="3" applyNumberFormat="1" applyFont="1" applyFill="1" applyBorder="1" applyAlignment="1">
      <alignment vertical="center"/>
    </xf>
    <xf numFmtId="164" fontId="27" fillId="7" borderId="11" xfId="1" applyNumberFormat="1" applyFont="1" applyFill="1" applyBorder="1" applyAlignment="1">
      <alignment vertical="center"/>
    </xf>
    <xf numFmtId="164" fontId="5" fillId="3" borderId="0" xfId="6" applyNumberFormat="1" applyFont="1" applyFill="1" applyAlignment="1"/>
    <xf numFmtId="9" fontId="5" fillId="3" borderId="0" xfId="6" applyFont="1" applyFill="1" applyAlignment="1"/>
    <xf numFmtId="0" fontId="26" fillId="7" borderId="12" xfId="3" applyFont="1" applyFill="1" applyBorder="1" applyAlignment="1">
      <alignment horizontal="left" vertical="center"/>
    </xf>
    <xf numFmtId="0" fontId="26" fillId="7" borderId="13" xfId="3" applyFont="1" applyFill="1" applyBorder="1" applyAlignment="1">
      <alignment horizontal="left" vertical="center"/>
    </xf>
    <xf numFmtId="3" fontId="26" fillId="7" borderId="11" xfId="3" applyNumberFormat="1" applyFont="1" applyFill="1" applyBorder="1" applyAlignment="1">
      <alignment vertical="center"/>
    </xf>
    <xf numFmtId="164" fontId="26" fillId="7" borderId="11" xfId="1" applyNumberFormat="1" applyFont="1" applyFill="1" applyBorder="1" applyAlignment="1">
      <alignment vertical="center"/>
    </xf>
    <xf numFmtId="164" fontId="27" fillId="6" borderId="11" xfId="1" applyNumberFormat="1" applyFont="1" applyFill="1" applyBorder="1" applyAlignment="1">
      <alignment vertical="center"/>
    </xf>
    <xf numFmtId="165" fontId="27" fillId="7" borderId="11" xfId="3" applyNumberFormat="1" applyFont="1" applyFill="1" applyBorder="1" applyAlignment="1">
      <alignment horizontal="right" vertical="center"/>
    </xf>
    <xf numFmtId="165" fontId="26" fillId="7" borderId="11" xfId="3" applyNumberFormat="1" applyFont="1" applyFill="1" applyBorder="1" applyAlignment="1">
      <alignment horizontal="right" vertical="center"/>
    </xf>
    <xf numFmtId="164" fontId="27" fillId="7" borderId="11" xfId="1" applyNumberFormat="1" applyFont="1" applyFill="1" applyBorder="1" applyAlignment="1">
      <alignment horizontal="right" vertical="center"/>
    </xf>
    <xf numFmtId="166" fontId="27" fillId="7" borderId="11" xfId="3" quotePrefix="1" applyNumberFormat="1" applyFont="1" applyFill="1" applyBorder="1" applyAlignment="1">
      <alignment horizontal="right" vertical="center"/>
    </xf>
    <xf numFmtId="166" fontId="27" fillId="7" borderId="11" xfId="3" applyNumberFormat="1" applyFont="1" applyFill="1" applyBorder="1" applyAlignment="1">
      <alignment horizontal="right" vertical="center"/>
    </xf>
    <xf numFmtId="3" fontId="26" fillId="7" borderId="11" xfId="3" applyNumberFormat="1" applyFont="1" applyFill="1" applyBorder="1" applyAlignment="1">
      <alignment horizontal="right" vertical="center"/>
    </xf>
    <xf numFmtId="164" fontId="26" fillId="7" borderId="11" xfId="1" applyNumberFormat="1" applyFont="1" applyFill="1" applyBorder="1" applyAlignment="1">
      <alignment horizontal="right" vertical="center"/>
    </xf>
    <xf numFmtId="0" fontId="28" fillId="5" borderId="0" xfId="3" applyFont="1" applyFill="1" applyAlignment="1">
      <alignment vertical="center"/>
    </xf>
    <xf numFmtId="0" fontId="25" fillId="5" borderId="0" xfId="3" applyFont="1" applyFill="1" applyAlignment="1">
      <alignment vertical="center"/>
    </xf>
    <xf numFmtId="2" fontId="20" fillId="2" borderId="0" xfId="4" applyNumberFormat="1" applyFont="1" applyFill="1" applyAlignment="1">
      <alignment horizontal="right" vertical="center"/>
    </xf>
    <xf numFmtId="0" fontId="5" fillId="3" borderId="0" xfId="3" applyFont="1" applyFill="1" applyAlignment="1">
      <alignment horizontal="left"/>
    </xf>
    <xf numFmtId="0" fontId="29" fillId="3" borderId="0" xfId="3" applyFont="1" applyFill="1" applyAlignment="1">
      <alignment horizontal="left"/>
    </xf>
    <xf numFmtId="0" fontId="29" fillId="3" borderId="0" xfId="3" applyFont="1" applyFill="1"/>
    <xf numFmtId="0" fontId="30" fillId="3" borderId="0" xfId="3" applyFont="1" applyFill="1" applyAlignment="1">
      <alignment horizontal="left"/>
    </xf>
    <xf numFmtId="0" fontId="31" fillId="3" borderId="0" xfId="3" applyFont="1" applyFill="1"/>
    <xf numFmtId="0" fontId="32" fillId="8" borderId="0" xfId="4" applyFont="1" applyFill="1" applyAlignment="1">
      <alignment horizontal="left" vertical="center"/>
    </xf>
    <xf numFmtId="2" fontId="32" fillId="8" borderId="0" xfId="4" applyNumberFormat="1" applyFont="1" applyFill="1" applyAlignment="1">
      <alignment horizontal="right" vertical="center"/>
    </xf>
    <xf numFmtId="0" fontId="32" fillId="8" borderId="0" xfId="4" applyFont="1" applyFill="1" applyAlignment="1">
      <alignment horizontal="right" vertical="center"/>
    </xf>
    <xf numFmtId="0" fontId="30" fillId="2" borderId="0" xfId="4" applyFont="1" applyFill="1" applyAlignment="1">
      <alignment horizontal="center" vertical="center"/>
    </xf>
    <xf numFmtId="0" fontId="30" fillId="2" borderId="0" xfId="4" applyFont="1" applyFill="1" applyAlignment="1">
      <alignment horizontal="left" vertical="center"/>
    </xf>
    <xf numFmtId="3" fontId="30" fillId="2" borderId="0" xfId="4" applyNumberFormat="1" applyFont="1" applyFill="1" applyAlignment="1">
      <alignment horizontal="right" vertical="center"/>
    </xf>
    <xf numFmtId="164" fontId="30" fillId="2" borderId="0" xfId="7" applyNumberFormat="1" applyFont="1" applyFill="1" applyAlignment="1">
      <alignment horizontal="right" vertical="center"/>
    </xf>
    <xf numFmtId="0" fontId="30" fillId="9" borderId="0" xfId="4" applyFont="1" applyFill="1" applyAlignment="1">
      <alignment horizontal="center" vertical="center"/>
    </xf>
    <xf numFmtId="0" fontId="30" fillId="9" borderId="0" xfId="4" applyFont="1" applyFill="1" applyAlignment="1">
      <alignment horizontal="left" vertical="center"/>
    </xf>
    <xf numFmtId="3" fontId="30" fillId="9" borderId="0" xfId="4" applyNumberFormat="1" applyFont="1" applyFill="1" applyAlignment="1">
      <alignment horizontal="right" vertical="center"/>
    </xf>
    <xf numFmtId="164" fontId="30" fillId="9" borderId="0" xfId="7" applyNumberFormat="1" applyFont="1" applyFill="1" applyAlignment="1">
      <alignment horizontal="right" vertical="center"/>
    </xf>
    <xf numFmtId="0" fontId="32" fillId="10" borderId="0" xfId="4" applyFont="1" applyFill="1" applyAlignment="1">
      <alignment horizontal="center" vertical="center"/>
    </xf>
    <xf numFmtId="0" fontId="32" fillId="10" borderId="0" xfId="4" applyFont="1" applyFill="1" applyAlignment="1">
      <alignment horizontal="left" vertical="center"/>
    </xf>
    <xf numFmtId="3" fontId="32" fillId="10" borderId="0" xfId="4" applyNumberFormat="1" applyFont="1" applyFill="1" applyAlignment="1">
      <alignment horizontal="right" vertical="center"/>
    </xf>
    <xf numFmtId="164" fontId="32" fillId="10" borderId="0" xfId="7" applyNumberFormat="1" applyFont="1" applyFill="1" applyAlignment="1">
      <alignment horizontal="right" vertical="center"/>
    </xf>
    <xf numFmtId="0" fontId="30" fillId="2" borderId="0" xfId="4" applyFont="1" applyFill="1" applyAlignment="1">
      <alignment vertical="center"/>
    </xf>
    <xf numFmtId="0" fontId="34" fillId="2" borderId="0" xfId="4" applyFont="1" applyFill="1" applyAlignment="1">
      <alignment vertical="center"/>
    </xf>
    <xf numFmtId="0" fontId="35" fillId="2" borderId="0" xfId="4" applyFont="1" applyFill="1" applyAlignment="1">
      <alignment horizontal="left" vertical="center"/>
    </xf>
    <xf numFmtId="0" fontId="31" fillId="3" borderId="0" xfId="3" applyFont="1" applyFill="1" applyAlignment="1">
      <alignment horizontal="left"/>
    </xf>
    <xf numFmtId="0" fontId="36" fillId="2" borderId="0" xfId="4" applyFont="1" applyFill="1" applyAlignment="1">
      <alignment horizontal="center" vertical="center"/>
    </xf>
    <xf numFmtId="0" fontId="36" fillId="2" borderId="0" xfId="4" applyFont="1" applyFill="1" applyAlignment="1">
      <alignment horizontal="left" vertical="center"/>
    </xf>
    <xf numFmtId="3" fontId="36" fillId="2" borderId="0" xfId="4" applyNumberFormat="1" applyFont="1" applyFill="1" applyAlignment="1">
      <alignment horizontal="right" vertical="center"/>
    </xf>
    <xf numFmtId="164" fontId="36" fillId="2" borderId="0" xfId="7" applyNumberFormat="1" applyFont="1" applyFill="1" applyAlignment="1">
      <alignment horizontal="right" vertical="center"/>
    </xf>
    <xf numFmtId="0" fontId="37" fillId="2" borderId="0" xfId="4" applyFont="1" applyFill="1" applyAlignment="1">
      <alignment vertical="center"/>
    </xf>
    <xf numFmtId="2" fontId="32" fillId="8" borderId="0" xfId="4" applyNumberFormat="1" applyFont="1" applyFill="1" applyAlignment="1">
      <alignment horizontal="left" vertical="center"/>
    </xf>
    <xf numFmtId="167" fontId="35" fillId="2" borderId="0" xfId="7" applyNumberFormat="1" applyFont="1" applyFill="1" applyAlignment="1">
      <alignment horizontal="right" vertical="center"/>
    </xf>
    <xf numFmtId="164" fontId="35" fillId="2" borderId="0" xfId="7" applyNumberFormat="1" applyFont="1" applyFill="1" applyAlignment="1">
      <alignment horizontal="right" vertical="center"/>
    </xf>
    <xf numFmtId="167" fontId="30" fillId="9" borderId="0" xfId="7" applyNumberFormat="1" applyFont="1" applyFill="1" applyAlignment="1">
      <alignment horizontal="right" vertical="center"/>
    </xf>
    <xf numFmtId="167" fontId="30" fillId="2" borderId="0" xfId="7" applyNumberFormat="1" applyFont="1" applyFill="1" applyAlignment="1">
      <alignment horizontal="right" vertical="center"/>
    </xf>
    <xf numFmtId="167" fontId="32" fillId="10" borderId="0" xfId="7" applyNumberFormat="1" applyFont="1" applyFill="1" applyAlignment="1">
      <alignment horizontal="right" vertical="center"/>
    </xf>
    <xf numFmtId="167" fontId="30" fillId="2" borderId="0" xfId="4" applyNumberFormat="1" applyFont="1" applyFill="1" applyAlignment="1">
      <alignment vertical="center"/>
    </xf>
    <xf numFmtId="0" fontId="32" fillId="8" borderId="0" xfId="0" applyFont="1" applyFill="1"/>
    <xf numFmtId="0" fontId="32" fillId="8" borderId="0" xfId="0" applyFont="1" applyFill="1" applyAlignment="1">
      <alignment horizontal="right" vertical="center"/>
    </xf>
    <xf numFmtId="0" fontId="32" fillId="8" borderId="0" xfId="0" applyFont="1" applyFill="1" applyAlignment="1">
      <alignment horizontal="right" vertical="center"/>
    </xf>
    <xf numFmtId="0" fontId="32" fillId="8" borderId="0" xfId="0" applyFont="1" applyFill="1" applyAlignment="1">
      <alignment horizontal="right"/>
    </xf>
    <xf numFmtId="0" fontId="38" fillId="2" borderId="0" xfId="0" applyFont="1" applyFill="1"/>
    <xf numFmtId="3" fontId="38" fillId="2" borderId="0" xfId="0" applyNumberFormat="1" applyFont="1" applyFill="1"/>
    <xf numFmtId="165" fontId="38" fillId="2" borderId="0" xfId="0" applyNumberFormat="1" applyFont="1" applyFill="1"/>
    <xf numFmtId="3" fontId="38" fillId="2" borderId="0" xfId="0" applyNumberFormat="1" applyFont="1" applyFill="1" applyAlignment="1">
      <alignment horizontal="right"/>
    </xf>
    <xf numFmtId="0" fontId="31" fillId="9" borderId="0" xfId="0" applyFont="1" applyFill="1"/>
    <xf numFmtId="3" fontId="31" fillId="9" borderId="0" xfId="0" applyNumberFormat="1" applyFont="1" applyFill="1"/>
    <xf numFmtId="165" fontId="31" fillId="9" borderId="0" xfId="0" applyNumberFormat="1" applyFont="1" applyFill="1"/>
    <xf numFmtId="3" fontId="31" fillId="9" borderId="0" xfId="0" applyNumberFormat="1" applyFont="1" applyFill="1" applyAlignment="1">
      <alignment horizontal="right"/>
    </xf>
    <xf numFmtId="0" fontId="31" fillId="2" borderId="0" xfId="0" applyFont="1" applyFill="1"/>
    <xf numFmtId="3" fontId="31" fillId="2" borderId="0" xfId="0" applyNumberFormat="1" applyFont="1" applyFill="1"/>
    <xf numFmtId="165" fontId="31" fillId="2" borderId="0" xfId="0" applyNumberFormat="1" applyFont="1" applyFill="1"/>
    <xf numFmtId="3" fontId="31" fillId="2" borderId="0" xfId="0" applyNumberFormat="1" applyFont="1" applyFill="1" applyAlignment="1">
      <alignment horizontal="right"/>
    </xf>
    <xf numFmtId="0" fontId="31" fillId="2" borderId="14" xfId="0" applyFont="1" applyFill="1" applyBorder="1"/>
    <xf numFmtId="3" fontId="31" fillId="2" borderId="14" xfId="0" applyNumberFormat="1" applyFont="1" applyFill="1" applyBorder="1"/>
    <xf numFmtId="165" fontId="31" fillId="2" borderId="14" xfId="0" applyNumberFormat="1" applyFont="1" applyFill="1" applyBorder="1"/>
    <xf numFmtId="3" fontId="31" fillId="2" borderId="14" xfId="0" applyNumberFormat="1" applyFont="1" applyFill="1" applyBorder="1" applyAlignment="1">
      <alignment horizontal="right"/>
    </xf>
    <xf numFmtId="0" fontId="39" fillId="2" borderId="0" xfId="4" applyFont="1" applyFill="1" applyAlignment="1">
      <alignment vertical="center"/>
    </xf>
    <xf numFmtId="3" fontId="40" fillId="2" borderId="0" xfId="0" applyNumberFormat="1" applyFont="1" applyFill="1"/>
    <xf numFmtId="165" fontId="40" fillId="2" borderId="0" xfId="0" applyNumberFormat="1" applyFont="1" applyFill="1"/>
    <xf numFmtId="3" fontId="40" fillId="2" borderId="0" xfId="0" applyNumberFormat="1" applyFont="1" applyFill="1" applyAlignment="1">
      <alignment horizontal="right"/>
    </xf>
    <xf numFmtId="0" fontId="1" fillId="2" borderId="0" xfId="4" applyFill="1" applyAlignment="1">
      <alignment vertical="center"/>
    </xf>
  </cellXfs>
  <cellStyles count="8">
    <cellStyle name="Hipervínculo" xfId="2" builtinId="8"/>
    <cellStyle name="Normal" xfId="0" builtinId="0"/>
    <cellStyle name="Normal 2 2" xfId="4" xr:uid="{DCDB22FD-031D-4355-BC21-30DA62A3F2AB}"/>
    <cellStyle name="Normal 6" xfId="3" xr:uid="{30F76AC3-29A3-4E6E-B43B-D641B4F080DE}"/>
    <cellStyle name="Normal 6 2" xfId="5" xr:uid="{72306FED-AE15-4C1B-A2B7-D3EF759A40DD}"/>
    <cellStyle name="Porcentaje" xfId="1" builtinId="5"/>
    <cellStyle name="Porcentaje 3" xfId="6" xr:uid="{0C9FBFEB-6695-40E2-B0F1-862E4F5EAC96}"/>
    <cellStyle name="Porcentual 2" xfId="7" xr:uid="{1E63B465-9004-4FA6-B322-BB07055676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77529</xdr:colOff>
      <xdr:row>0</xdr:row>
      <xdr:rowOff>77529</xdr:rowOff>
    </xdr:from>
    <xdr:to>
      <xdr:col>0</xdr:col>
      <xdr:colOff>1349117</xdr:colOff>
      <xdr:row>3</xdr:row>
      <xdr:rowOff>122717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F56E6EE-CE6E-4C44-B7AF-C6F21C6FCE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529" y="77529"/>
          <a:ext cx="1271588" cy="76908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malaga.andalucia.local\datos\Dptos\CIO_OficinaDato\SAETA\IMC%20Hoteles\imchot.xlsx" TargetMode="External"/><Relationship Id="rId1" Type="http://schemas.openxmlformats.org/officeDocument/2006/relationships/externalLinkPath" Target="/Dptos/CIO_OficinaDato/SAETA/IMC%20Hoteles/imcho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manda"/>
      <sheetName val="demanda-enl"/>
      <sheetName val="oferta"/>
      <sheetName val="oferta-enl"/>
      <sheetName val="serie"/>
      <sheetName val="rentab"/>
      <sheetName val="Portada imchot"/>
      <sheetName val="imchot (2)"/>
      <sheetName val="tablas"/>
      <sheetName val="Tablas-web"/>
      <sheetName val="Portada verano"/>
      <sheetName val="imchot-verano (2)"/>
      <sheetName val="HTDCOEF"/>
      <sheetName val="HTOCOEF"/>
    </sheetNames>
    <sheetDataSet>
      <sheetData sheetId="0">
        <row r="189">
          <cell r="W189">
            <v>16830947</v>
          </cell>
          <cell r="X189">
            <v>2298453</v>
          </cell>
          <cell r="AD189">
            <v>5704151</v>
          </cell>
          <cell r="AE189">
            <v>998142</v>
          </cell>
          <cell r="AK189">
            <v>11126796</v>
          </cell>
          <cell r="AL189">
            <v>1300310</v>
          </cell>
          <cell r="BP189">
            <v>90711</v>
          </cell>
          <cell r="BQ189">
            <v>245841</v>
          </cell>
          <cell r="BR189">
            <v>132077</v>
          </cell>
          <cell r="BS189">
            <v>376791</v>
          </cell>
          <cell r="BT189">
            <v>54499</v>
          </cell>
          <cell r="BU189">
            <v>57336</v>
          </cell>
          <cell r="BV189">
            <v>846283</v>
          </cell>
          <cell r="BW189">
            <v>494915</v>
          </cell>
          <cell r="BX189">
            <v>57276</v>
          </cell>
          <cell r="BY189">
            <v>146569</v>
          </cell>
          <cell r="BZ189">
            <v>90046</v>
          </cell>
          <cell r="CA189">
            <v>211034</v>
          </cell>
          <cell r="CB189">
            <v>35960</v>
          </cell>
          <cell r="CC189">
            <v>53177</v>
          </cell>
          <cell r="CD189">
            <v>188480</v>
          </cell>
          <cell r="CE189">
            <v>215601</v>
          </cell>
          <cell r="CF189">
            <v>33435</v>
          </cell>
          <cell r="CG189">
            <v>99272</v>
          </cell>
          <cell r="CH189">
            <v>42031</v>
          </cell>
          <cell r="CI189">
            <v>165757</v>
          </cell>
          <cell r="CJ189">
            <v>18539</v>
          </cell>
          <cell r="CK189">
            <v>4159</v>
          </cell>
          <cell r="CL189">
            <v>657803</v>
          </cell>
          <cell r="CM189">
            <v>279314</v>
          </cell>
        </row>
        <row r="190">
          <cell r="A190" t="str">
            <v>ENERO 26</v>
          </cell>
          <cell r="C190">
            <v>1025466</v>
          </cell>
          <cell r="J190">
            <v>538799</v>
          </cell>
          <cell r="Q190">
            <v>486667</v>
          </cell>
          <cell r="W190">
            <v>17395903</v>
          </cell>
          <cell r="X190">
            <v>2485158</v>
          </cell>
          <cell r="AD190">
            <v>5847797</v>
          </cell>
          <cell r="AE190">
            <v>1042918</v>
          </cell>
          <cell r="AK190">
            <v>11548106</v>
          </cell>
          <cell r="AL190">
            <v>1442240</v>
          </cell>
          <cell r="AR190">
            <v>36019</v>
          </cell>
          <cell r="AS190">
            <v>105594</v>
          </cell>
          <cell r="AT190">
            <v>71000</v>
          </cell>
          <cell r="AU190">
            <v>200269</v>
          </cell>
          <cell r="AV190">
            <v>25577</v>
          </cell>
          <cell r="AW190">
            <v>31073</v>
          </cell>
          <cell r="AX190">
            <v>282498</v>
          </cell>
          <cell r="AY190">
            <v>273438</v>
          </cell>
          <cell r="AZ190">
            <v>25026</v>
          </cell>
          <cell r="BA190">
            <v>70367</v>
          </cell>
          <cell r="BB190">
            <v>44808</v>
          </cell>
          <cell r="BC190">
            <v>123228</v>
          </cell>
          <cell r="BD190">
            <v>20503</v>
          </cell>
          <cell r="BE190">
            <v>27908</v>
          </cell>
          <cell r="BF190">
            <v>106417</v>
          </cell>
          <cell r="BG190">
            <v>120542</v>
          </cell>
          <cell r="BH190">
            <v>10993</v>
          </cell>
          <cell r="BI190">
            <v>35227</v>
          </cell>
          <cell r="BJ190">
            <v>26192</v>
          </cell>
          <cell r="BK190">
            <v>77041</v>
          </cell>
          <cell r="BL190">
            <v>5074</v>
          </cell>
          <cell r="BM190">
            <v>3165</v>
          </cell>
          <cell r="BN190">
            <v>176081</v>
          </cell>
          <cell r="BO190">
            <v>152896</v>
          </cell>
          <cell r="BP190">
            <v>86509</v>
          </cell>
          <cell r="BQ190">
            <v>253597</v>
          </cell>
          <cell r="BR190">
            <v>121659</v>
          </cell>
          <cell r="BS190">
            <v>394810</v>
          </cell>
          <cell r="BT190">
            <v>56112</v>
          </cell>
          <cell r="BU190">
            <v>56665</v>
          </cell>
          <cell r="BV190">
            <v>942788</v>
          </cell>
          <cell r="BW190">
            <v>573020</v>
          </cell>
          <cell r="BX190">
            <v>54013</v>
          </cell>
          <cell r="BY190">
            <v>149035</v>
          </cell>
          <cell r="BZ190">
            <v>76845</v>
          </cell>
          <cell r="CA190">
            <v>233579</v>
          </cell>
          <cell r="CB190">
            <v>36221</v>
          </cell>
          <cell r="CC190">
            <v>51309</v>
          </cell>
          <cell r="CD190">
            <v>231232</v>
          </cell>
          <cell r="CE190">
            <v>210686</v>
          </cell>
          <cell r="CF190">
            <v>32496</v>
          </cell>
          <cell r="CG190">
            <v>104562</v>
          </cell>
          <cell r="CH190">
            <v>44814</v>
          </cell>
          <cell r="CI190">
            <v>161231</v>
          </cell>
          <cell r="CJ190">
            <v>19891</v>
          </cell>
          <cell r="CK190">
            <v>5356</v>
          </cell>
          <cell r="CL190">
            <v>711556</v>
          </cell>
          <cell r="CM190">
            <v>362334</v>
          </cell>
        </row>
        <row r="193">
          <cell r="W193">
            <v>16830947</v>
          </cell>
          <cell r="X193">
            <v>2298453</v>
          </cell>
          <cell r="AD193">
            <v>5704151</v>
          </cell>
          <cell r="AE193">
            <v>998142</v>
          </cell>
          <cell r="AK193">
            <v>11126796</v>
          </cell>
          <cell r="AL193">
            <v>1300310</v>
          </cell>
          <cell r="BP193">
            <v>90711</v>
          </cell>
          <cell r="BQ193">
            <v>245841</v>
          </cell>
          <cell r="BR193">
            <v>132077</v>
          </cell>
          <cell r="BS193">
            <v>376791</v>
          </cell>
          <cell r="BT193">
            <v>54499</v>
          </cell>
          <cell r="BU193">
            <v>57336</v>
          </cell>
          <cell r="BV193">
            <v>846283</v>
          </cell>
          <cell r="BW193">
            <v>494915</v>
          </cell>
          <cell r="BX193">
            <v>57276</v>
          </cell>
          <cell r="BY193">
            <v>146569</v>
          </cell>
          <cell r="BZ193">
            <v>90046</v>
          </cell>
          <cell r="CA193">
            <v>211034</v>
          </cell>
          <cell r="CB193">
            <v>35960</v>
          </cell>
          <cell r="CC193">
            <v>53177</v>
          </cell>
          <cell r="CD193">
            <v>188480</v>
          </cell>
          <cell r="CE193">
            <v>215601</v>
          </cell>
          <cell r="CF193">
            <v>33435</v>
          </cell>
          <cell r="CG193">
            <v>99272</v>
          </cell>
          <cell r="CH193">
            <v>42031</v>
          </cell>
          <cell r="CI193">
            <v>165757</v>
          </cell>
          <cell r="CJ193">
            <v>18539</v>
          </cell>
          <cell r="CK193">
            <v>4159</v>
          </cell>
          <cell r="CL193">
            <v>657803</v>
          </cell>
          <cell r="CM193">
            <v>279314</v>
          </cell>
        </row>
        <row r="194">
          <cell r="C194">
            <v>1025466</v>
          </cell>
          <cell r="J194">
            <v>538799</v>
          </cell>
          <cell r="Q194">
            <v>486667</v>
          </cell>
          <cell r="W194">
            <v>17395903</v>
          </cell>
          <cell r="X194">
            <v>2485158</v>
          </cell>
          <cell r="AD194">
            <v>5847797</v>
          </cell>
          <cell r="AE194">
            <v>1042918</v>
          </cell>
          <cell r="AK194">
            <v>11548106</v>
          </cell>
          <cell r="AL194">
            <v>1442240</v>
          </cell>
          <cell r="AR194">
            <v>36019</v>
          </cell>
          <cell r="AS194">
            <v>105594</v>
          </cell>
          <cell r="AT194">
            <v>71000</v>
          </cell>
          <cell r="AU194">
            <v>200269</v>
          </cell>
          <cell r="AV194">
            <v>25577</v>
          </cell>
          <cell r="AW194">
            <v>31073</v>
          </cell>
          <cell r="AX194">
            <v>282498</v>
          </cell>
          <cell r="AY194">
            <v>273438</v>
          </cell>
          <cell r="AZ194">
            <v>25026</v>
          </cell>
          <cell r="BA194">
            <v>70367</v>
          </cell>
          <cell r="BB194">
            <v>44808</v>
          </cell>
          <cell r="BC194">
            <v>123228</v>
          </cell>
          <cell r="BD194">
            <v>20503</v>
          </cell>
          <cell r="BE194">
            <v>27908</v>
          </cell>
          <cell r="BF194">
            <v>106417</v>
          </cell>
          <cell r="BG194">
            <v>120542</v>
          </cell>
          <cell r="BH194">
            <v>10993</v>
          </cell>
          <cell r="BI194">
            <v>35227</v>
          </cell>
          <cell r="BJ194">
            <v>26192</v>
          </cell>
          <cell r="BK194">
            <v>77041</v>
          </cell>
          <cell r="BL194">
            <v>5074</v>
          </cell>
          <cell r="BM194">
            <v>3165</v>
          </cell>
          <cell r="BN194">
            <v>176081</v>
          </cell>
          <cell r="BO194">
            <v>152896</v>
          </cell>
          <cell r="BP194">
            <v>86509</v>
          </cell>
          <cell r="BQ194">
            <v>253597</v>
          </cell>
          <cell r="BR194">
            <v>121659</v>
          </cell>
          <cell r="BS194">
            <v>394810</v>
          </cell>
          <cell r="BT194">
            <v>56112</v>
          </cell>
          <cell r="BU194">
            <v>56665</v>
          </cell>
          <cell r="BV194">
            <v>942788</v>
          </cell>
          <cell r="BW194">
            <v>573020</v>
          </cell>
          <cell r="BX194">
            <v>54013</v>
          </cell>
          <cell r="BY194">
            <v>149035</v>
          </cell>
          <cell r="BZ194">
            <v>76845</v>
          </cell>
          <cell r="CA194">
            <v>233579</v>
          </cell>
          <cell r="CB194">
            <v>36221</v>
          </cell>
          <cell r="CC194">
            <v>51309</v>
          </cell>
          <cell r="CD194">
            <v>231232</v>
          </cell>
          <cell r="CE194">
            <v>210686</v>
          </cell>
          <cell r="CF194">
            <v>32496</v>
          </cell>
          <cell r="CG194">
            <v>104562</v>
          </cell>
          <cell r="CH194">
            <v>44814</v>
          </cell>
          <cell r="CI194">
            <v>161231</v>
          </cell>
          <cell r="CJ194">
            <v>19891</v>
          </cell>
          <cell r="CK194">
            <v>5356</v>
          </cell>
          <cell r="CL194">
            <v>711556</v>
          </cell>
          <cell r="CM194">
            <v>362334</v>
          </cell>
        </row>
      </sheetData>
      <sheetData sheetId="1">
        <row r="191">
          <cell r="C191">
            <v>3.0200802890082867E-2</v>
          </cell>
          <cell r="J191">
            <v>2.9466732189660227E-3</v>
          </cell>
          <cell r="Q191">
            <v>6.215570901027534E-2</v>
          </cell>
          <cell r="X191">
            <v>8.1230723447466513E-2</v>
          </cell>
          <cell r="AE191">
            <v>4.4859348669828547E-2</v>
          </cell>
          <cell r="AL191">
            <v>0.10915089478662776</v>
          </cell>
          <cell r="AR191">
            <v>-2.0823705314666263E-2</v>
          </cell>
          <cell r="AS191">
            <v>-1.1616043431459722E-2</v>
          </cell>
          <cell r="AT191">
            <v>-9.067622950819676E-2</v>
          </cell>
          <cell r="AU191">
            <v>3.2841501591018174E-2</v>
          </cell>
          <cell r="AV191">
            <v>0.10269454623841345</v>
          </cell>
          <cell r="AW191">
            <v>-5.0481283422459944E-2</v>
          </cell>
          <cell r="AX191">
            <v>4.6269513527527284E-2</v>
          </cell>
          <cell r="AY191">
            <v>7.7044879824167412E-2</v>
          </cell>
          <cell r="AZ191">
            <v>-3.9050800599009339E-2</v>
          </cell>
          <cell r="BA191">
            <v>-1.3765894641235565E-3</v>
          </cell>
          <cell r="BB191">
            <v>-0.15125111283692916</v>
          </cell>
          <cell r="BC191">
            <v>7.6988961623506658E-2</v>
          </cell>
          <cell r="BD191">
            <v>9.9120831993138259E-2</v>
          </cell>
          <cell r="BE191">
            <v>-7.0043318893702078E-2</v>
          </cell>
          <cell r="BF191">
            <v>8.2122410795090639E-2</v>
          </cell>
          <cell r="BG191">
            <v>-4.7046081601353484E-2</v>
          </cell>
          <cell r="BH191">
            <v>2.3366226028672443E-2</v>
          </cell>
          <cell r="BI191">
            <v>-3.1453630639795449E-2</v>
          </cell>
          <cell r="BJ191">
            <v>3.578914066516381E-2</v>
          </cell>
          <cell r="BK191">
            <v>-3.0711356030296177E-2</v>
          </cell>
          <cell r="BL191">
            <v>0.11737502752697648</v>
          </cell>
          <cell r="BM191">
            <v>0.16574585635359118</v>
          </cell>
          <cell r="BN191">
            <v>2.5730496784416079E-2</v>
          </cell>
          <cell r="BO191">
            <v>0.20026690740668052</v>
          </cell>
          <cell r="BP191">
            <v>-4.6322937681207321E-2</v>
          </cell>
          <cell r="BQ191">
            <v>3.1548846612241332E-2</v>
          </cell>
          <cell r="BR191">
            <v>-7.8878230123337167E-2</v>
          </cell>
          <cell r="BS191">
            <v>4.7822267517005468E-2</v>
          </cell>
          <cell r="BT191">
            <v>2.9596873337125462E-2</v>
          </cell>
          <cell r="BU191">
            <v>-1.1702944049113984E-2</v>
          </cell>
          <cell r="BV191">
            <v>0.11403395790769744</v>
          </cell>
          <cell r="BW191">
            <v>0.15781497832961211</v>
          </cell>
          <cell r="BX191">
            <v>-5.6969760458132512E-2</v>
          </cell>
          <cell r="BY191">
            <v>1.6824840177663836E-2</v>
          </cell>
          <cell r="BZ191">
            <v>-0.14660284743353402</v>
          </cell>
          <cell r="CA191">
            <v>0.10683112673787165</v>
          </cell>
          <cell r="CB191">
            <v>7.2580645161290924E-3</v>
          </cell>
          <cell r="CC191">
            <v>-3.5127968858717162E-2</v>
          </cell>
          <cell r="CD191">
            <v>0.22682512733446525</v>
          </cell>
          <cell r="CE191">
            <v>-2.2796740274859562E-2</v>
          </cell>
          <cell r="CF191">
            <v>-2.8084342754598479E-2</v>
          </cell>
          <cell r="CG191">
            <v>5.3287936175356654E-2</v>
          </cell>
          <cell r="CH191">
            <v>6.6213033237372487E-2</v>
          </cell>
          <cell r="CI191">
            <v>-2.7305030858425283E-2</v>
          </cell>
          <cell r="CJ191">
            <v>7.2927342359350611E-2</v>
          </cell>
          <cell r="CK191">
            <v>0.28780956960807891</v>
          </cell>
          <cell r="CL191">
            <v>8.1715954472691754E-2</v>
          </cell>
          <cell r="CM191">
            <v>0.29722820911232528</v>
          </cell>
        </row>
        <row r="192">
          <cell r="C192">
            <v>30062</v>
          </cell>
          <cell r="J192">
            <v>1583</v>
          </cell>
          <cell r="Q192">
            <v>28479</v>
          </cell>
          <cell r="X192">
            <v>186705</v>
          </cell>
          <cell r="AE192">
            <v>44776</v>
          </cell>
          <cell r="AL192">
            <v>141930</v>
          </cell>
          <cell r="AR192">
            <v>-766</v>
          </cell>
          <cell r="AS192">
            <v>-1241</v>
          </cell>
          <cell r="AT192">
            <v>-7080</v>
          </cell>
          <cell r="AU192">
            <v>6368</v>
          </cell>
          <cell r="AV192">
            <v>2382</v>
          </cell>
          <cell r="AW192">
            <v>-1652</v>
          </cell>
          <cell r="AX192">
            <v>12493</v>
          </cell>
          <cell r="AY192">
            <v>19560</v>
          </cell>
          <cell r="AZ192">
            <v>-1017</v>
          </cell>
          <cell r="BA192">
            <v>-97</v>
          </cell>
          <cell r="BB192">
            <v>-7985</v>
          </cell>
          <cell r="BC192">
            <v>8809</v>
          </cell>
          <cell r="BD192">
            <v>1849</v>
          </cell>
          <cell r="BE192">
            <v>-2102</v>
          </cell>
          <cell r="BF192">
            <v>8076</v>
          </cell>
          <cell r="BG192">
            <v>-5951</v>
          </cell>
          <cell r="BH192">
            <v>251</v>
          </cell>
          <cell r="BI192">
            <v>-1144</v>
          </cell>
          <cell r="BJ192">
            <v>905</v>
          </cell>
          <cell r="BK192">
            <v>-2441</v>
          </cell>
          <cell r="BL192">
            <v>533</v>
          </cell>
          <cell r="BM192">
            <v>450</v>
          </cell>
          <cell r="BN192">
            <v>4417</v>
          </cell>
          <cell r="BO192">
            <v>25511</v>
          </cell>
          <cell r="BP192">
            <v>-4202</v>
          </cell>
          <cell r="BQ192">
            <v>7756</v>
          </cell>
          <cell r="BR192">
            <v>-10418</v>
          </cell>
          <cell r="BS192">
            <v>18019</v>
          </cell>
          <cell r="BT192">
            <v>1613</v>
          </cell>
          <cell r="BU192">
            <v>-671</v>
          </cell>
          <cell r="BV192">
            <v>96505</v>
          </cell>
          <cell r="BW192">
            <v>78105</v>
          </cell>
          <cell r="BX192">
            <v>-3263</v>
          </cell>
          <cell r="BY192">
            <v>2466</v>
          </cell>
          <cell r="BZ192">
            <v>-13201</v>
          </cell>
          <cell r="CA192">
            <v>22545</v>
          </cell>
          <cell r="CB192">
            <v>261</v>
          </cell>
          <cell r="CC192">
            <v>-1868</v>
          </cell>
          <cell r="CD192">
            <v>42752</v>
          </cell>
          <cell r="CE192">
            <v>-4915</v>
          </cell>
          <cell r="CF192">
            <v>-939</v>
          </cell>
          <cell r="CG192">
            <v>5290</v>
          </cell>
          <cell r="CH192">
            <v>2783</v>
          </cell>
          <cell r="CI192">
            <v>-4526</v>
          </cell>
          <cell r="CJ192">
            <v>1352</v>
          </cell>
          <cell r="CK192">
            <v>1197</v>
          </cell>
          <cell r="CL192">
            <v>53753</v>
          </cell>
          <cell r="CM192">
            <v>83020</v>
          </cell>
        </row>
        <row r="195">
          <cell r="C195">
            <v>3.0200802890082867E-2</v>
          </cell>
          <cell r="J195">
            <v>2.9466732189660227E-3</v>
          </cell>
          <cell r="Q195">
            <v>6.215570901027534E-2</v>
          </cell>
          <cell r="X195">
            <v>8.1230723447466513E-2</v>
          </cell>
          <cell r="AE195">
            <v>4.4859348669828547E-2</v>
          </cell>
          <cell r="AL195">
            <v>0.10915089478662776</v>
          </cell>
          <cell r="AR195">
            <v>-2.0823705314666263E-2</v>
          </cell>
          <cell r="AS195">
            <v>-1.1616043431459722E-2</v>
          </cell>
          <cell r="AT195">
            <v>-9.067622950819676E-2</v>
          </cell>
          <cell r="AU195">
            <v>3.2841501591018174E-2</v>
          </cell>
          <cell r="AV195">
            <v>0.10269454623841345</v>
          </cell>
          <cell r="AW195">
            <v>-5.0481283422459944E-2</v>
          </cell>
          <cell r="AX195">
            <v>4.6269513527527284E-2</v>
          </cell>
          <cell r="AY195">
            <v>7.7044879824167412E-2</v>
          </cell>
          <cell r="AZ195">
            <v>-3.9050800599009339E-2</v>
          </cell>
          <cell r="BA195">
            <v>-1.3765894641235565E-3</v>
          </cell>
          <cell r="BB195">
            <v>-0.15125111283692916</v>
          </cell>
          <cell r="BC195">
            <v>7.6988961623506658E-2</v>
          </cell>
          <cell r="BD195">
            <v>9.9120831993138259E-2</v>
          </cell>
          <cell r="BE195">
            <v>-7.0043318893702078E-2</v>
          </cell>
          <cell r="BF195">
            <v>8.2122410795090639E-2</v>
          </cell>
          <cell r="BG195">
            <v>-4.7046081601353484E-2</v>
          </cell>
          <cell r="BH195">
            <v>2.3366226028672443E-2</v>
          </cell>
          <cell r="BI195">
            <v>-3.1453630639795449E-2</v>
          </cell>
          <cell r="BJ195">
            <v>3.578914066516381E-2</v>
          </cell>
          <cell r="BK195">
            <v>-3.0711356030296177E-2</v>
          </cell>
          <cell r="BL195">
            <v>0.11737502752697648</v>
          </cell>
          <cell r="BM195">
            <v>0.16574585635359118</v>
          </cell>
          <cell r="BN195">
            <v>2.5730496784416079E-2</v>
          </cell>
          <cell r="BO195">
            <v>0.20026690740668052</v>
          </cell>
          <cell r="BP195">
            <v>-4.6322937681207321E-2</v>
          </cell>
          <cell r="BQ195">
            <v>3.1548846612241332E-2</v>
          </cell>
          <cell r="BR195">
            <v>-7.8878230123337167E-2</v>
          </cell>
          <cell r="BS195">
            <v>4.7822267517005468E-2</v>
          </cell>
          <cell r="BT195">
            <v>2.9596873337125462E-2</v>
          </cell>
          <cell r="BU195">
            <v>-1.1702944049113984E-2</v>
          </cell>
          <cell r="BV195">
            <v>0.11403395790769744</v>
          </cell>
          <cell r="BW195">
            <v>0.15781497832961211</v>
          </cell>
          <cell r="BX195">
            <v>-5.6969760458132512E-2</v>
          </cell>
          <cell r="BY195">
            <v>1.6824840177663836E-2</v>
          </cell>
          <cell r="BZ195">
            <v>-0.14660284743353402</v>
          </cell>
          <cell r="CA195">
            <v>0.10683112673787165</v>
          </cell>
          <cell r="CB195">
            <v>7.2580645161290924E-3</v>
          </cell>
          <cell r="CC195">
            <v>-3.5127968858717162E-2</v>
          </cell>
          <cell r="CD195">
            <v>0.22682512733446525</v>
          </cell>
          <cell r="CE195">
            <v>-2.2796740274859562E-2</v>
          </cell>
          <cell r="CF195">
            <v>-2.8084342754598479E-2</v>
          </cell>
          <cell r="CG195">
            <v>5.3287936175356654E-2</v>
          </cell>
          <cell r="CH195">
            <v>6.6213033237372487E-2</v>
          </cell>
          <cell r="CI195">
            <v>-2.7305030858425283E-2</v>
          </cell>
          <cell r="CJ195">
            <v>7.2927342359350611E-2</v>
          </cell>
          <cell r="CK195">
            <v>0.28780956960807891</v>
          </cell>
          <cell r="CL195">
            <v>8.1715954472691754E-2</v>
          </cell>
          <cell r="CM195">
            <v>0.29722820911232528</v>
          </cell>
        </row>
        <row r="196">
          <cell r="C196">
            <v>30062</v>
          </cell>
          <cell r="J196">
            <v>1583</v>
          </cell>
          <cell r="Q196">
            <v>28479</v>
          </cell>
          <cell r="X196">
            <v>186705</v>
          </cell>
          <cell r="AE196">
            <v>44776</v>
          </cell>
          <cell r="AL196">
            <v>141930</v>
          </cell>
          <cell r="AR196">
            <v>-766</v>
          </cell>
          <cell r="AS196">
            <v>-1241</v>
          </cell>
          <cell r="AT196">
            <v>-7080</v>
          </cell>
          <cell r="AU196">
            <v>6368</v>
          </cell>
          <cell r="AV196">
            <v>2382</v>
          </cell>
          <cell r="AW196">
            <v>-1652</v>
          </cell>
          <cell r="AX196">
            <v>12493</v>
          </cell>
          <cell r="AY196">
            <v>19560</v>
          </cell>
          <cell r="AZ196">
            <v>-1017</v>
          </cell>
          <cell r="BA196">
            <v>-97</v>
          </cell>
          <cell r="BB196">
            <v>-7985</v>
          </cell>
          <cell r="BC196">
            <v>8809</v>
          </cell>
          <cell r="BD196">
            <v>1849</v>
          </cell>
          <cell r="BE196">
            <v>-2102</v>
          </cell>
          <cell r="BF196">
            <v>8076</v>
          </cell>
          <cell r="BG196">
            <v>-5951</v>
          </cell>
          <cell r="BH196">
            <v>251</v>
          </cell>
          <cell r="BI196">
            <v>-1144</v>
          </cell>
          <cell r="BJ196">
            <v>905</v>
          </cell>
          <cell r="BK196">
            <v>-2441</v>
          </cell>
          <cell r="BL196">
            <v>533</v>
          </cell>
          <cell r="BM196">
            <v>450</v>
          </cell>
          <cell r="BN196">
            <v>4417</v>
          </cell>
          <cell r="BO196">
            <v>25511</v>
          </cell>
          <cell r="BP196">
            <v>-4202</v>
          </cell>
          <cell r="BQ196">
            <v>7756</v>
          </cell>
          <cell r="BR196">
            <v>-10418</v>
          </cell>
          <cell r="BS196">
            <v>18019</v>
          </cell>
          <cell r="BT196">
            <v>1613</v>
          </cell>
          <cell r="BU196">
            <v>-671</v>
          </cell>
          <cell r="BV196">
            <v>96505</v>
          </cell>
          <cell r="BW196">
            <v>78105</v>
          </cell>
          <cell r="BX196">
            <v>-3263</v>
          </cell>
          <cell r="BY196">
            <v>2466</v>
          </cell>
          <cell r="BZ196">
            <v>-13201</v>
          </cell>
          <cell r="CA196">
            <v>22545</v>
          </cell>
          <cell r="CB196">
            <v>261</v>
          </cell>
          <cell r="CC196">
            <v>-1868</v>
          </cell>
          <cell r="CD196">
            <v>42752</v>
          </cell>
          <cell r="CE196">
            <v>-4915</v>
          </cell>
          <cell r="CF196">
            <v>-939</v>
          </cell>
          <cell r="CG196">
            <v>5290</v>
          </cell>
          <cell r="CH196">
            <v>2783</v>
          </cell>
          <cell r="CI196">
            <v>-4526</v>
          </cell>
          <cell r="CJ196">
            <v>1352</v>
          </cell>
          <cell r="CK196">
            <v>1197</v>
          </cell>
          <cell r="CL196">
            <v>53753</v>
          </cell>
          <cell r="CM196">
            <v>83020</v>
          </cell>
        </row>
        <row r="216">
          <cell r="C216">
            <v>2.4234426104814788</v>
          </cell>
          <cell r="J216">
            <v>1.9356346244146705</v>
          </cell>
          <cell r="Q216">
            <v>2.9635048195172469</v>
          </cell>
          <cell r="AR216">
            <v>2.4017601821261003</v>
          </cell>
          <cell r="AS216">
            <v>2.4016231982877816</v>
          </cell>
          <cell r="AT216">
            <v>1.713507042253521</v>
          </cell>
          <cell r="AU216">
            <v>1.9713984690591155</v>
          </cell>
          <cell r="AV216">
            <v>2.1938460335457637</v>
          </cell>
          <cell r="AW216">
            <v>1.823608920928137</v>
          </cell>
          <cell r="AX216">
            <v>3.3373262819559786</v>
          </cell>
          <cell r="AY216">
            <v>2.0956121680234641</v>
          </cell>
          <cell r="AZ216">
            <v>2.1582753935906656</v>
          </cell>
          <cell r="BA216">
            <v>2.1179672289567555</v>
          </cell>
          <cell r="BB216">
            <v>1.7149839314408142</v>
          </cell>
          <cell r="BC216">
            <v>1.8955026455026456</v>
          </cell>
          <cell r="BD216">
            <v>1.7666195190947667</v>
          </cell>
          <cell r="BE216">
            <v>1.8385050881467679</v>
          </cell>
          <cell r="BF216">
            <v>2.1728859110856349</v>
          </cell>
          <cell r="BG216">
            <v>1.7478223357833784</v>
          </cell>
          <cell r="BH216">
            <v>2.9560629491494588</v>
          </cell>
          <cell r="BI216">
            <v>2.968234592783944</v>
          </cell>
          <cell r="BJ216">
            <v>1.7109804520464265</v>
          </cell>
          <cell r="BK216">
            <v>2.0927947456549112</v>
          </cell>
          <cell r="BL216">
            <v>3.9201813165155697</v>
          </cell>
          <cell r="BM216">
            <v>1.692259083728278</v>
          </cell>
          <cell r="BN216">
            <v>4.0410720066333106</v>
          </cell>
          <cell r="BO216">
            <v>2.3698069275847633</v>
          </cell>
        </row>
        <row r="218">
          <cell r="C218">
            <v>0.11437714560490608</v>
          </cell>
          <cell r="J218">
            <v>7.7644542213098022E-2</v>
          </cell>
          <cell r="Q218">
            <v>0.12556493457918672</v>
          </cell>
          <cell r="AR218">
            <v>-6.42177980288543E-2</v>
          </cell>
          <cell r="AS218">
            <v>0.10049529076683816</v>
          </cell>
          <cell r="AT218">
            <v>2.1947103728930939E-2</v>
          </cell>
          <cell r="AU218">
            <v>2.8185179803258187E-2</v>
          </cell>
          <cell r="AV218">
            <v>-0.15575517361095104</v>
          </cell>
          <cell r="AW218">
            <v>7.1553917108427179E-2</v>
          </cell>
          <cell r="AX218">
            <v>0.20300284350113529</v>
          </cell>
          <cell r="AY218">
            <v>0.14619158018205991</v>
          </cell>
          <cell r="AZ218">
            <v>-4.1010402976550342E-2</v>
          </cell>
          <cell r="BA218">
            <v>3.7912165378190643E-2</v>
          </cell>
          <cell r="BB218">
            <v>9.341137888638773E-3</v>
          </cell>
          <cell r="BC218">
            <v>5.1106172888831347E-2</v>
          </cell>
          <cell r="BD218">
            <v>-0.1611171593656171</v>
          </cell>
          <cell r="BE218">
            <v>6.6529080149433817E-2</v>
          </cell>
          <cell r="BF218">
            <v>0.25628957791839024</v>
          </cell>
          <cell r="BG218">
            <v>4.3372287164087142E-2</v>
          </cell>
          <cell r="BH218">
            <v>-0.15648592443088027</v>
          </cell>
          <cell r="BI218">
            <v>0.23880730181036602</v>
          </cell>
          <cell r="BJ218">
            <v>4.8822030723217003E-2</v>
          </cell>
          <cell r="BK218">
            <v>7.3288540064875285E-3</v>
          </cell>
          <cell r="BL218">
            <v>-0.1623996127951548</v>
          </cell>
          <cell r="BM218">
            <v>0.16039904689586559</v>
          </cell>
          <cell r="BN218">
            <v>0.2091503457143058</v>
          </cell>
          <cell r="BO218">
            <v>0.17713118083279111</v>
          </cell>
        </row>
        <row r="220">
          <cell r="C220">
            <v>2.4234426104814788</v>
          </cell>
          <cell r="J220">
            <v>1.9356346244146705</v>
          </cell>
          <cell r="Q220">
            <v>2.9635048195172469</v>
          </cell>
          <cell r="AR220">
            <v>2.4017601821261003</v>
          </cell>
          <cell r="AS220">
            <v>2.4016231982877816</v>
          </cell>
          <cell r="AT220">
            <v>1.713507042253521</v>
          </cell>
          <cell r="AU220">
            <v>1.9713984690591155</v>
          </cell>
          <cell r="AV220">
            <v>2.1938460335457637</v>
          </cell>
          <cell r="AW220">
            <v>1.823608920928137</v>
          </cell>
          <cell r="AX220">
            <v>3.3373262819559786</v>
          </cell>
          <cell r="AY220">
            <v>2.0956121680234641</v>
          </cell>
          <cell r="AZ220">
            <v>2.1582753935906656</v>
          </cell>
          <cell r="BA220">
            <v>2.1179672289567555</v>
          </cell>
          <cell r="BB220">
            <v>1.7149839314408142</v>
          </cell>
          <cell r="BC220">
            <v>1.8955026455026456</v>
          </cell>
          <cell r="BD220">
            <v>1.7666195190947667</v>
          </cell>
          <cell r="BE220">
            <v>1.8385050881467679</v>
          </cell>
          <cell r="BF220">
            <v>2.1728859110856349</v>
          </cell>
          <cell r="BG220">
            <v>1.7478223357833784</v>
          </cell>
          <cell r="BH220">
            <v>2.9560629491494588</v>
          </cell>
          <cell r="BI220">
            <v>2.968234592783944</v>
          </cell>
          <cell r="BJ220">
            <v>1.7109804520464265</v>
          </cell>
          <cell r="BK220">
            <v>2.0927947456549112</v>
          </cell>
          <cell r="BL220">
            <v>3.9201813165155697</v>
          </cell>
          <cell r="BM220">
            <v>1.692259083728278</v>
          </cell>
          <cell r="BN220">
            <v>4.0410720066333106</v>
          </cell>
          <cell r="BO220">
            <v>2.3698069275847633</v>
          </cell>
        </row>
        <row r="222">
          <cell r="C222">
            <v>0.11437714560490608</v>
          </cell>
          <cell r="J222">
            <v>7.7644542213098022E-2</v>
          </cell>
          <cell r="Q222">
            <v>0.12556493457918672</v>
          </cell>
          <cell r="AR222">
            <v>-6.42177980288543E-2</v>
          </cell>
          <cell r="AS222">
            <v>0.10049529076683816</v>
          </cell>
          <cell r="AT222">
            <v>2.1947103728930939E-2</v>
          </cell>
          <cell r="AU222">
            <v>2.8185179803258187E-2</v>
          </cell>
          <cell r="AV222">
            <v>-0.15575517361095104</v>
          </cell>
          <cell r="AW222">
            <v>7.1553917108427179E-2</v>
          </cell>
          <cell r="AX222">
            <v>0.20300284350113529</v>
          </cell>
          <cell r="AY222">
            <v>0.14619158018205991</v>
          </cell>
          <cell r="AZ222">
            <v>-4.1010402976550342E-2</v>
          </cell>
          <cell r="BA222">
            <v>3.7912165378190643E-2</v>
          </cell>
          <cell r="BB222">
            <v>9.341137888638773E-3</v>
          </cell>
          <cell r="BC222">
            <v>5.1106172888831347E-2</v>
          </cell>
          <cell r="BD222">
            <v>-0.1611171593656171</v>
          </cell>
          <cell r="BE222">
            <v>6.6529080149433817E-2</v>
          </cell>
          <cell r="BF222">
            <v>0.25628957791839024</v>
          </cell>
          <cell r="BG222">
            <v>4.3372287164087142E-2</v>
          </cell>
          <cell r="BH222">
            <v>-0.15648592443088027</v>
          </cell>
          <cell r="BI222">
            <v>0.23880730181036602</v>
          </cell>
          <cell r="BJ222">
            <v>4.8822030723217003E-2</v>
          </cell>
          <cell r="BK222">
            <v>7.3288540064875285E-3</v>
          </cell>
          <cell r="BL222">
            <v>-0.1623996127951548</v>
          </cell>
          <cell r="BM222">
            <v>0.16039904689586559</v>
          </cell>
          <cell r="BN222">
            <v>0.2091503457143058</v>
          </cell>
          <cell r="BO222">
            <v>0.17713118083279111</v>
          </cell>
        </row>
      </sheetData>
      <sheetData sheetId="2">
        <row r="190">
          <cell r="Q190">
            <v>29134</v>
          </cell>
          <cell r="AM190">
            <v>1086</v>
          </cell>
          <cell r="AN190">
            <v>4021</v>
          </cell>
          <cell r="AO190">
            <v>1347</v>
          </cell>
          <cell r="AP190">
            <v>3863</v>
          </cell>
          <cell r="AQ190">
            <v>926</v>
          </cell>
          <cell r="AR190">
            <v>865</v>
          </cell>
          <cell r="AS190">
            <v>11565</v>
          </cell>
          <cell r="AT190">
            <v>5460</v>
          </cell>
        </row>
        <row r="194">
          <cell r="Q194">
            <v>29134</v>
          </cell>
          <cell r="AM194">
            <v>1086</v>
          </cell>
          <cell r="AN194">
            <v>4021</v>
          </cell>
          <cell r="AO194">
            <v>1347</v>
          </cell>
          <cell r="AP194">
            <v>3863</v>
          </cell>
          <cell r="AQ194">
            <v>926</v>
          </cell>
          <cell r="AR194">
            <v>865</v>
          </cell>
          <cell r="AS194">
            <v>11565</v>
          </cell>
          <cell r="AT194">
            <v>5460</v>
          </cell>
        </row>
      </sheetData>
      <sheetData sheetId="3">
        <row r="190">
          <cell r="C190">
            <v>194755</v>
          </cell>
          <cell r="J190">
            <v>40.86</v>
          </cell>
          <cell r="W190">
            <v>11296</v>
          </cell>
          <cell r="X190">
            <v>24484</v>
          </cell>
          <cell r="Y190">
            <v>11258</v>
          </cell>
          <cell r="Z190">
            <v>28612</v>
          </cell>
          <cell r="AA190">
            <v>6913</v>
          </cell>
          <cell r="AB190">
            <v>6999</v>
          </cell>
          <cell r="AC190">
            <v>68660</v>
          </cell>
          <cell r="AD190">
            <v>36532</v>
          </cell>
          <cell r="AE190">
            <v>24.62</v>
          </cell>
          <cell r="AF190">
            <v>33.15</v>
          </cell>
          <cell r="AG190">
            <v>34.67</v>
          </cell>
          <cell r="AH190">
            <v>44</v>
          </cell>
          <cell r="AI190">
            <v>26.16</v>
          </cell>
          <cell r="AJ190">
            <v>25.99</v>
          </cell>
          <cell r="AK190">
            <v>44.11</v>
          </cell>
          <cell r="AL190">
            <v>50.01</v>
          </cell>
        </row>
        <row r="191">
          <cell r="C191">
            <v>4.455397751651935E-2</v>
          </cell>
          <cell r="Q191">
            <v>0.1135147530958569</v>
          </cell>
          <cell r="W191">
            <v>4.5055046720325675E-2</v>
          </cell>
          <cell r="X191">
            <v>6.0969796767344153E-2</v>
          </cell>
          <cell r="Y191">
            <v>6.7066082446569641E-3</v>
          </cell>
          <cell r="Z191">
            <v>2.3319027181688101E-2</v>
          </cell>
          <cell r="AA191">
            <v>0.11698174179996768</v>
          </cell>
          <cell r="AB191">
            <v>-1.8923465096719938E-2</v>
          </cell>
          <cell r="AC191">
            <v>5.8261405672009881E-2</v>
          </cell>
          <cell r="AD191">
            <v>3.7369377555656502E-2</v>
          </cell>
          <cell r="AM191">
            <v>5.5555555555555358E-3</v>
          </cell>
          <cell r="AN191">
            <v>0.27287116176005055</v>
          </cell>
          <cell r="AO191">
            <v>8.9805825242718518E-2</v>
          </cell>
          <cell r="AP191">
            <v>0.13251245968924064</v>
          </cell>
          <cell r="AQ191">
            <v>0.39248120300751888</v>
          </cell>
          <cell r="AR191">
            <v>0.10191082802547768</v>
          </cell>
          <cell r="AS191">
            <v>7.1031672531950418E-2</v>
          </cell>
          <cell r="AT191">
            <v>8.5487077534791345E-2</v>
          </cell>
        </row>
        <row r="192">
          <cell r="C192">
            <v>8307</v>
          </cell>
          <cell r="J192">
            <v>1.4099999999999966</v>
          </cell>
          <cell r="Q192">
            <v>2970</v>
          </cell>
          <cell r="W192">
            <v>487</v>
          </cell>
          <cell r="X192">
            <v>1407</v>
          </cell>
          <cell r="Y192">
            <v>75</v>
          </cell>
          <cell r="Z192">
            <v>652</v>
          </cell>
          <cell r="AA192">
            <v>724</v>
          </cell>
          <cell r="AB192">
            <v>-135</v>
          </cell>
          <cell r="AC192">
            <v>3780</v>
          </cell>
          <cell r="AD192">
            <v>1316</v>
          </cell>
          <cell r="AE192">
            <v>-2.3599999999999994</v>
          </cell>
          <cell r="AF192">
            <v>-1.0600000000000023</v>
          </cell>
          <cell r="AG192">
            <v>-2.9899999999999949</v>
          </cell>
          <cell r="AH192">
            <v>1.0900000000000034</v>
          </cell>
          <cell r="AI192">
            <v>-2.2199999999999989</v>
          </cell>
          <cell r="AJ192">
            <v>0.19999999999999929</v>
          </cell>
          <cell r="AK192">
            <v>2.2899999999999991</v>
          </cell>
          <cell r="AL192">
            <v>5.1400000000000006</v>
          </cell>
          <cell r="AM192">
            <v>6</v>
          </cell>
          <cell r="AN192">
            <v>862</v>
          </cell>
          <cell r="AO192">
            <v>111</v>
          </cell>
          <cell r="AP192">
            <v>452</v>
          </cell>
          <cell r="AQ192">
            <v>261</v>
          </cell>
          <cell r="AR192">
            <v>80</v>
          </cell>
          <cell r="AS192">
            <v>767</v>
          </cell>
          <cell r="AT192">
            <v>430</v>
          </cell>
        </row>
        <row r="194">
          <cell r="C194">
            <v>194755</v>
          </cell>
          <cell r="J194">
            <v>40.86</v>
          </cell>
          <cell r="W194">
            <v>11296</v>
          </cell>
          <cell r="X194">
            <v>24484</v>
          </cell>
          <cell r="Y194">
            <v>11258</v>
          </cell>
          <cell r="Z194">
            <v>28612</v>
          </cell>
          <cell r="AA194">
            <v>6913</v>
          </cell>
          <cell r="AB194">
            <v>6999</v>
          </cell>
          <cell r="AC194">
            <v>68660</v>
          </cell>
          <cell r="AD194">
            <v>36532</v>
          </cell>
          <cell r="AE194">
            <v>24.62</v>
          </cell>
          <cell r="AF194">
            <v>33.15</v>
          </cell>
          <cell r="AG194">
            <v>34.67</v>
          </cell>
          <cell r="AH194">
            <v>44</v>
          </cell>
          <cell r="AI194">
            <v>26.159999999999997</v>
          </cell>
          <cell r="AJ194">
            <v>25.99</v>
          </cell>
          <cell r="AK194">
            <v>44.11</v>
          </cell>
          <cell r="AL194">
            <v>50.01</v>
          </cell>
        </row>
        <row r="195">
          <cell r="C195">
            <v>4.455397751651935E-2</v>
          </cell>
          <cell r="Q195">
            <v>0.1135147530958569</v>
          </cell>
          <cell r="W195">
            <v>4.5055046720325675E-2</v>
          </cell>
          <cell r="X195">
            <v>6.0969796767344153E-2</v>
          </cell>
          <cell r="Y195">
            <v>6.7066082446569641E-3</v>
          </cell>
          <cell r="Z195">
            <v>2.3319027181688101E-2</v>
          </cell>
          <cell r="AA195">
            <v>0.11698174179996768</v>
          </cell>
          <cell r="AB195">
            <v>-1.8923465096719938E-2</v>
          </cell>
          <cell r="AC195">
            <v>5.8261405672009881E-2</v>
          </cell>
          <cell r="AD195">
            <v>3.7369377555656502E-2</v>
          </cell>
          <cell r="AM195">
            <v>5.5555555555555358E-3</v>
          </cell>
          <cell r="AN195">
            <v>0.27287116176005055</v>
          </cell>
          <cell r="AO195">
            <v>8.9805825242718518E-2</v>
          </cell>
          <cell r="AP195">
            <v>0.13251245968924064</v>
          </cell>
          <cell r="AQ195">
            <v>0.39248120300751888</v>
          </cell>
          <cell r="AR195">
            <v>0.10191082802547768</v>
          </cell>
          <cell r="AS195">
            <v>7.1031672531950418E-2</v>
          </cell>
          <cell r="AT195">
            <v>8.5487077534791345E-2</v>
          </cell>
        </row>
        <row r="196">
          <cell r="C196">
            <v>8307</v>
          </cell>
          <cell r="J196">
            <v>1.4099999999999966</v>
          </cell>
          <cell r="Q196">
            <v>2970</v>
          </cell>
          <cell r="W196">
            <v>487</v>
          </cell>
          <cell r="X196">
            <v>1407</v>
          </cell>
          <cell r="Y196">
            <v>75</v>
          </cell>
          <cell r="Z196">
            <v>652</v>
          </cell>
          <cell r="AA196">
            <v>724</v>
          </cell>
          <cell r="AB196">
            <v>-135</v>
          </cell>
          <cell r="AC196">
            <v>3780</v>
          </cell>
          <cell r="AD196">
            <v>1316</v>
          </cell>
          <cell r="AE196">
            <v>-2.3599999999999994</v>
          </cell>
          <cell r="AF196">
            <v>-1.0600000000000023</v>
          </cell>
          <cell r="AG196">
            <v>-2.9899999999999949</v>
          </cell>
          <cell r="AH196">
            <v>1.0900000000000034</v>
          </cell>
          <cell r="AI196">
            <v>-2.220000000000006</v>
          </cell>
          <cell r="AJ196">
            <v>0.19999999999999929</v>
          </cell>
          <cell r="AK196">
            <v>2.2899999999999991</v>
          </cell>
          <cell r="AL196">
            <v>5.1400000000000006</v>
          </cell>
          <cell r="AM196">
            <v>6</v>
          </cell>
          <cell r="AN196">
            <v>862</v>
          </cell>
          <cell r="AO196">
            <v>111</v>
          </cell>
          <cell r="AP196">
            <v>452</v>
          </cell>
          <cell r="AQ196">
            <v>261</v>
          </cell>
          <cell r="AR196">
            <v>80</v>
          </cell>
          <cell r="AS196">
            <v>767</v>
          </cell>
          <cell r="AT196">
            <v>430</v>
          </cell>
        </row>
      </sheetData>
      <sheetData sheetId="4"/>
      <sheetData sheetId="5"/>
      <sheetData sheetId="6"/>
      <sheetData sheetId="7">
        <row r="268">
          <cell r="E268" t="str">
            <v>ENERO 26</v>
          </cell>
          <cell r="F268" t="str">
            <v>% VAR</v>
          </cell>
          <cell r="G268" t="str">
            <v>CUOTA</v>
          </cell>
        </row>
        <row r="269">
          <cell r="C269" t="str">
            <v>Canarias</v>
          </cell>
          <cell r="E269">
            <v>6163457</v>
          </cell>
          <cell r="F269">
            <v>-1.3675022735961551E-2</v>
          </cell>
          <cell r="G269">
            <v>0.35430509126200577</v>
          </cell>
        </row>
        <row r="270">
          <cell r="C270" t="str">
            <v>Cataluña</v>
          </cell>
          <cell r="E270">
            <v>2569074</v>
          </cell>
          <cell r="F270">
            <v>8.0926178529023396E-2</v>
          </cell>
          <cell r="G270">
            <v>0.1476827043701037</v>
          </cell>
        </row>
        <row r="271">
          <cell r="C271" t="str">
            <v>Andalucía</v>
          </cell>
          <cell r="E271">
            <v>2485158</v>
          </cell>
          <cell r="F271">
            <v>8.1230723447466513E-2</v>
          </cell>
          <cell r="G271">
            <v>0.1428588099163349</v>
          </cell>
        </row>
        <row r="272">
          <cell r="C272" t="str">
            <v>Madrid</v>
          </cell>
          <cell r="E272">
            <v>2085517</v>
          </cell>
          <cell r="F272">
            <v>8.3833626788011983E-2</v>
          </cell>
          <cell r="G272">
            <v>0.11988552706921854</v>
          </cell>
        </row>
        <row r="273">
          <cell r="C273" t="str">
            <v>C. Valenciana</v>
          </cell>
          <cell r="E273">
            <v>1403655</v>
          </cell>
          <cell r="F273">
            <v>1.2539386209921233E-2</v>
          </cell>
          <cell r="G273">
            <v>8.0688826558759266E-2</v>
          </cell>
        </row>
        <row r="274">
          <cell r="C274" t="str">
            <v>Baleares</v>
          </cell>
          <cell r="E274">
            <v>261879</v>
          </cell>
          <cell r="F274">
            <v>9.5796807331004041E-2</v>
          </cell>
          <cell r="G274">
            <v>1.5054061867325887E-2</v>
          </cell>
        </row>
        <row r="275">
          <cell r="C275" t="str">
            <v>España</v>
          </cell>
          <cell r="E275">
            <v>17395903</v>
          </cell>
          <cell r="F275">
            <v>3.3566501041206953E-2</v>
          </cell>
          <cell r="G275">
            <v>1</v>
          </cell>
        </row>
        <row r="277">
          <cell r="E277" t="str">
            <v>ENERO 26</v>
          </cell>
          <cell r="F277" t="str">
            <v>% VAR</v>
          </cell>
          <cell r="G277" t="str">
            <v>CUOTA</v>
          </cell>
        </row>
        <row r="278">
          <cell r="C278" t="str">
            <v>Andalucía</v>
          </cell>
          <cell r="E278">
            <v>1042918</v>
          </cell>
          <cell r="F278">
            <v>4.4859348669828547E-2</v>
          </cell>
          <cell r="G278">
            <v>0.17834374209638262</v>
          </cell>
        </row>
        <row r="279">
          <cell r="C279" t="str">
            <v>Madrid</v>
          </cell>
          <cell r="E279">
            <v>891307</v>
          </cell>
          <cell r="F279">
            <v>9.0283155144386118E-3</v>
          </cell>
          <cell r="G279">
            <v>0.15241756853050817</v>
          </cell>
        </row>
        <row r="280">
          <cell r="C280" t="str">
            <v>Cataluña</v>
          </cell>
          <cell r="E280">
            <v>841766</v>
          </cell>
          <cell r="F280">
            <v>5.0829599687409965E-2</v>
          </cell>
          <cell r="G280">
            <v>0.14394583122498952</v>
          </cell>
        </row>
        <row r="281">
          <cell r="C281" t="str">
            <v>C. Valenciana</v>
          </cell>
          <cell r="E281">
            <v>616623</v>
          </cell>
          <cell r="F281">
            <v>-2.004650076203407E-2</v>
          </cell>
          <cell r="G281">
            <v>0.10544534976162818</v>
          </cell>
        </row>
        <row r="282">
          <cell r="C282" t="str">
            <v>Canarias</v>
          </cell>
          <cell r="E282">
            <v>514290</v>
          </cell>
          <cell r="F282">
            <v>2.8754888331016248E-2</v>
          </cell>
          <cell r="G282">
            <v>8.7945939299876513E-2</v>
          </cell>
        </row>
        <row r="283">
          <cell r="C283" t="str">
            <v>Baleares</v>
          </cell>
          <cell r="E283">
            <v>75510</v>
          </cell>
          <cell r="F283">
            <v>7.8683466186680429E-2</v>
          </cell>
          <cell r="G283">
            <v>1.2912554933079927E-2</v>
          </cell>
        </row>
        <row r="284">
          <cell r="C284" t="str">
            <v>España</v>
          </cell>
          <cell r="E284">
            <v>5847797</v>
          </cell>
          <cell r="F284">
            <v>2.5182713430973447E-2</v>
          </cell>
          <cell r="G284">
            <v>1</v>
          </cell>
        </row>
        <row r="286">
          <cell r="E286" t="str">
            <v>ENERO 26</v>
          </cell>
          <cell r="F286" t="str">
            <v>% VAR</v>
          </cell>
          <cell r="G286" t="str">
            <v>CUOTA</v>
          </cell>
        </row>
        <row r="287">
          <cell r="C287" t="str">
            <v>Canarias</v>
          </cell>
          <cell r="E287">
            <v>5649167</v>
          </cell>
          <cell r="F287">
            <v>-1.7364597227063627E-2</v>
          </cell>
          <cell r="G287">
            <v>0.48918558593071454</v>
          </cell>
        </row>
        <row r="288">
          <cell r="C288" t="str">
            <v>Cataluña</v>
          </cell>
          <cell r="E288">
            <v>1727307</v>
          </cell>
          <cell r="F288">
            <v>9.6226085797605387E-2</v>
          </cell>
          <cell r="G288">
            <v>0.14957491730678607</v>
          </cell>
        </row>
        <row r="289">
          <cell r="C289" t="str">
            <v>Andalucía</v>
          </cell>
          <cell r="E289">
            <v>1442240</v>
          </cell>
          <cell r="F289">
            <v>0.10915089478662776</v>
          </cell>
          <cell r="G289">
            <v>0.12488974382465835</v>
          </cell>
        </row>
        <row r="290">
          <cell r="C290" t="str">
            <v>Madrid</v>
          </cell>
          <cell r="E290">
            <v>1194210</v>
          </cell>
          <cell r="F290">
            <v>0.14731686509003983</v>
          </cell>
          <cell r="G290">
            <v>0.10341176293324637</v>
          </cell>
        </row>
        <row r="291">
          <cell r="C291" t="str">
            <v>C. Valenciana</v>
          </cell>
          <cell r="E291">
            <v>787032</v>
          </cell>
          <cell r="F291">
            <v>3.9622950559814907E-2</v>
          </cell>
          <cell r="G291">
            <v>6.8152474526991705E-2</v>
          </cell>
        </row>
        <row r="292">
          <cell r="C292" t="str">
            <v>Baleares</v>
          </cell>
          <cell r="E292">
            <v>186369</v>
          </cell>
          <cell r="F292">
            <v>0.10288608913322639</v>
          </cell>
          <cell r="G292">
            <v>1.6138490588846345E-2</v>
          </cell>
        </row>
        <row r="293">
          <cell r="C293" t="str">
            <v>España</v>
          </cell>
          <cell r="E293">
            <v>11548106</v>
          </cell>
          <cell r="F293">
            <v>3.7864449029172409E-2</v>
          </cell>
          <cell r="G293">
            <v>1</v>
          </cell>
        </row>
        <row r="427">
          <cell r="D427" t="str">
            <v>93,30 €</v>
          </cell>
          <cell r="E427">
            <v>6.2763412689372355E-2</v>
          </cell>
          <cell r="F427">
            <v>5.5099999999999909</v>
          </cell>
          <cell r="G427" t="str">
            <v>46,10 €</v>
          </cell>
          <cell r="H427">
            <v>8.2159624413145504E-2</v>
          </cell>
          <cell r="I427">
            <v>3.5</v>
          </cell>
        </row>
        <row r="428">
          <cell r="D428" t="str">
            <v>93,30 €</v>
          </cell>
          <cell r="E428">
            <v>-0.1032295271049597</v>
          </cell>
          <cell r="F428">
            <v>-10.740000000000009</v>
          </cell>
          <cell r="G428" t="str">
            <v>39,92 €</v>
          </cell>
          <cell r="H428">
            <v>-0.17876980045258173</v>
          </cell>
          <cell r="I428">
            <v>-8.6899999999999977</v>
          </cell>
        </row>
        <row r="429">
          <cell r="D429" t="str">
            <v>150,49 €</v>
          </cell>
          <cell r="E429">
            <v>3.1318530701754499E-2</v>
          </cell>
          <cell r="F429">
            <v>4.5700000000000216</v>
          </cell>
          <cell r="G429" t="str">
            <v>129,19 €</v>
          </cell>
          <cell r="H429">
            <v>4.5878693623639943E-3</v>
          </cell>
          <cell r="I429">
            <v>0.59000000000000341</v>
          </cell>
        </row>
        <row r="430">
          <cell r="D430" t="str">
            <v>119,78 €</v>
          </cell>
          <cell r="E430">
            <v>3.7710550574039381E-3</v>
          </cell>
          <cell r="F430">
            <v>0.45000000000000284</v>
          </cell>
          <cell r="G430" t="str">
            <v>68,48 €</v>
          </cell>
          <cell r="H430">
            <v>3.1480644675403013E-2</v>
          </cell>
          <cell r="I430">
            <v>2.0900000000000034</v>
          </cell>
        </row>
        <row r="431">
          <cell r="D431" t="str">
            <v>78,22 €</v>
          </cell>
          <cell r="E431">
            <v>4.993288590604017E-2</v>
          </cell>
          <cell r="F431">
            <v>3.7199999999999989</v>
          </cell>
          <cell r="G431" t="str">
            <v>40,11 €</v>
          </cell>
          <cell r="H431">
            <v>1.3646702047005244E-2</v>
          </cell>
          <cell r="I431">
            <v>0.53999999999999915</v>
          </cell>
        </row>
        <row r="432">
          <cell r="D432" t="str">
            <v>136,68 €</v>
          </cell>
          <cell r="E432">
            <v>3.0458383594692551E-2</v>
          </cell>
          <cell r="F432">
            <v>4.0400000000000205</v>
          </cell>
          <cell r="G432" t="str">
            <v>89,37 €</v>
          </cell>
          <cell r="H432">
            <v>0.10278874629812429</v>
          </cell>
          <cell r="I432">
            <v>8.3299999999999983</v>
          </cell>
        </row>
        <row r="433">
          <cell r="D433" t="str">
            <v>116,04 €</v>
          </cell>
          <cell r="E433">
            <v>2.9727571213062465E-2</v>
          </cell>
          <cell r="F433">
            <v>3.3500000000000085</v>
          </cell>
          <cell r="G433" t="str">
            <v>65,85 €</v>
          </cell>
          <cell r="H433">
            <v>3.4401508011310034E-2</v>
          </cell>
          <cell r="I433">
            <v>2.1899999999999977</v>
          </cell>
        </row>
        <row r="436">
          <cell r="D436" t="str">
            <v>67,46 €</v>
          </cell>
          <cell r="E436">
            <v>1.4436090225563802E-2</v>
          </cell>
          <cell r="F436">
            <v>0.95999999999999375</v>
          </cell>
          <cell r="G436" t="str">
            <v>23,84 €</v>
          </cell>
          <cell r="H436">
            <v>-7.1289442929489799E-2</v>
          </cell>
          <cell r="I436">
            <v>-1.8300000000000018</v>
          </cell>
        </row>
        <row r="437">
          <cell r="D437" t="str">
            <v>71,46 €</v>
          </cell>
          <cell r="E437">
            <v>3.4602577095699916E-2</v>
          </cell>
          <cell r="F437">
            <v>2.3900000000000006</v>
          </cell>
          <cell r="G437" t="str">
            <v>30,07 €</v>
          </cell>
          <cell r="H437">
            <v>-1.3451443569553856E-2</v>
          </cell>
          <cell r="I437">
            <v>-0.41000000000000014</v>
          </cell>
        </row>
        <row r="438">
          <cell r="D438" t="str">
            <v>70,42 €</v>
          </cell>
          <cell r="E438">
            <v>0.10255205886957897</v>
          </cell>
          <cell r="F438">
            <v>6.5500000000000043</v>
          </cell>
          <cell r="G438" t="str">
            <v>29,82 €</v>
          </cell>
          <cell r="H438">
            <v>-8.3139341536414557E-3</v>
          </cell>
          <cell r="I438">
            <v>-0.25</v>
          </cell>
        </row>
        <row r="439">
          <cell r="D439" t="str">
            <v>110,90 €</v>
          </cell>
          <cell r="E439">
            <v>0.1857158131080936</v>
          </cell>
          <cell r="F439">
            <v>17.370000000000005</v>
          </cell>
          <cell r="G439" t="str">
            <v>53,54 €</v>
          </cell>
          <cell r="H439">
            <v>0.19910414333706616</v>
          </cell>
          <cell r="I439">
            <v>8.89</v>
          </cell>
        </row>
        <row r="440">
          <cell r="D440" t="str">
            <v>76,31 €</v>
          </cell>
          <cell r="E440">
            <v>-6.0453090371829554E-2</v>
          </cell>
          <cell r="F440">
            <v>-4.9099999999999966</v>
          </cell>
          <cell r="G440" t="str">
            <v>25,67 €</v>
          </cell>
          <cell r="H440">
            <v>-0.1952978056426331</v>
          </cell>
          <cell r="I440">
            <v>-6.2299999999999969</v>
          </cell>
        </row>
        <row r="441">
          <cell r="D441" t="str">
            <v>67,73 €</v>
          </cell>
          <cell r="E441">
            <v>9.0309079201545517E-2</v>
          </cell>
          <cell r="F441">
            <v>5.6100000000000065</v>
          </cell>
          <cell r="G441" t="str">
            <v>22,09 €</v>
          </cell>
          <cell r="H441">
            <v>0.10837932764676372</v>
          </cell>
          <cell r="I441">
            <v>2.16</v>
          </cell>
        </row>
        <row r="442">
          <cell r="D442" t="str">
            <v>99,38 €</v>
          </cell>
          <cell r="E442">
            <v>4.0192589491312436E-2</v>
          </cell>
          <cell r="F442">
            <v>3.8399999999999892</v>
          </cell>
          <cell r="G442" t="str">
            <v>54,51 €</v>
          </cell>
          <cell r="H442">
            <v>9.0636254501800684E-2</v>
          </cell>
          <cell r="I442">
            <v>4.5300000000000011</v>
          </cell>
        </row>
        <row r="443">
          <cell r="D443" t="str">
            <v>96,63 €</v>
          </cell>
          <cell r="E443">
            <v>6.7722442175452979E-3</v>
          </cell>
          <cell r="F443">
            <v>0.64999999999999147</v>
          </cell>
          <cell r="G443" t="str">
            <v>55,92 €</v>
          </cell>
          <cell r="H443">
            <v>8.1415586927093386E-2</v>
          </cell>
          <cell r="I443">
            <v>4.2100000000000009</v>
          </cell>
        </row>
        <row r="581">
          <cell r="E581" t="str">
            <v>ENE-ENE 26</v>
          </cell>
          <cell r="F581" t="str">
            <v>% VAR</v>
          </cell>
          <cell r="G581" t="str">
            <v>CUOTA</v>
          </cell>
        </row>
        <row r="582">
          <cell r="C582" t="str">
            <v>Cataluña</v>
          </cell>
          <cell r="E582">
            <v>2569074</v>
          </cell>
          <cell r="F582">
            <v>8.0926178529023396E-2</v>
          </cell>
          <cell r="G582">
            <v>0.1476827043701037</v>
          </cell>
        </row>
        <row r="583">
          <cell r="C583" t="str">
            <v>Andalucía</v>
          </cell>
          <cell r="E583">
            <v>2485158</v>
          </cell>
          <cell r="F583">
            <v>8.1230723447466513E-2</v>
          </cell>
          <cell r="G583">
            <v>0.1428588099163349</v>
          </cell>
        </row>
        <row r="584">
          <cell r="C584" t="str">
            <v>Madrid</v>
          </cell>
          <cell r="E584">
            <v>2085517</v>
          </cell>
          <cell r="F584">
            <v>8.3833626788011983E-2</v>
          </cell>
          <cell r="G584">
            <v>0.11988552706921854</v>
          </cell>
        </row>
        <row r="585">
          <cell r="C585" t="str">
            <v>Canarias</v>
          </cell>
          <cell r="E585">
            <v>1442240</v>
          </cell>
          <cell r="F585">
            <v>-0.76920138564943552</v>
          </cell>
          <cell r="G585">
            <v>8.2906877556169406E-2</v>
          </cell>
        </row>
        <row r="586">
          <cell r="C586" t="str">
            <v>C. Valenciana</v>
          </cell>
          <cell r="E586">
            <v>1403655</v>
          </cell>
          <cell r="F586">
            <v>1.2539386209921233E-2</v>
          </cell>
          <cell r="G586">
            <v>8.0688826558759266E-2</v>
          </cell>
        </row>
        <row r="587">
          <cell r="C587" t="str">
            <v>Baleares</v>
          </cell>
          <cell r="E587">
            <v>1042918</v>
          </cell>
          <cell r="F587">
            <v>3.3639475280875368</v>
          </cell>
          <cell r="G587">
            <v>5.9951932360165494E-2</v>
          </cell>
        </row>
        <row r="588">
          <cell r="C588" t="str">
            <v>España</v>
          </cell>
          <cell r="E588">
            <v>17395903</v>
          </cell>
          <cell r="F588">
            <v>3.3566501041206953E-2</v>
          </cell>
          <cell r="G588">
            <v>1</v>
          </cell>
        </row>
        <row r="590">
          <cell r="E590" t="str">
            <v>ENE-ENE 26</v>
          </cell>
          <cell r="F590" t="str">
            <v>% VAR</v>
          </cell>
          <cell r="G590" t="str">
            <v>CUOTA</v>
          </cell>
        </row>
        <row r="591">
          <cell r="C591" t="str">
            <v>Andalucía</v>
          </cell>
          <cell r="E591">
            <v>1042918</v>
          </cell>
          <cell r="F591">
            <v>4.4859348669828547E-2</v>
          </cell>
          <cell r="G591">
            <v>0.17834374209638262</v>
          </cell>
        </row>
        <row r="592">
          <cell r="C592" t="str">
            <v>Madrid</v>
          </cell>
          <cell r="E592">
            <v>891307</v>
          </cell>
          <cell r="F592">
            <v>9.0283155144386118E-3</v>
          </cell>
          <cell r="G592">
            <v>0.15241756853050817</v>
          </cell>
        </row>
        <row r="593">
          <cell r="C593" t="str">
            <v>Cataluña</v>
          </cell>
          <cell r="E593">
            <v>841766</v>
          </cell>
          <cell r="F593">
            <v>5.0829599687409965E-2</v>
          </cell>
          <cell r="G593">
            <v>0.14394583122498952</v>
          </cell>
        </row>
        <row r="594">
          <cell r="C594" t="str">
            <v>C. Valenciana</v>
          </cell>
          <cell r="E594">
            <v>616623</v>
          </cell>
          <cell r="F594">
            <v>-2.004650076203407E-2</v>
          </cell>
          <cell r="G594">
            <v>0.10544534976162818</v>
          </cell>
        </row>
        <row r="595">
          <cell r="C595" t="str">
            <v>Canarias</v>
          </cell>
          <cell r="E595">
            <v>514290</v>
          </cell>
          <cell r="F595">
            <v>2.8754888331016248E-2</v>
          </cell>
          <cell r="G595">
            <v>8.7945939299876513E-2</v>
          </cell>
        </row>
        <row r="596">
          <cell r="C596" t="str">
            <v>Baleares</v>
          </cell>
          <cell r="E596">
            <v>75510</v>
          </cell>
          <cell r="F596">
            <v>7.8683466186680429E-2</v>
          </cell>
          <cell r="G596">
            <v>1.2912554933079927E-2</v>
          </cell>
        </row>
        <row r="597">
          <cell r="C597" t="str">
            <v>España</v>
          </cell>
          <cell r="E597">
            <v>5847797</v>
          </cell>
          <cell r="F597">
            <v>2.5182713430973447E-2</v>
          </cell>
          <cell r="G597">
            <v>1</v>
          </cell>
        </row>
        <row r="599">
          <cell r="E599" t="str">
            <v>ENE-ENE 26</v>
          </cell>
          <cell r="F599" t="str">
            <v>% VAR</v>
          </cell>
          <cell r="G599" t="str">
            <v>CUOTA</v>
          </cell>
        </row>
        <row r="600">
          <cell r="C600" t="str">
            <v>Canarias</v>
          </cell>
          <cell r="E600">
            <v>5649167</v>
          </cell>
          <cell r="F600">
            <v>-1.7364597227063627E-2</v>
          </cell>
          <cell r="G600">
            <v>0.48918558593071454</v>
          </cell>
        </row>
        <row r="601">
          <cell r="C601" t="str">
            <v>Cataluña</v>
          </cell>
          <cell r="E601">
            <v>1727307</v>
          </cell>
          <cell r="F601">
            <v>9.6226085797605387E-2</v>
          </cell>
          <cell r="G601">
            <v>0.14957491730678607</v>
          </cell>
        </row>
        <row r="602">
          <cell r="C602" t="str">
            <v>Andalucía</v>
          </cell>
          <cell r="E602">
            <v>1442240</v>
          </cell>
          <cell r="F602">
            <v>0.10915089478662776</v>
          </cell>
          <cell r="G602">
            <v>0.12488974382465835</v>
          </cell>
        </row>
        <row r="603">
          <cell r="C603" t="str">
            <v>Madrid</v>
          </cell>
          <cell r="E603">
            <v>1194210</v>
          </cell>
          <cell r="F603">
            <v>0.14731686509003983</v>
          </cell>
          <cell r="G603">
            <v>0.10341176293324637</v>
          </cell>
        </row>
        <row r="604">
          <cell r="C604" t="str">
            <v>C. Valenciana</v>
          </cell>
          <cell r="E604">
            <v>787032</v>
          </cell>
          <cell r="F604">
            <v>3.9622950559814907E-2</v>
          </cell>
          <cell r="G604">
            <v>6.8152474526991705E-2</v>
          </cell>
        </row>
        <row r="605">
          <cell r="C605" t="str">
            <v>Baleares</v>
          </cell>
          <cell r="E605">
            <v>186369</v>
          </cell>
          <cell r="F605">
            <v>0.10288608913322639</v>
          </cell>
          <cell r="G605">
            <v>1.6138490588846345E-2</v>
          </cell>
        </row>
        <row r="606">
          <cell r="C606" t="str">
            <v>España</v>
          </cell>
          <cell r="E606">
            <v>11548106</v>
          </cell>
          <cell r="F606">
            <v>3.7864449029172409E-2</v>
          </cell>
          <cell r="G606">
            <v>1</v>
          </cell>
        </row>
        <row r="739">
          <cell r="D739" t="str">
            <v>93,30 €</v>
          </cell>
          <cell r="E739">
            <v>6.2763412689372355E-2</v>
          </cell>
          <cell r="F739">
            <v>5.5099999999999909</v>
          </cell>
          <cell r="G739" t="str">
            <v>46,10 €</v>
          </cell>
          <cell r="H739">
            <v>8.2159624413145504E-2</v>
          </cell>
          <cell r="I739">
            <v>3.5</v>
          </cell>
        </row>
        <row r="740">
          <cell r="D740" t="str">
            <v>93,30 €</v>
          </cell>
          <cell r="E740">
            <v>-0.1032295271049597</v>
          </cell>
          <cell r="F740">
            <v>-10.740000000000009</v>
          </cell>
          <cell r="G740" t="str">
            <v>39,92 €</v>
          </cell>
          <cell r="H740">
            <v>-0.17876980045258173</v>
          </cell>
          <cell r="I740">
            <v>-8.6899999999999977</v>
          </cell>
        </row>
        <row r="741">
          <cell r="D741" t="str">
            <v>150,49 €</v>
          </cell>
          <cell r="E741">
            <v>3.1318530701754499E-2</v>
          </cell>
          <cell r="F741">
            <v>4.5700000000000216</v>
          </cell>
          <cell r="G741" t="str">
            <v>129,19 €</v>
          </cell>
          <cell r="H741">
            <v>4.5878693623639943E-3</v>
          </cell>
          <cell r="I741">
            <v>0.59000000000000341</v>
          </cell>
        </row>
        <row r="742">
          <cell r="D742" t="str">
            <v>119,78 €</v>
          </cell>
          <cell r="E742">
            <v>3.7710550574039381E-3</v>
          </cell>
          <cell r="F742">
            <v>0.45000000000000284</v>
          </cell>
          <cell r="G742" t="str">
            <v>68,48 €</v>
          </cell>
          <cell r="H742">
            <v>3.1480644675403013E-2</v>
          </cell>
          <cell r="I742">
            <v>2.0900000000000034</v>
          </cell>
        </row>
        <row r="743">
          <cell r="D743" t="str">
            <v>78,22 €</v>
          </cell>
          <cell r="E743">
            <v>4.993288590604017E-2</v>
          </cell>
          <cell r="F743">
            <v>3.7199999999999989</v>
          </cell>
          <cell r="G743" t="str">
            <v>40,11 €</v>
          </cell>
          <cell r="H743">
            <v>1.3646702047005244E-2</v>
          </cell>
          <cell r="I743">
            <v>0.53999999999999915</v>
          </cell>
        </row>
        <row r="744">
          <cell r="D744" t="str">
            <v>136,68 €</v>
          </cell>
          <cell r="E744">
            <v>3.0458383594692551E-2</v>
          </cell>
          <cell r="F744">
            <v>4.0400000000000205</v>
          </cell>
          <cell r="G744" t="str">
            <v>89,37 €</v>
          </cell>
          <cell r="H744">
            <v>0.10278874629812429</v>
          </cell>
          <cell r="I744">
            <v>8.3299999999999983</v>
          </cell>
        </row>
        <row r="745">
          <cell r="D745" t="str">
            <v>116,04 €</v>
          </cell>
          <cell r="E745">
            <v>2.9727571213062465E-2</v>
          </cell>
          <cell r="F745">
            <v>3.3500000000000085</v>
          </cell>
          <cell r="G745" t="str">
            <v>65,85 €</v>
          </cell>
          <cell r="H745">
            <v>3.4401508011310034E-2</v>
          </cell>
          <cell r="I745">
            <v>2.1899999999999977</v>
          </cell>
        </row>
        <row r="749">
          <cell r="D749" t="str">
            <v>67,46 €</v>
          </cell>
          <cell r="E749">
            <v>1.4436090225563802E-2</v>
          </cell>
          <cell r="F749">
            <v>0.95999999999999375</v>
          </cell>
          <cell r="G749" t="str">
            <v>23,84 €</v>
          </cell>
          <cell r="H749">
            <v>-7.1289442929489799E-2</v>
          </cell>
          <cell r="I749">
            <v>-1.8300000000000018</v>
          </cell>
        </row>
        <row r="750">
          <cell r="D750" t="str">
            <v>71,46 €</v>
          </cell>
          <cell r="E750">
            <v>3.4602577095699916E-2</v>
          </cell>
          <cell r="F750">
            <v>2.3900000000000006</v>
          </cell>
          <cell r="G750" t="str">
            <v>30,07 €</v>
          </cell>
          <cell r="H750">
            <v>-1.3451443569553856E-2</v>
          </cell>
          <cell r="I750">
            <v>-0.41000000000000014</v>
          </cell>
        </row>
        <row r="751">
          <cell r="D751" t="str">
            <v>70,42 €</v>
          </cell>
          <cell r="E751">
            <v>0.10255205886957897</v>
          </cell>
          <cell r="F751">
            <v>6.5500000000000043</v>
          </cell>
          <cell r="G751" t="str">
            <v>29,82 €</v>
          </cell>
          <cell r="H751">
            <v>-8.3139341536414557E-3</v>
          </cell>
          <cell r="I751">
            <v>-0.25</v>
          </cell>
        </row>
        <row r="752">
          <cell r="D752" t="str">
            <v>110,90 €</v>
          </cell>
          <cell r="E752">
            <v>0.1857158131080936</v>
          </cell>
          <cell r="F752">
            <v>17.370000000000005</v>
          </cell>
          <cell r="G752" t="str">
            <v>53,54 €</v>
          </cell>
          <cell r="H752">
            <v>0.19910414333706616</v>
          </cell>
          <cell r="I752">
            <v>8.89</v>
          </cell>
        </row>
        <row r="753">
          <cell r="D753" t="str">
            <v>76,31 €</v>
          </cell>
          <cell r="E753">
            <v>-6.0453090371829554E-2</v>
          </cell>
          <cell r="F753">
            <v>-4.9099999999999966</v>
          </cell>
          <cell r="G753" t="str">
            <v>25,67 €</v>
          </cell>
          <cell r="H753">
            <v>-0.1952978056426331</v>
          </cell>
          <cell r="I753">
            <v>-6.2299999999999969</v>
          </cell>
        </row>
        <row r="754">
          <cell r="D754" t="str">
            <v>67,73 €</v>
          </cell>
          <cell r="E754">
            <v>9.0309079201545517E-2</v>
          </cell>
          <cell r="F754">
            <v>5.6100000000000065</v>
          </cell>
          <cell r="G754" t="str">
            <v>22,09 €</v>
          </cell>
          <cell r="H754">
            <v>0.10837932764676372</v>
          </cell>
          <cell r="I754">
            <v>2.16</v>
          </cell>
        </row>
        <row r="755">
          <cell r="D755" t="str">
            <v>99,38 €</v>
          </cell>
          <cell r="E755">
            <v>4.0192589491312436E-2</v>
          </cell>
          <cell r="F755">
            <v>3.8399999999999892</v>
          </cell>
          <cell r="G755" t="str">
            <v>54,51 €</v>
          </cell>
          <cell r="H755">
            <v>9.0636254501800684E-2</v>
          </cell>
          <cell r="I755">
            <v>4.5300000000000011</v>
          </cell>
        </row>
        <row r="756">
          <cell r="D756" t="str">
            <v>96,63 €</v>
          </cell>
          <cell r="E756">
            <v>6.7722442175452979E-3</v>
          </cell>
          <cell r="F756">
            <v>0.64999999999999147</v>
          </cell>
          <cell r="G756" t="str">
            <v>55,92 €</v>
          </cell>
          <cell r="H756">
            <v>8.1415586927093386E-2</v>
          </cell>
          <cell r="I756">
            <v>4.2100000000000009</v>
          </cell>
        </row>
        <row r="776">
          <cell r="D776" t="str">
            <v>Feb.26</v>
          </cell>
          <cell r="F776" t="str">
            <v>Mar.26</v>
          </cell>
          <cell r="H776" t="str">
            <v>Abr.26</v>
          </cell>
        </row>
        <row r="778">
          <cell r="C778">
            <v>3083.5830129489914</v>
          </cell>
          <cell r="D778">
            <v>5.0870872950453645</v>
          </cell>
          <cell r="E778">
            <v>3886.9838008344191</v>
          </cell>
          <cell r="F778">
            <v>7.1494892069779752</v>
          </cell>
          <cell r="G778">
            <v>5175.7491015711939</v>
          </cell>
          <cell r="H778">
            <v>3.4310580709051521</v>
          </cell>
          <cell r="I778">
            <v>14631.475915354606</v>
          </cell>
          <cell r="J778">
            <v>5.5323288747688935</v>
          </cell>
        </row>
        <row r="779">
          <cell r="C779">
            <v>176.88296935103071</v>
          </cell>
          <cell r="D779">
            <v>-5.4405167587775622</v>
          </cell>
          <cell r="E779">
            <v>249.8843995848807</v>
          </cell>
          <cell r="F779">
            <v>1.9345520493757533</v>
          </cell>
          <cell r="G779">
            <v>364.57972198083604</v>
          </cell>
          <cell r="H779">
            <v>-4.8047495878813749</v>
          </cell>
          <cell r="I779">
            <v>877.85609091674746</v>
          </cell>
          <cell r="J779">
            <v>-3.0950540662872896</v>
          </cell>
        </row>
        <row r="780">
          <cell r="C780">
            <v>321.09975984821807</v>
          </cell>
          <cell r="D780">
            <v>9.9555040623702808</v>
          </cell>
          <cell r="E780">
            <v>412.64430844030534</v>
          </cell>
          <cell r="F780">
            <v>10.195989051098451</v>
          </cell>
          <cell r="G780">
            <v>721.91516311318787</v>
          </cell>
          <cell r="H780">
            <v>5.2337590961643343</v>
          </cell>
          <cell r="I780">
            <v>1709.2562314017111</v>
          </cell>
          <cell r="J780">
            <v>6.9392634373041915</v>
          </cell>
        </row>
        <row r="781">
          <cell r="C781">
            <v>140.41157272079442</v>
          </cell>
          <cell r="D781">
            <v>1.9085023593752624</v>
          </cell>
          <cell r="E781">
            <v>173.61445791669206</v>
          </cell>
          <cell r="F781">
            <v>0.17971871040434451</v>
          </cell>
          <cell r="G781">
            <v>204.54631677032546</v>
          </cell>
          <cell r="H781">
            <v>-0.56085718506297155</v>
          </cell>
          <cell r="I781">
            <v>640.231347407812</v>
          </cell>
          <cell r="J781">
            <v>-1.3301214421846197</v>
          </cell>
        </row>
        <row r="782">
          <cell r="C782">
            <v>451.31651270591999</v>
          </cell>
          <cell r="D782">
            <v>4.4607754547962628</v>
          </cell>
          <cell r="E782">
            <v>507.09787037426753</v>
          </cell>
          <cell r="F782">
            <v>2.3542732986164623</v>
          </cell>
          <cell r="G782">
            <v>577.90006720086319</v>
          </cell>
          <cell r="H782">
            <v>2.7286582883056099</v>
          </cell>
          <cell r="I782">
            <v>1931.1244502810505</v>
          </cell>
          <cell r="J782">
            <v>3.444653728135961</v>
          </cell>
        </row>
        <row r="783">
          <cell r="C783">
            <v>99.422372496030334</v>
          </cell>
          <cell r="D783">
            <v>-3.9657170079299107</v>
          </cell>
          <cell r="E783">
            <v>159.89773718676778</v>
          </cell>
          <cell r="F783">
            <v>10.311579214195007</v>
          </cell>
          <cell r="G783">
            <v>315.99960568509226</v>
          </cell>
          <cell r="H783">
            <v>-2.4017821935250794</v>
          </cell>
          <cell r="I783">
            <v>631.43171536789043</v>
          </cell>
          <cell r="J783">
            <v>0.7463399304815681</v>
          </cell>
        </row>
        <row r="784">
          <cell r="C784">
            <v>68.192027665799472</v>
          </cell>
          <cell r="D784">
            <v>1.4762316455349236</v>
          </cell>
          <cell r="E784">
            <v>84.273949027892698</v>
          </cell>
          <cell r="F784">
            <v>6.5720108601650367</v>
          </cell>
          <cell r="G784">
            <v>108.59809032799296</v>
          </cell>
          <cell r="H784">
            <v>-2.0579993434406845</v>
          </cell>
          <cell r="I784">
            <v>317.72906702168513</v>
          </cell>
          <cell r="J784">
            <v>1.0289790302757496</v>
          </cell>
        </row>
        <row r="785">
          <cell r="C785">
            <v>1218.964559389766</v>
          </cell>
          <cell r="D785">
            <v>5.0343469189545687</v>
          </cell>
          <cell r="E785">
            <v>1576.7390274560275</v>
          </cell>
          <cell r="F785">
            <v>8.1962091061821098</v>
          </cell>
          <cell r="G785">
            <v>2072.1747350463752</v>
          </cell>
          <cell r="H785">
            <v>3.8582041587079772</v>
          </cell>
          <cell r="I785">
            <v>5810.6663218921694</v>
          </cell>
          <cell r="J785">
            <v>6.4358328151150204</v>
          </cell>
        </row>
        <row r="786">
          <cell r="C786">
            <v>607.29323877143258</v>
          </cell>
          <cell r="D786">
            <v>9.5936056339342741</v>
          </cell>
          <cell r="E786">
            <v>722.83205084758526</v>
          </cell>
          <cell r="F786">
            <v>9.8595736591259566</v>
          </cell>
          <cell r="G786">
            <v>810.03540144652027</v>
          </cell>
          <cell r="H786">
            <v>9.9153419434246075</v>
          </cell>
          <cell r="I786">
            <v>2713.1806910655382</v>
          </cell>
          <cell r="J786">
            <v>11.015302604595732</v>
          </cell>
        </row>
        <row r="790">
          <cell r="C790">
            <v>49.525222262440131</v>
          </cell>
          <cell r="D790">
            <v>0.87522226244013268</v>
          </cell>
          <cell r="E790">
            <v>49.769332068972666</v>
          </cell>
          <cell r="F790">
            <v>1.9193320689726647</v>
          </cell>
          <cell r="G790">
            <v>57.370627006566586</v>
          </cell>
          <cell r="H790">
            <v>1.0906270065665851</v>
          </cell>
          <cell r="I790">
            <v>50.210473324928437</v>
          </cell>
          <cell r="J790">
            <v>1.2719261714164958</v>
          </cell>
        </row>
        <row r="791">
          <cell r="C791">
            <v>35.697592843590662</v>
          </cell>
          <cell r="D791">
            <v>-2.9524071564093362</v>
          </cell>
          <cell r="E791">
            <v>37.941464725641126</v>
          </cell>
          <cell r="F791">
            <v>-1.1985352743588749</v>
          </cell>
          <cell r="G791">
            <v>42.551235562470637</v>
          </cell>
          <cell r="H791">
            <v>-2.5487644375293641</v>
          </cell>
          <cell r="I791">
            <v>37.161270546912988</v>
          </cell>
          <cell r="J791">
            <v>-2.2991490255142324</v>
          </cell>
        </row>
        <row r="792">
          <cell r="C792">
            <v>42.039845331686998</v>
          </cell>
          <cell r="D792">
            <v>1.4198453316870001</v>
          </cell>
          <cell r="E792">
            <v>41.760578811391376</v>
          </cell>
          <cell r="F792">
            <v>1.6605788113913746</v>
          </cell>
          <cell r="G792">
            <v>48.275956098530358</v>
          </cell>
          <cell r="H792">
            <v>1.7559560985303548</v>
          </cell>
          <cell r="I792">
            <v>42.600312651850786</v>
          </cell>
          <cell r="J792">
            <v>1.0420676359337406</v>
          </cell>
        </row>
        <row r="793">
          <cell r="C793">
            <v>43.742139018776932</v>
          </cell>
          <cell r="D793">
            <v>9.2139018776933312E-2</v>
          </cell>
          <cell r="E793">
            <v>48.097920185842661</v>
          </cell>
          <cell r="F793">
            <v>-0.42207981415734253</v>
          </cell>
          <cell r="G793">
            <v>57.935037729941605</v>
          </cell>
          <cell r="H793">
            <v>-1.2049622700583953</v>
          </cell>
          <cell r="I793">
            <v>46.195203338489613</v>
          </cell>
          <cell r="J793">
            <v>-1.1200866694950591</v>
          </cell>
        </row>
        <row r="794">
          <cell r="C794">
            <v>53.83424767690191</v>
          </cell>
          <cell r="D794">
            <v>1.0642476769019069</v>
          </cell>
          <cell r="E794">
            <v>50.252005177643575</v>
          </cell>
          <cell r="F794">
            <v>1.3720051776435724</v>
          </cell>
          <cell r="G794">
            <v>56.859321411412225</v>
          </cell>
          <cell r="H794">
            <v>2.1193214114122227</v>
          </cell>
          <cell r="I794">
            <v>51.344426110435435</v>
          </cell>
          <cell r="J794">
            <v>1.403770231833569</v>
          </cell>
        </row>
        <row r="795">
          <cell r="C795">
            <v>34.420092732439812</v>
          </cell>
          <cell r="D795">
            <v>-1.5499072675601866</v>
          </cell>
          <cell r="E795">
            <v>32.199943706323417</v>
          </cell>
          <cell r="F795">
            <v>3.0899437063234174</v>
          </cell>
          <cell r="G795">
            <v>46.093867663516782</v>
          </cell>
          <cell r="H795">
            <v>-0.19613233648321682</v>
          </cell>
          <cell r="I795">
            <v>37.463028545571362</v>
          </cell>
          <cell r="J795">
            <v>9.4948524911060872E-2</v>
          </cell>
        </row>
        <row r="796">
          <cell r="C796">
            <v>32.830760323146315</v>
          </cell>
          <cell r="D796">
            <v>0.98076032314631334</v>
          </cell>
          <cell r="E796">
            <v>33.698165298638955</v>
          </cell>
          <cell r="F796">
            <v>2.728165298638956</v>
          </cell>
          <cell r="G796">
            <v>43.301282337865096</v>
          </cell>
          <cell r="H796">
            <v>0.44128233786509696</v>
          </cell>
          <cell r="I796">
            <v>34.28921924597087</v>
          </cell>
          <cell r="J796">
            <v>1.0919042230411051</v>
          </cell>
        </row>
        <row r="797">
          <cell r="C797">
            <v>53.876952058540056</v>
          </cell>
          <cell r="D797">
            <v>0.76695205854005621</v>
          </cell>
          <cell r="E797">
            <v>54.771677273043927</v>
          </cell>
          <cell r="F797">
            <v>2.411677273043928</v>
          </cell>
          <cell r="G797">
            <v>64.449213443616586</v>
          </cell>
          <cell r="H797">
            <v>0.58921344361658612</v>
          </cell>
          <cell r="I797">
            <v>55.372331373584949</v>
          </cell>
          <cell r="J797">
            <v>1.4070518908603376</v>
          </cell>
        </row>
        <row r="798">
          <cell r="C798">
            <v>57.91534838076339</v>
          </cell>
          <cell r="D798">
            <v>2.8453483807633901</v>
          </cell>
          <cell r="E798">
            <v>61.897313361999601</v>
          </cell>
          <cell r="F798">
            <v>2.7173133619996008</v>
          </cell>
          <cell r="G798">
            <v>70.534890690567877</v>
          </cell>
          <cell r="H798">
            <v>3.3748906905678808</v>
          </cell>
          <cell r="I798">
            <v>60.151096214044358</v>
          </cell>
          <cell r="J798">
            <v>3.5560800229009146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E9BA2-5559-46F7-A605-FD4BC31223C5}">
  <dimension ref="A1:L469"/>
  <sheetViews>
    <sheetView tabSelected="1" topLeftCell="A290" zoomScale="86" zoomScaleNormal="86" workbookViewId="0">
      <selection activeCell="G71" sqref="G71"/>
    </sheetView>
  </sheetViews>
  <sheetFormatPr baseColWidth="10" defaultColWidth="11.453125" defaultRowHeight="16.5" x14ac:dyDescent="0.5"/>
  <cols>
    <col min="1" max="1" width="28" style="73" customWidth="1"/>
    <col min="2" max="2" width="13.54296875" style="73" customWidth="1"/>
    <col min="3" max="5" width="20.54296875" style="2" customWidth="1"/>
    <col min="6" max="6" width="24.7265625" style="2" customWidth="1"/>
    <col min="7" max="8" width="20.54296875" style="2" customWidth="1"/>
    <col min="9" max="16384" width="11.453125" style="2"/>
  </cols>
  <sheetData>
    <row r="1" spans="9:9" ht="19" x14ac:dyDescent="0.65">
      <c r="I1" s="1" t="s">
        <v>0</v>
      </c>
    </row>
    <row r="2" spans="9:9" ht="19" x14ac:dyDescent="0.65">
      <c r="I2" s="3" t="s">
        <v>1</v>
      </c>
    </row>
    <row r="3" spans="9:9" ht="19" x14ac:dyDescent="0.5">
      <c r="I3" s="4" t="s">
        <v>2</v>
      </c>
    </row>
    <row r="30" spans="1:9" ht="31" x14ac:dyDescent="0.5">
      <c r="A30" s="5" t="s">
        <v>3</v>
      </c>
      <c r="B30" s="5"/>
      <c r="C30" s="5"/>
      <c r="D30" s="5"/>
      <c r="E30" s="5"/>
      <c r="F30" s="5"/>
      <c r="G30" s="5"/>
      <c r="H30" s="5"/>
      <c r="I30" s="5"/>
    </row>
    <row r="31" spans="1:9" ht="31" x14ac:dyDescent="0.7">
      <c r="A31" s="6"/>
      <c r="B31" s="6"/>
      <c r="C31" s="7"/>
      <c r="D31" s="8"/>
      <c r="E31" s="7"/>
      <c r="F31" s="7"/>
      <c r="G31" s="7"/>
      <c r="H31" s="7"/>
      <c r="I31" s="7"/>
    </row>
    <row r="32" spans="1:9" ht="31" x14ac:dyDescent="0.7">
      <c r="A32" s="9"/>
      <c r="B32" s="10"/>
      <c r="C32" s="7"/>
      <c r="D32" s="7"/>
      <c r="E32" s="7"/>
      <c r="F32" s="7"/>
      <c r="G32" s="7"/>
      <c r="H32" s="7"/>
      <c r="I32" s="7"/>
    </row>
    <row r="33" spans="1:9" ht="30" customHeight="1" x14ac:dyDescent="0.5">
      <c r="A33" s="5" t="s">
        <v>4</v>
      </c>
      <c r="B33" s="5"/>
      <c r="C33" s="5"/>
      <c r="D33" s="5"/>
      <c r="E33" s="5"/>
      <c r="F33" s="5"/>
      <c r="G33" s="5"/>
      <c r="H33" s="5"/>
      <c r="I33" s="5"/>
    </row>
    <row r="34" spans="1:9" ht="31" x14ac:dyDescent="0.7">
      <c r="A34" s="11"/>
      <c r="B34" s="10"/>
      <c r="C34" s="7"/>
      <c r="D34" s="7"/>
      <c r="E34" s="7"/>
      <c r="F34" s="7"/>
      <c r="G34" s="7"/>
      <c r="H34" s="7"/>
      <c r="I34" s="7"/>
    </row>
    <row r="35" spans="1:9" ht="31" x14ac:dyDescent="0.7">
      <c r="A35" s="7"/>
      <c r="B35" s="10"/>
      <c r="C35" s="7"/>
      <c r="D35" s="7"/>
      <c r="E35" s="7"/>
      <c r="F35" s="7"/>
      <c r="G35" s="7"/>
      <c r="H35" s="7"/>
      <c r="I35" s="7"/>
    </row>
    <row r="36" spans="1:9" ht="31" x14ac:dyDescent="0.5">
      <c r="A36" s="12" t="s">
        <v>5</v>
      </c>
      <c r="B36" s="13"/>
      <c r="C36" s="13"/>
      <c r="D36" s="13"/>
      <c r="E36" s="13"/>
      <c r="F36" s="13"/>
      <c r="G36" s="13"/>
      <c r="H36" s="13"/>
      <c r="I36" s="13"/>
    </row>
    <row r="37" spans="1:9" x14ac:dyDescent="0.5">
      <c r="A37" s="2"/>
      <c r="B37" s="14"/>
    </row>
    <row r="52" spans="1:2" ht="29.5" x14ac:dyDescent="0.5">
      <c r="A52" s="15" t="s">
        <v>6</v>
      </c>
      <c r="B52" s="16"/>
    </row>
    <row r="53" spans="1:2" ht="29.5" x14ac:dyDescent="0.95">
      <c r="A53" s="17"/>
      <c r="B53" s="18" t="s">
        <v>7</v>
      </c>
    </row>
    <row r="54" spans="1:2" ht="29.5" x14ac:dyDescent="0.95">
      <c r="A54" s="19"/>
      <c r="B54" s="20" t="s">
        <v>8</v>
      </c>
    </row>
    <row r="55" spans="1:2" ht="29.5" x14ac:dyDescent="0.95">
      <c r="A55" s="19"/>
      <c r="B55" s="20" t="s">
        <v>9</v>
      </c>
    </row>
    <row r="56" spans="1:2" ht="29.5" x14ac:dyDescent="0.95">
      <c r="A56" s="19"/>
      <c r="B56" s="20" t="s">
        <v>10</v>
      </c>
    </row>
    <row r="57" spans="1:2" ht="29.5" x14ac:dyDescent="0.95">
      <c r="A57" s="19"/>
      <c r="B57" s="20" t="s">
        <v>11</v>
      </c>
    </row>
    <row r="58" spans="1:2" ht="29.5" x14ac:dyDescent="0.95">
      <c r="A58" s="19"/>
      <c r="B58" s="20" t="s">
        <v>12</v>
      </c>
    </row>
    <row r="59" spans="1:2" ht="29.5" x14ac:dyDescent="0.95">
      <c r="A59" s="19"/>
      <c r="B59" s="20" t="s">
        <v>13</v>
      </c>
    </row>
    <row r="60" spans="1:2" ht="29.5" x14ac:dyDescent="0.95">
      <c r="A60" s="19"/>
      <c r="B60" s="20" t="s">
        <v>14</v>
      </c>
    </row>
    <row r="61" spans="1:2" ht="29.5" x14ac:dyDescent="0.95">
      <c r="A61" s="19"/>
      <c r="B61" s="20" t="s">
        <v>15</v>
      </c>
    </row>
    <row r="62" spans="1:2" ht="29.5" x14ac:dyDescent="0.95">
      <c r="A62" s="19"/>
      <c r="B62" s="20" t="s">
        <v>16</v>
      </c>
    </row>
    <row r="63" spans="1:2" ht="29.5" x14ac:dyDescent="0.95">
      <c r="A63" s="19"/>
      <c r="B63" s="20" t="s">
        <v>17</v>
      </c>
    </row>
    <row r="64" spans="1:2" ht="29.5" x14ac:dyDescent="0.95">
      <c r="A64" s="19"/>
      <c r="B64" s="20" t="s">
        <v>18</v>
      </c>
    </row>
    <row r="65" spans="1:12" ht="29.5" x14ac:dyDescent="0.95">
      <c r="A65" s="19"/>
      <c r="B65" s="20" t="s">
        <v>19</v>
      </c>
    </row>
    <row r="70" spans="1:12" ht="18.5" x14ac:dyDescent="0.5">
      <c r="A70" s="21" t="s">
        <v>4</v>
      </c>
      <c r="B70" s="22"/>
      <c r="C70" s="22"/>
      <c r="D70" s="23"/>
      <c r="E70" s="23"/>
      <c r="F70" s="24"/>
      <c r="G70" s="24"/>
      <c r="I70" s="25" t="str">
        <f>[1]demanda!A190</f>
        <v>ENERO 26</v>
      </c>
    </row>
    <row r="71" spans="1:12" x14ac:dyDescent="0.5">
      <c r="A71" s="22"/>
      <c r="B71" s="22"/>
      <c r="C71" s="22"/>
      <c r="D71" s="23"/>
      <c r="E71" s="23"/>
      <c r="F71" s="24"/>
      <c r="G71" s="24"/>
      <c r="H71" s="23"/>
      <c r="I71" s="26"/>
    </row>
    <row r="72" spans="1:12" ht="32.5" x14ac:dyDescent="0.5">
      <c r="A72" s="27" t="s">
        <v>20</v>
      </c>
      <c r="B72" s="28"/>
      <c r="C72" s="29"/>
      <c r="D72" s="29"/>
      <c r="E72" s="29"/>
      <c r="F72" s="29"/>
      <c r="G72" s="29"/>
      <c r="H72" s="29"/>
      <c r="I72" s="29"/>
    </row>
    <row r="73" spans="1:12" ht="21.75" customHeight="1" x14ac:dyDescent="0.5">
      <c r="A73" s="30"/>
      <c r="B73" s="30"/>
      <c r="C73" s="31"/>
      <c r="D73" s="31"/>
      <c r="E73" s="31"/>
      <c r="F73" s="31"/>
      <c r="G73" s="31"/>
      <c r="H73" s="31"/>
    </row>
    <row r="74" spans="1:12" ht="26.25" customHeight="1" x14ac:dyDescent="0.5">
      <c r="A74" s="32" t="s">
        <v>8</v>
      </c>
      <c r="B74" s="33"/>
      <c r="C74" s="34" t="s">
        <v>21</v>
      </c>
      <c r="D74" s="35" t="s">
        <v>22</v>
      </c>
      <c r="E74" s="36"/>
      <c r="F74" s="37" t="s">
        <v>23</v>
      </c>
      <c r="G74" s="35" t="s">
        <v>24</v>
      </c>
      <c r="H74" s="36"/>
    </row>
    <row r="75" spans="1:12" ht="16.5" customHeight="1" x14ac:dyDescent="0.5">
      <c r="A75" s="38"/>
      <c r="B75" s="39"/>
      <c r="C75" s="40"/>
      <c r="D75" s="41"/>
      <c r="E75" s="42"/>
      <c r="F75" s="43"/>
      <c r="G75" s="41"/>
      <c r="H75" s="42"/>
    </row>
    <row r="76" spans="1:12" x14ac:dyDescent="0.5">
      <c r="A76" s="44"/>
      <c r="B76" s="45"/>
      <c r="C76" s="46"/>
      <c r="D76" s="47" t="s">
        <v>25</v>
      </c>
      <c r="E76" s="47" t="s">
        <v>26</v>
      </c>
      <c r="F76" s="48"/>
      <c r="G76" s="47" t="s">
        <v>25</v>
      </c>
      <c r="H76" s="47" t="s">
        <v>26</v>
      </c>
    </row>
    <row r="77" spans="1:12" x14ac:dyDescent="0.5">
      <c r="A77" s="49" t="s">
        <v>27</v>
      </c>
      <c r="B77" s="50"/>
      <c r="C77" s="51"/>
      <c r="D77" s="51"/>
      <c r="E77" s="51"/>
      <c r="F77" s="51"/>
      <c r="G77" s="51"/>
      <c r="H77" s="51"/>
    </row>
    <row r="78" spans="1:12" x14ac:dyDescent="0.5">
      <c r="A78" s="52" t="s">
        <v>28</v>
      </c>
      <c r="B78" s="53"/>
      <c r="C78" s="54">
        <f>+[1]demanda!J190</f>
        <v>538799</v>
      </c>
      <c r="D78" s="55">
        <f>+'[1]demanda-enl'!J191</f>
        <v>2.9466732189660227E-3</v>
      </c>
      <c r="E78" s="54">
        <f>+'[1]demanda-enl'!J192</f>
        <v>1583</v>
      </c>
      <c r="F78" s="54">
        <f>+[1]demanda!J194</f>
        <v>538799</v>
      </c>
      <c r="G78" s="55">
        <f>+'[1]demanda-enl'!J195</f>
        <v>2.9466732189660227E-3</v>
      </c>
      <c r="H78" s="54">
        <f>+'[1]demanda-enl'!J196</f>
        <v>1583</v>
      </c>
      <c r="J78" s="56"/>
    </row>
    <row r="79" spans="1:12" x14ac:dyDescent="0.5">
      <c r="A79" s="52" t="s">
        <v>29</v>
      </c>
      <c r="B79" s="53"/>
      <c r="C79" s="54">
        <f>+[1]demanda!Q190</f>
        <v>486667</v>
      </c>
      <c r="D79" s="55">
        <f>+'[1]demanda-enl'!Q191</f>
        <v>6.215570901027534E-2</v>
      </c>
      <c r="E79" s="54">
        <f>+'[1]demanda-enl'!Q192</f>
        <v>28479</v>
      </c>
      <c r="F79" s="54">
        <f>+[1]demanda!Q194</f>
        <v>486667</v>
      </c>
      <c r="G79" s="55">
        <f>+'[1]demanda-enl'!Q195</f>
        <v>6.215570901027534E-2</v>
      </c>
      <c r="H79" s="54">
        <f>+'[1]demanda-enl'!Q196</f>
        <v>28479</v>
      </c>
      <c r="J79" s="56"/>
      <c r="K79" s="57"/>
      <c r="L79" s="57"/>
    </row>
    <row r="80" spans="1:12" x14ac:dyDescent="0.5">
      <c r="A80" s="58" t="s">
        <v>30</v>
      </c>
      <c r="B80" s="59"/>
      <c r="C80" s="60">
        <f>+[1]demanda!C190</f>
        <v>1025466</v>
      </c>
      <c r="D80" s="61">
        <f>+'[1]demanda-enl'!C191</f>
        <v>3.0200802890082867E-2</v>
      </c>
      <c r="E80" s="60">
        <f>+'[1]demanda-enl'!C192</f>
        <v>30062</v>
      </c>
      <c r="F80" s="60">
        <f>+[1]demanda!C194</f>
        <v>1025466</v>
      </c>
      <c r="G80" s="61">
        <f>+'[1]demanda-enl'!C195</f>
        <v>3.0200802890082867E-2</v>
      </c>
      <c r="H80" s="60">
        <f>+'[1]demanda-enl'!C196</f>
        <v>30062</v>
      </c>
      <c r="J80" s="56"/>
      <c r="K80" s="57"/>
    </row>
    <row r="81" spans="1:11" x14ac:dyDescent="0.5">
      <c r="A81" s="49" t="s">
        <v>31</v>
      </c>
      <c r="B81" s="50"/>
      <c r="C81" s="51"/>
      <c r="D81" s="62"/>
      <c r="E81" s="51"/>
      <c r="F81" s="51"/>
      <c r="G81" s="62"/>
      <c r="H81" s="51"/>
      <c r="J81" s="56"/>
    </row>
    <row r="82" spans="1:11" x14ac:dyDescent="0.5">
      <c r="A82" s="52" t="s">
        <v>28</v>
      </c>
      <c r="B82" s="53"/>
      <c r="C82" s="54">
        <f>+[1]demanda!AE190</f>
        <v>1042918</v>
      </c>
      <c r="D82" s="55">
        <f>+'[1]demanda-enl'!AE191</f>
        <v>4.4859348669828547E-2</v>
      </c>
      <c r="E82" s="54">
        <f>+'[1]demanda-enl'!AE192</f>
        <v>44776</v>
      </c>
      <c r="F82" s="54">
        <f>+[1]demanda!AE194</f>
        <v>1042918</v>
      </c>
      <c r="G82" s="55">
        <f>+'[1]demanda-enl'!AE195</f>
        <v>4.4859348669828547E-2</v>
      </c>
      <c r="H82" s="54">
        <f>+'[1]demanda-enl'!AE196</f>
        <v>44776</v>
      </c>
      <c r="J82" s="56"/>
    </row>
    <row r="83" spans="1:11" x14ac:dyDescent="0.5">
      <c r="A83" s="52" t="s">
        <v>29</v>
      </c>
      <c r="B83" s="53"/>
      <c r="C83" s="54">
        <f>+[1]demanda!AL190</f>
        <v>1442240</v>
      </c>
      <c r="D83" s="55">
        <f>+'[1]demanda-enl'!AL191</f>
        <v>0.10915089478662776</v>
      </c>
      <c r="E83" s="54">
        <f>+'[1]demanda-enl'!AL192</f>
        <v>141930</v>
      </c>
      <c r="F83" s="54">
        <f>+[1]demanda!AL194</f>
        <v>1442240</v>
      </c>
      <c r="G83" s="55">
        <f>+'[1]demanda-enl'!AL195</f>
        <v>0.10915089478662776</v>
      </c>
      <c r="H83" s="54">
        <f>+'[1]demanda-enl'!AL196</f>
        <v>141930</v>
      </c>
      <c r="K83" s="57"/>
    </row>
    <row r="84" spans="1:11" x14ac:dyDescent="0.5">
      <c r="A84" s="58" t="s">
        <v>30</v>
      </c>
      <c r="B84" s="59"/>
      <c r="C84" s="60">
        <f>+[1]demanda!X190</f>
        <v>2485158</v>
      </c>
      <c r="D84" s="61">
        <f>+'[1]demanda-enl'!X191</f>
        <v>8.1230723447466513E-2</v>
      </c>
      <c r="E84" s="60">
        <f>+'[1]demanda-enl'!X192</f>
        <v>186705</v>
      </c>
      <c r="F84" s="60">
        <f>+[1]demanda!X194</f>
        <v>2485158</v>
      </c>
      <c r="G84" s="61">
        <f>+'[1]demanda-enl'!X195</f>
        <v>8.1230723447466513E-2</v>
      </c>
      <c r="H84" s="60">
        <f>+'[1]demanda-enl'!X196</f>
        <v>186705</v>
      </c>
    </row>
    <row r="85" spans="1:11" x14ac:dyDescent="0.5">
      <c r="A85" s="49" t="s">
        <v>32</v>
      </c>
      <c r="B85" s="50"/>
      <c r="C85" s="51"/>
      <c r="D85" s="51"/>
      <c r="E85" s="51"/>
      <c r="F85" s="51"/>
      <c r="G85" s="51"/>
      <c r="H85" s="51"/>
    </row>
    <row r="86" spans="1:11" x14ac:dyDescent="0.5">
      <c r="A86" s="52" t="s">
        <v>28</v>
      </c>
      <c r="B86" s="53"/>
      <c r="C86" s="63">
        <f>+'[1]demanda-enl'!J216</f>
        <v>1.9356346244146705</v>
      </c>
      <c r="D86" s="63" t="s">
        <v>33</v>
      </c>
      <c r="E86" s="63">
        <f>+'[1]demanda-enl'!J218</f>
        <v>7.7644542213098022E-2</v>
      </c>
      <c r="F86" s="63">
        <f>+'[1]demanda-enl'!J220</f>
        <v>1.9356346244146705</v>
      </c>
      <c r="G86" s="63" t="s">
        <v>33</v>
      </c>
      <c r="H86" s="63">
        <f>+'[1]demanda-enl'!J222</f>
        <v>7.7644542213098022E-2</v>
      </c>
    </row>
    <row r="87" spans="1:11" x14ac:dyDescent="0.5">
      <c r="A87" s="52" t="s">
        <v>29</v>
      </c>
      <c r="B87" s="53"/>
      <c r="C87" s="63">
        <f>+'[1]demanda-enl'!Q216</f>
        <v>2.9635048195172469</v>
      </c>
      <c r="D87" s="63" t="s">
        <v>33</v>
      </c>
      <c r="E87" s="63">
        <f>+'[1]demanda-enl'!Q218</f>
        <v>0.12556493457918672</v>
      </c>
      <c r="F87" s="63">
        <f>+'[1]demanda-enl'!Q220</f>
        <v>2.9635048195172469</v>
      </c>
      <c r="G87" s="63" t="s">
        <v>33</v>
      </c>
      <c r="H87" s="63">
        <f>+'[1]demanda-enl'!Q222</f>
        <v>0.12556493457918672</v>
      </c>
    </row>
    <row r="88" spans="1:11" x14ac:dyDescent="0.5">
      <c r="A88" s="58" t="s">
        <v>30</v>
      </c>
      <c r="B88" s="59"/>
      <c r="C88" s="64">
        <f>+'[1]demanda-enl'!C216</f>
        <v>2.4234426104814788</v>
      </c>
      <c r="D88" s="64" t="s">
        <v>33</v>
      </c>
      <c r="E88" s="64">
        <f>+'[1]demanda-enl'!C218</f>
        <v>0.11437714560490608</v>
      </c>
      <c r="F88" s="64">
        <f>+'[1]demanda-enl'!C220</f>
        <v>2.4234426104814788</v>
      </c>
      <c r="G88" s="64" t="s">
        <v>33</v>
      </c>
      <c r="H88" s="64">
        <f>+'[1]demanda-enl'!C222</f>
        <v>0.11437714560490608</v>
      </c>
    </row>
    <row r="89" spans="1:11" x14ac:dyDescent="0.5">
      <c r="A89" s="49" t="s">
        <v>34</v>
      </c>
      <c r="B89" s="50"/>
      <c r="C89" s="51"/>
      <c r="D89" s="51"/>
      <c r="E89" s="51"/>
      <c r="F89" s="51"/>
      <c r="G89" s="51"/>
      <c r="H89" s="51"/>
    </row>
    <row r="90" spans="1:11" x14ac:dyDescent="0.5">
      <c r="A90" s="52" t="s">
        <v>28</v>
      </c>
      <c r="B90" s="53"/>
      <c r="C90" s="65">
        <f>([1]demanda!AE190/[1]demanda!AD190)</f>
        <v>0.17834374209638262</v>
      </c>
      <c r="D90" s="66" t="s">
        <v>33</v>
      </c>
      <c r="E90" s="67">
        <f>(([1]demanda!AE190/[1]demanda!AD190)-([1]demanda!AE189/[1]demanda!AD189))*100</f>
        <v>0.33585427214011532</v>
      </c>
      <c r="F90" s="65">
        <f>([1]demanda!AE194/[1]demanda!AD194)</f>
        <v>0.17834374209638262</v>
      </c>
      <c r="G90" s="66" t="s">
        <v>33</v>
      </c>
      <c r="H90" s="67">
        <f>(([1]demanda!AE194/[1]demanda!AD194)-([1]demanda!AE193/[1]demanda!AD193))*100</f>
        <v>0.33585427214011532</v>
      </c>
    </row>
    <row r="91" spans="1:11" x14ac:dyDescent="0.5">
      <c r="A91" s="52" t="s">
        <v>29</v>
      </c>
      <c r="B91" s="53"/>
      <c r="C91" s="65">
        <f>([1]demanda!AL190/[1]demanda!AK190)</f>
        <v>0.12488974382465835</v>
      </c>
      <c r="D91" s="66" t="s">
        <v>33</v>
      </c>
      <c r="E91" s="67">
        <f>(([1]demanda!AL190/[1]demanda!AK190)-([1]demanda!AL189/[1]demanda!AK189))*100</f>
        <v>0.80268122134380115</v>
      </c>
      <c r="F91" s="65">
        <f>([1]demanda!AL194/[1]demanda!AK194)</f>
        <v>0.12488974382465835</v>
      </c>
      <c r="G91" s="66" t="s">
        <v>33</v>
      </c>
      <c r="H91" s="67">
        <f>(([1]demanda!AL194/[1]demanda!AK194)-([1]demanda!AL193/[1]demanda!AK193))*100</f>
        <v>0.80268122134380115</v>
      </c>
    </row>
    <row r="92" spans="1:11" x14ac:dyDescent="0.5">
      <c r="A92" s="52" t="s">
        <v>30</v>
      </c>
      <c r="B92" s="53"/>
      <c r="C92" s="65">
        <f>([1]demanda!X190/[1]demanda!W190)</f>
        <v>0.1428588099163349</v>
      </c>
      <c r="D92" s="67" t="s">
        <v>33</v>
      </c>
      <c r="E92" s="67">
        <f>(([1]demanda!X190/[1]demanda!W190)-([1]demanda!X189/[1]demanda!W189))*100</f>
        <v>0.62976883109968351</v>
      </c>
      <c r="F92" s="65">
        <f>([1]demanda!X194/[1]demanda!W194)</f>
        <v>0.1428588099163349</v>
      </c>
      <c r="G92" s="67" t="s">
        <v>33</v>
      </c>
      <c r="H92" s="67">
        <f>(([1]demanda!X194/[1]demanda!W194)-([1]demanda!X193/[1]demanda!W193))*100</f>
        <v>0.62976883109968351</v>
      </c>
    </row>
    <row r="93" spans="1:11" x14ac:dyDescent="0.5">
      <c r="A93" s="49" t="s">
        <v>35</v>
      </c>
      <c r="B93" s="50"/>
      <c r="C93" s="51"/>
      <c r="D93" s="51"/>
      <c r="E93" s="51"/>
      <c r="F93" s="51"/>
      <c r="G93" s="51"/>
      <c r="H93" s="51"/>
    </row>
    <row r="94" spans="1:11" x14ac:dyDescent="0.5">
      <c r="A94" s="58" t="s">
        <v>36</v>
      </c>
      <c r="B94" s="59"/>
      <c r="C94" s="68">
        <f>+[1]oferta!Q190</f>
        <v>29134</v>
      </c>
      <c r="D94" s="69">
        <f>+'[1]oferta-enl'!Q191</f>
        <v>0.1135147530958569</v>
      </c>
      <c r="E94" s="68">
        <f>+'[1]oferta-enl'!Q192</f>
        <v>2970</v>
      </c>
      <c r="F94" s="68">
        <f>+[1]oferta!Q194</f>
        <v>29134</v>
      </c>
      <c r="G94" s="69">
        <f>+'[1]oferta-enl'!Q195</f>
        <v>0.1135147530958569</v>
      </c>
      <c r="H94" s="68">
        <f>+'[1]oferta-enl'!Q196</f>
        <v>2970</v>
      </c>
    </row>
    <row r="95" spans="1:11" x14ac:dyDescent="0.5">
      <c r="A95" s="58" t="s">
        <v>37</v>
      </c>
      <c r="B95" s="59"/>
      <c r="C95" s="69">
        <f>'[1]oferta-enl'!J190/100</f>
        <v>0.40860000000000002</v>
      </c>
      <c r="D95" s="64" t="s">
        <v>33</v>
      </c>
      <c r="E95" s="64">
        <f>'[1]oferta-enl'!J192</f>
        <v>1.4099999999999966</v>
      </c>
      <c r="F95" s="69">
        <f>'[1]oferta-enl'!J194/100</f>
        <v>0.40860000000000002</v>
      </c>
      <c r="G95" s="64" t="s">
        <v>33</v>
      </c>
      <c r="H95" s="64">
        <f>'[1]oferta-enl'!J196</f>
        <v>1.4099999999999966</v>
      </c>
    </row>
    <row r="96" spans="1:11" x14ac:dyDescent="0.5">
      <c r="A96" s="58" t="s">
        <v>38</v>
      </c>
      <c r="B96" s="59"/>
      <c r="C96" s="68">
        <f>'[1]oferta-enl'!C190</f>
        <v>194755</v>
      </c>
      <c r="D96" s="69">
        <f>'[1]oferta-enl'!C191</f>
        <v>4.455397751651935E-2</v>
      </c>
      <c r="E96" s="68">
        <f>'[1]oferta-enl'!C192</f>
        <v>8307</v>
      </c>
      <c r="F96" s="68">
        <f>'[1]oferta-enl'!C194</f>
        <v>194755</v>
      </c>
      <c r="G96" s="69">
        <f>'[1]oferta-enl'!C195</f>
        <v>4.455397751651935E-2</v>
      </c>
      <c r="H96" s="68">
        <f>'[1]oferta-enl'!C196</f>
        <v>8307</v>
      </c>
      <c r="I96" s="26"/>
    </row>
    <row r="97" spans="1:12" x14ac:dyDescent="0.5">
      <c r="A97" s="70" t="s">
        <v>39</v>
      </c>
      <c r="B97" s="70"/>
      <c r="C97" s="71"/>
      <c r="D97" s="71"/>
      <c r="E97" s="71"/>
      <c r="F97" s="71"/>
      <c r="G97" s="71"/>
      <c r="H97" s="71"/>
      <c r="I97" s="26"/>
    </row>
    <row r="98" spans="1:12" x14ac:dyDescent="0.5">
      <c r="A98" s="22"/>
      <c r="B98" s="22"/>
      <c r="C98" s="22"/>
      <c r="D98" s="23"/>
      <c r="E98" s="23"/>
      <c r="F98" s="24"/>
      <c r="G98" s="24"/>
      <c r="H98" s="72"/>
      <c r="I98" s="26"/>
    </row>
    <row r="99" spans="1:12" x14ac:dyDescent="0.5">
      <c r="A99" s="22"/>
      <c r="B99" s="22"/>
      <c r="C99" s="22"/>
      <c r="D99" s="23"/>
      <c r="E99" s="23"/>
      <c r="F99" s="24"/>
      <c r="G99" s="24"/>
      <c r="H99" s="23"/>
      <c r="I99" s="26"/>
    </row>
    <row r="100" spans="1:12" ht="32.5" x14ac:dyDescent="0.5">
      <c r="A100" s="27" t="s">
        <v>40</v>
      </c>
      <c r="B100" s="28"/>
      <c r="C100" s="29"/>
      <c r="D100" s="29"/>
      <c r="E100" s="29"/>
      <c r="F100" s="29"/>
      <c r="G100" s="29"/>
      <c r="H100" s="29"/>
      <c r="I100" s="29"/>
    </row>
    <row r="101" spans="1:12" ht="21.75" customHeight="1" x14ac:dyDescent="0.5">
      <c r="A101" s="30"/>
      <c r="B101" s="30"/>
      <c r="C101" s="31"/>
      <c r="D101" s="31"/>
      <c r="E101" s="31"/>
      <c r="F101" s="31"/>
      <c r="G101" s="31"/>
      <c r="H101" s="31"/>
    </row>
    <row r="102" spans="1:12" ht="26.25" customHeight="1" x14ac:dyDescent="0.5">
      <c r="A102" s="32" t="s">
        <v>9</v>
      </c>
      <c r="B102" s="33"/>
      <c r="C102" s="34" t="str">
        <f>$C$74</f>
        <v>Ene.26</v>
      </c>
      <c r="D102" s="35" t="str">
        <f>$D$74</f>
        <v>Variación mensual                                   Ene.26/Ene.25</v>
      </c>
      <c r="E102" s="36"/>
      <c r="F102" s="37" t="str">
        <f>$F$74</f>
        <v>Acumulado Ene-Ene.26</v>
      </c>
      <c r="G102" s="35" t="str">
        <f>$G$74</f>
        <v>Var. del acumulado                                                       Ene-Ene.26/Ene-Ene.25</v>
      </c>
      <c r="H102" s="36"/>
    </row>
    <row r="103" spans="1:12" ht="16.5" customHeight="1" x14ac:dyDescent="0.5">
      <c r="A103" s="38"/>
      <c r="B103" s="39"/>
      <c r="C103" s="40"/>
      <c r="D103" s="41"/>
      <c r="E103" s="42"/>
      <c r="F103" s="43"/>
      <c r="G103" s="41"/>
      <c r="H103" s="42"/>
    </row>
    <row r="104" spans="1:12" x14ac:dyDescent="0.5">
      <c r="A104" s="44"/>
      <c r="B104" s="45"/>
      <c r="C104" s="46"/>
      <c r="D104" s="47" t="str">
        <f>$D$76</f>
        <v>%</v>
      </c>
      <c r="E104" s="47" t="str">
        <f>$E$76</f>
        <v>Diferencias</v>
      </c>
      <c r="F104" s="48"/>
      <c r="G104" s="47" t="str">
        <f>$G$76</f>
        <v>%</v>
      </c>
      <c r="H104" s="47" t="str">
        <f>$H$76</f>
        <v>Diferencias</v>
      </c>
    </row>
    <row r="105" spans="1:12" x14ac:dyDescent="0.5">
      <c r="A105" s="49" t="s">
        <v>27</v>
      </c>
      <c r="B105" s="50"/>
      <c r="C105" s="51"/>
      <c r="D105" s="51"/>
      <c r="E105" s="51"/>
      <c r="F105" s="51"/>
      <c r="G105" s="51"/>
      <c r="H105" s="51"/>
    </row>
    <row r="106" spans="1:12" x14ac:dyDescent="0.5">
      <c r="A106" s="52" t="s">
        <v>28</v>
      </c>
      <c r="B106" s="53"/>
      <c r="C106" s="54">
        <f>+[1]demanda!AZ190</f>
        <v>25026</v>
      </c>
      <c r="D106" s="55">
        <f>+'[1]demanda-enl'!AZ191</f>
        <v>-3.9050800599009339E-2</v>
      </c>
      <c r="E106" s="54">
        <f>+'[1]demanda-enl'!AZ192</f>
        <v>-1017</v>
      </c>
      <c r="F106" s="54">
        <f>+[1]demanda!AZ194</f>
        <v>25026</v>
      </c>
      <c r="G106" s="55">
        <f>+'[1]demanda-enl'!AZ195</f>
        <v>-3.9050800599009339E-2</v>
      </c>
      <c r="H106" s="54">
        <f>+'[1]demanda-enl'!AZ196</f>
        <v>-1017</v>
      </c>
      <c r="J106" s="56"/>
    </row>
    <row r="107" spans="1:12" x14ac:dyDescent="0.5">
      <c r="A107" s="52" t="s">
        <v>29</v>
      </c>
      <c r="B107" s="53"/>
      <c r="C107" s="54">
        <f>+[1]demanda!BH190</f>
        <v>10993</v>
      </c>
      <c r="D107" s="55">
        <f>+'[1]demanda-enl'!BH191</f>
        <v>2.3366226028672443E-2</v>
      </c>
      <c r="E107" s="54">
        <f>+'[1]demanda-enl'!BH192</f>
        <v>251</v>
      </c>
      <c r="F107" s="54">
        <f>+[1]demanda!BH194</f>
        <v>10993</v>
      </c>
      <c r="G107" s="55">
        <f>+'[1]demanda-enl'!BH195</f>
        <v>2.3366226028672443E-2</v>
      </c>
      <c r="H107" s="54">
        <f>+'[1]demanda-enl'!BH196</f>
        <v>251</v>
      </c>
      <c r="J107" s="56"/>
      <c r="K107" s="57"/>
      <c r="L107" s="57"/>
    </row>
    <row r="108" spans="1:12" x14ac:dyDescent="0.5">
      <c r="A108" s="58" t="s">
        <v>30</v>
      </c>
      <c r="B108" s="59"/>
      <c r="C108" s="60">
        <f>+[1]demanda!AR190</f>
        <v>36019</v>
      </c>
      <c r="D108" s="61">
        <f>+'[1]demanda-enl'!AR191</f>
        <v>-2.0823705314666263E-2</v>
      </c>
      <c r="E108" s="60">
        <f>+'[1]demanda-enl'!AR192</f>
        <v>-766</v>
      </c>
      <c r="F108" s="60">
        <f>+[1]demanda!AR194</f>
        <v>36019</v>
      </c>
      <c r="G108" s="61">
        <f>+'[1]demanda-enl'!AR195</f>
        <v>-2.0823705314666263E-2</v>
      </c>
      <c r="H108" s="60">
        <f>+'[1]demanda-enl'!AR196</f>
        <v>-766</v>
      </c>
      <c r="J108" s="56"/>
      <c r="K108" s="57"/>
    </row>
    <row r="109" spans="1:12" x14ac:dyDescent="0.5">
      <c r="A109" s="49" t="s">
        <v>31</v>
      </c>
      <c r="B109" s="50"/>
      <c r="C109" s="51"/>
      <c r="D109" s="62"/>
      <c r="E109" s="51"/>
      <c r="F109" s="51"/>
      <c r="G109" s="62"/>
      <c r="H109" s="51"/>
      <c r="J109" s="56"/>
    </row>
    <row r="110" spans="1:12" x14ac:dyDescent="0.5">
      <c r="A110" s="52" t="s">
        <v>28</v>
      </c>
      <c r="B110" s="53"/>
      <c r="C110" s="54">
        <f>+[1]demanda!BX190</f>
        <v>54013</v>
      </c>
      <c r="D110" s="55">
        <f>+'[1]demanda-enl'!BX191</f>
        <v>-5.6969760458132512E-2</v>
      </c>
      <c r="E110" s="54">
        <f>+'[1]demanda-enl'!BX192</f>
        <v>-3263</v>
      </c>
      <c r="F110" s="54">
        <f>+[1]demanda!BX194</f>
        <v>54013</v>
      </c>
      <c r="G110" s="55">
        <f>+'[1]demanda-enl'!BX195</f>
        <v>-5.6969760458132512E-2</v>
      </c>
      <c r="H110" s="54">
        <f>+'[1]demanda-enl'!BX196</f>
        <v>-3263</v>
      </c>
      <c r="J110" s="56"/>
    </row>
    <row r="111" spans="1:12" x14ac:dyDescent="0.5">
      <c r="A111" s="52" t="s">
        <v>29</v>
      </c>
      <c r="B111" s="53"/>
      <c r="C111" s="54">
        <f>+[1]demanda!CF190</f>
        <v>32496</v>
      </c>
      <c r="D111" s="55">
        <f>+'[1]demanda-enl'!CF191</f>
        <v>-2.8084342754598479E-2</v>
      </c>
      <c r="E111" s="54">
        <f>+'[1]demanda-enl'!CF192</f>
        <v>-939</v>
      </c>
      <c r="F111" s="54">
        <f>+[1]demanda!CF194</f>
        <v>32496</v>
      </c>
      <c r="G111" s="55">
        <f>+'[1]demanda-enl'!CF195</f>
        <v>-2.8084342754598479E-2</v>
      </c>
      <c r="H111" s="54">
        <f>+'[1]demanda-enl'!CF196</f>
        <v>-939</v>
      </c>
      <c r="K111" s="57"/>
    </row>
    <row r="112" spans="1:12" x14ac:dyDescent="0.5">
      <c r="A112" s="58" t="s">
        <v>30</v>
      </c>
      <c r="B112" s="59"/>
      <c r="C112" s="60">
        <f>+[1]demanda!BP190</f>
        <v>86509</v>
      </c>
      <c r="D112" s="61">
        <f>+'[1]demanda-enl'!BP191</f>
        <v>-4.6322937681207321E-2</v>
      </c>
      <c r="E112" s="60">
        <f>+'[1]demanda-enl'!BP192</f>
        <v>-4202</v>
      </c>
      <c r="F112" s="60">
        <f>+[1]demanda!BP194</f>
        <v>86509</v>
      </c>
      <c r="G112" s="61">
        <f>+'[1]demanda-enl'!BP195</f>
        <v>-4.6322937681207321E-2</v>
      </c>
      <c r="H112" s="60">
        <f>+'[1]demanda-enl'!BP196</f>
        <v>-4202</v>
      </c>
    </row>
    <row r="113" spans="1:9" x14ac:dyDescent="0.5">
      <c r="A113" s="49" t="s">
        <v>32</v>
      </c>
      <c r="B113" s="50"/>
      <c r="C113" s="51"/>
      <c r="D113" s="51"/>
      <c r="E113" s="51"/>
      <c r="F113" s="51"/>
      <c r="G113" s="51"/>
      <c r="H113" s="51"/>
    </row>
    <row r="114" spans="1:9" x14ac:dyDescent="0.5">
      <c r="A114" s="52" t="s">
        <v>28</v>
      </c>
      <c r="B114" s="53"/>
      <c r="C114" s="63">
        <f>+'[1]demanda-enl'!AZ216</f>
        <v>2.1582753935906656</v>
      </c>
      <c r="D114" s="63" t="s">
        <v>33</v>
      </c>
      <c r="E114" s="63">
        <f>+'[1]demanda-enl'!AZ218</f>
        <v>-4.1010402976550342E-2</v>
      </c>
      <c r="F114" s="63">
        <f>+'[1]demanda-enl'!AZ220</f>
        <v>2.1582753935906656</v>
      </c>
      <c r="G114" s="63" t="s">
        <v>33</v>
      </c>
      <c r="H114" s="63">
        <f>+'[1]demanda-enl'!AZ222</f>
        <v>-4.1010402976550342E-2</v>
      </c>
    </row>
    <row r="115" spans="1:9" x14ac:dyDescent="0.5">
      <c r="A115" s="52" t="s">
        <v>29</v>
      </c>
      <c r="B115" s="53"/>
      <c r="C115" s="63">
        <f>+'[1]demanda-enl'!BH216</f>
        <v>2.9560629491494588</v>
      </c>
      <c r="D115" s="63" t="s">
        <v>33</v>
      </c>
      <c r="E115" s="63">
        <f>+'[1]demanda-enl'!BH218</f>
        <v>-0.15648592443088027</v>
      </c>
      <c r="F115" s="63">
        <f>+'[1]demanda-enl'!BH220</f>
        <v>2.9560629491494588</v>
      </c>
      <c r="G115" s="63" t="s">
        <v>33</v>
      </c>
      <c r="H115" s="63">
        <f>+'[1]demanda-enl'!BH222</f>
        <v>-0.15648592443088027</v>
      </c>
    </row>
    <row r="116" spans="1:9" x14ac:dyDescent="0.5">
      <c r="A116" s="58" t="s">
        <v>30</v>
      </c>
      <c r="B116" s="59"/>
      <c r="C116" s="64">
        <f>+'[1]demanda-enl'!AR216</f>
        <v>2.4017601821261003</v>
      </c>
      <c r="D116" s="64" t="s">
        <v>33</v>
      </c>
      <c r="E116" s="64">
        <f>+'[1]demanda-enl'!AR218</f>
        <v>-6.42177980288543E-2</v>
      </c>
      <c r="F116" s="64">
        <f>+'[1]demanda-enl'!AR220</f>
        <v>2.4017601821261003</v>
      </c>
      <c r="G116" s="64" t="s">
        <v>33</v>
      </c>
      <c r="H116" s="64">
        <f>+'[1]demanda-enl'!AR222</f>
        <v>-6.42177980288543E-2</v>
      </c>
    </row>
    <row r="117" spans="1:9" x14ac:dyDescent="0.5">
      <c r="A117" s="49" t="s">
        <v>41</v>
      </c>
      <c r="B117" s="50"/>
      <c r="C117" s="51"/>
      <c r="D117" s="51"/>
      <c r="E117" s="51"/>
      <c r="F117" s="51"/>
      <c r="G117" s="51"/>
      <c r="H117" s="51"/>
    </row>
    <row r="118" spans="1:9" x14ac:dyDescent="0.5">
      <c r="A118" s="52" t="s">
        <v>28</v>
      </c>
      <c r="B118" s="53"/>
      <c r="C118" s="65">
        <f>([1]demanda!BX190/[1]demanda!AE190)</f>
        <v>5.1790265389992311E-2</v>
      </c>
      <c r="D118" s="66" t="s">
        <v>33</v>
      </c>
      <c r="E118" s="67">
        <f>(([1]demanda!BX190/[1]demanda!AE190)-([1]demanda!BX189/[1]demanda!AE189))*100</f>
        <v>-0.55923515122119838</v>
      </c>
      <c r="F118" s="65">
        <f>([1]demanda!BX194/[1]demanda!AE194)</f>
        <v>5.1790265389992311E-2</v>
      </c>
      <c r="G118" s="66" t="s">
        <v>33</v>
      </c>
      <c r="H118" s="67">
        <f>(([1]demanda!BX194/[1]demanda!AE194)-([1]demanda!BX193/[1]demanda!AE193))*100</f>
        <v>-0.55923515122119838</v>
      </c>
    </row>
    <row r="119" spans="1:9" x14ac:dyDescent="0.5">
      <c r="A119" s="52" t="s">
        <v>29</v>
      </c>
      <c r="B119" s="53"/>
      <c r="C119" s="65">
        <f>([1]demanda!CF190/[1]demanda!AL190)</f>
        <v>2.2531617483913913E-2</v>
      </c>
      <c r="D119" s="66" t="s">
        <v>33</v>
      </c>
      <c r="E119" s="67">
        <f>(([1]demanda!CF190/[1]demanda!AL190)-([1]demanda!CF189/[1]demanda!AL189))*100</f>
        <v>-0.31814817001268175</v>
      </c>
      <c r="F119" s="65">
        <f>([1]demanda!CF194/[1]demanda!AL194)</f>
        <v>2.2531617483913913E-2</v>
      </c>
      <c r="G119" s="66" t="s">
        <v>33</v>
      </c>
      <c r="H119" s="67">
        <f>(([1]demanda!CF194/[1]demanda!AL194)-([1]demanda!CF193/[1]demanda!AL193))*100</f>
        <v>-0.31814817001268175</v>
      </c>
    </row>
    <row r="120" spans="1:9" x14ac:dyDescent="0.5">
      <c r="A120" s="52" t="s">
        <v>30</v>
      </c>
      <c r="B120" s="53"/>
      <c r="C120" s="65">
        <f>([1]demanda!BP190/[1]demanda!X190)</f>
        <v>3.481026156083436E-2</v>
      </c>
      <c r="D120" s="67" t="s">
        <v>33</v>
      </c>
      <c r="E120" s="67">
        <f>(([1]demanda!BP190/[1]demanda!X190)-([1]demanda!BP189/[1]demanda!X189))*100</f>
        <v>-0.46558489056402613</v>
      </c>
      <c r="F120" s="65">
        <f>([1]demanda!BP194/[1]demanda!X194)</f>
        <v>3.481026156083436E-2</v>
      </c>
      <c r="G120" s="67" t="s">
        <v>33</v>
      </c>
      <c r="H120" s="67">
        <f>(([1]demanda!BP194/[1]demanda!X194)-([1]demanda!BP193/[1]demanda!X193))*100</f>
        <v>-0.46558489056402613</v>
      </c>
    </row>
    <row r="121" spans="1:9" x14ac:dyDescent="0.5">
      <c r="A121" s="49" t="s">
        <v>35</v>
      </c>
      <c r="B121" s="50"/>
      <c r="C121" s="51"/>
      <c r="D121" s="51"/>
      <c r="E121" s="51"/>
      <c r="F121" s="51"/>
      <c r="G121" s="51"/>
      <c r="H121" s="51"/>
    </row>
    <row r="122" spans="1:9" x14ac:dyDescent="0.5">
      <c r="A122" s="58" t="s">
        <v>36</v>
      </c>
      <c r="B122" s="59"/>
      <c r="C122" s="68">
        <f>+[1]oferta!AM190</f>
        <v>1086</v>
      </c>
      <c r="D122" s="69">
        <f>+'[1]oferta-enl'!AM191</f>
        <v>5.5555555555555358E-3</v>
      </c>
      <c r="E122" s="68">
        <f>+'[1]oferta-enl'!AM192</f>
        <v>6</v>
      </c>
      <c r="F122" s="68">
        <f>+[1]oferta!AM194</f>
        <v>1086</v>
      </c>
      <c r="G122" s="69">
        <f>+'[1]oferta-enl'!AM195</f>
        <v>5.5555555555555358E-3</v>
      </c>
      <c r="H122" s="68">
        <f>+'[1]oferta-enl'!AM196</f>
        <v>6</v>
      </c>
    </row>
    <row r="123" spans="1:9" x14ac:dyDescent="0.5">
      <c r="A123" s="58" t="s">
        <v>37</v>
      </c>
      <c r="B123" s="59"/>
      <c r="C123" s="69">
        <f>'[1]oferta-enl'!AE190/100</f>
        <v>0.2462</v>
      </c>
      <c r="D123" s="64" t="s">
        <v>33</v>
      </c>
      <c r="E123" s="64">
        <f>'[1]oferta-enl'!AE192</f>
        <v>-2.3599999999999994</v>
      </c>
      <c r="F123" s="69">
        <f>'[1]oferta-enl'!AE194/100</f>
        <v>0.2462</v>
      </c>
      <c r="G123" s="64" t="s">
        <v>33</v>
      </c>
      <c r="H123" s="64">
        <f>'[1]oferta-enl'!AE196</f>
        <v>-2.3599999999999994</v>
      </c>
    </row>
    <row r="124" spans="1:9" x14ac:dyDescent="0.5">
      <c r="A124" s="58" t="s">
        <v>38</v>
      </c>
      <c r="B124" s="59"/>
      <c r="C124" s="68">
        <f>'[1]oferta-enl'!W190</f>
        <v>11296</v>
      </c>
      <c r="D124" s="69">
        <f>'[1]oferta-enl'!W191</f>
        <v>4.5055046720325675E-2</v>
      </c>
      <c r="E124" s="68">
        <f>'[1]oferta-enl'!W192</f>
        <v>487</v>
      </c>
      <c r="F124" s="68">
        <f>'[1]oferta-enl'!W194</f>
        <v>11296</v>
      </c>
      <c r="G124" s="69">
        <f>'[1]oferta-enl'!W195</f>
        <v>4.5055046720325675E-2</v>
      </c>
      <c r="H124" s="68">
        <f>'[1]oferta-enl'!W196</f>
        <v>487</v>
      </c>
      <c r="I124" s="26"/>
    </row>
    <row r="125" spans="1:9" x14ac:dyDescent="0.5">
      <c r="A125" s="70" t="str">
        <f>($A$97)</f>
        <v>Fuente: Oficina del Dato a partir de datos de Encuesta de Ocupación Hotelera (INE)</v>
      </c>
      <c r="B125" s="70"/>
      <c r="C125" s="71"/>
      <c r="D125" s="71"/>
      <c r="E125" s="71"/>
      <c r="F125" s="71"/>
      <c r="G125" s="71"/>
      <c r="H125" s="71"/>
      <c r="I125" s="26"/>
    </row>
    <row r="126" spans="1:9" x14ac:dyDescent="0.5">
      <c r="B126" s="22"/>
      <c r="C126" s="22"/>
      <c r="D126" s="23"/>
      <c r="E126" s="23"/>
      <c r="F126" s="24"/>
      <c r="G126" s="24"/>
      <c r="I126" s="26"/>
    </row>
    <row r="127" spans="1:9" x14ac:dyDescent="0.5">
      <c r="A127" s="22"/>
      <c r="B127" s="22"/>
      <c r="C127" s="22"/>
      <c r="D127" s="23"/>
      <c r="E127" s="23"/>
      <c r="F127" s="24"/>
      <c r="G127" s="24"/>
      <c r="H127" s="23"/>
      <c r="I127" s="26"/>
    </row>
    <row r="128" spans="1:9" ht="32.5" x14ac:dyDescent="0.5">
      <c r="A128" s="27" t="s">
        <v>42</v>
      </c>
      <c r="B128" s="28"/>
      <c r="C128" s="29"/>
      <c r="D128" s="29"/>
      <c r="E128" s="29"/>
      <c r="F128" s="29"/>
      <c r="G128" s="29"/>
      <c r="H128" s="29"/>
      <c r="I128" s="29"/>
    </row>
    <row r="129" spans="1:12" ht="21.75" customHeight="1" x14ac:dyDescent="0.5">
      <c r="A129" s="30"/>
      <c r="B129" s="30"/>
      <c r="C129" s="31"/>
      <c r="D129" s="31"/>
      <c r="E129" s="31"/>
      <c r="F129" s="31"/>
      <c r="G129" s="31"/>
      <c r="H129" s="31"/>
    </row>
    <row r="130" spans="1:12" ht="26.25" customHeight="1" x14ac:dyDescent="0.5">
      <c r="A130" s="32" t="s">
        <v>10</v>
      </c>
      <c r="B130" s="33"/>
      <c r="C130" s="34" t="str">
        <f>$C$74</f>
        <v>Ene.26</v>
      </c>
      <c r="D130" s="35" t="str">
        <f>$D$74</f>
        <v>Variación mensual                                   Ene.26/Ene.25</v>
      </c>
      <c r="E130" s="36"/>
      <c r="F130" s="37" t="str">
        <f>$F$74</f>
        <v>Acumulado Ene-Ene.26</v>
      </c>
      <c r="G130" s="35" t="str">
        <f>$G$74</f>
        <v>Var. del acumulado                                                       Ene-Ene.26/Ene-Ene.25</v>
      </c>
      <c r="H130" s="36"/>
    </row>
    <row r="131" spans="1:12" ht="16.5" customHeight="1" x14ac:dyDescent="0.5">
      <c r="A131" s="38"/>
      <c r="B131" s="39"/>
      <c r="C131" s="40"/>
      <c r="D131" s="41"/>
      <c r="E131" s="42"/>
      <c r="F131" s="43"/>
      <c r="G131" s="41"/>
      <c r="H131" s="42"/>
    </row>
    <row r="132" spans="1:12" x14ac:dyDescent="0.5">
      <c r="A132" s="44"/>
      <c r="B132" s="45"/>
      <c r="C132" s="46"/>
      <c r="D132" s="47" t="str">
        <f>$D$76</f>
        <v>%</v>
      </c>
      <c r="E132" s="47" t="str">
        <f>$E$76</f>
        <v>Diferencias</v>
      </c>
      <c r="F132" s="48"/>
      <c r="G132" s="47" t="str">
        <f>$G$76</f>
        <v>%</v>
      </c>
      <c r="H132" s="47" t="str">
        <f>$H$76</f>
        <v>Diferencias</v>
      </c>
    </row>
    <row r="133" spans="1:12" x14ac:dyDescent="0.5">
      <c r="A133" s="49" t="s">
        <v>27</v>
      </c>
      <c r="B133" s="50"/>
      <c r="C133" s="51"/>
      <c r="D133" s="51"/>
      <c r="E133" s="51"/>
      <c r="F133" s="51"/>
      <c r="G133" s="51"/>
      <c r="H133" s="51"/>
    </row>
    <row r="134" spans="1:12" x14ac:dyDescent="0.5">
      <c r="A134" s="52" t="s">
        <v>28</v>
      </c>
      <c r="B134" s="53"/>
      <c r="C134" s="54">
        <f>+[1]demanda!BA190</f>
        <v>70367</v>
      </c>
      <c r="D134" s="55">
        <f>+'[1]demanda-enl'!BA191</f>
        <v>-1.3765894641235565E-3</v>
      </c>
      <c r="E134" s="54">
        <f>+'[1]demanda-enl'!BA192</f>
        <v>-97</v>
      </c>
      <c r="F134" s="54">
        <f>+[1]demanda!BA194</f>
        <v>70367</v>
      </c>
      <c r="G134" s="55">
        <f>+'[1]demanda-enl'!BA195</f>
        <v>-1.3765894641235565E-3</v>
      </c>
      <c r="H134" s="54">
        <f>+'[1]demanda-enl'!BA196</f>
        <v>-97</v>
      </c>
      <c r="J134" s="56"/>
    </row>
    <row r="135" spans="1:12" x14ac:dyDescent="0.5">
      <c r="A135" s="52" t="s">
        <v>29</v>
      </c>
      <c r="B135" s="53"/>
      <c r="C135" s="54">
        <f>+[1]demanda!BI190</f>
        <v>35227</v>
      </c>
      <c r="D135" s="55">
        <f>+'[1]demanda-enl'!BI191</f>
        <v>-3.1453630639795449E-2</v>
      </c>
      <c r="E135" s="54">
        <f>+'[1]demanda-enl'!BI192</f>
        <v>-1144</v>
      </c>
      <c r="F135" s="54">
        <f>+[1]demanda!BI194</f>
        <v>35227</v>
      </c>
      <c r="G135" s="55">
        <f>+'[1]demanda-enl'!BI195</f>
        <v>-3.1453630639795449E-2</v>
      </c>
      <c r="H135" s="54">
        <f>+'[1]demanda-enl'!BI196</f>
        <v>-1144</v>
      </c>
      <c r="J135" s="56"/>
      <c r="K135" s="57"/>
      <c r="L135" s="57"/>
    </row>
    <row r="136" spans="1:12" x14ac:dyDescent="0.5">
      <c r="A136" s="58" t="s">
        <v>30</v>
      </c>
      <c r="B136" s="59"/>
      <c r="C136" s="60">
        <f>+[1]demanda!AS190</f>
        <v>105594</v>
      </c>
      <c r="D136" s="61">
        <f>+'[1]demanda-enl'!AS191</f>
        <v>-1.1616043431459722E-2</v>
      </c>
      <c r="E136" s="60">
        <f>+'[1]demanda-enl'!AS192</f>
        <v>-1241</v>
      </c>
      <c r="F136" s="60">
        <f>+[1]demanda!AS194</f>
        <v>105594</v>
      </c>
      <c r="G136" s="61">
        <f>+'[1]demanda-enl'!AS195</f>
        <v>-1.1616043431459722E-2</v>
      </c>
      <c r="H136" s="60">
        <f>+'[1]demanda-enl'!AS196</f>
        <v>-1241</v>
      </c>
      <c r="J136" s="56"/>
      <c r="K136" s="57"/>
    </row>
    <row r="137" spans="1:12" x14ac:dyDescent="0.5">
      <c r="A137" s="49" t="s">
        <v>31</v>
      </c>
      <c r="B137" s="50"/>
      <c r="C137" s="51"/>
      <c r="D137" s="62"/>
      <c r="E137" s="51"/>
      <c r="F137" s="51"/>
      <c r="G137" s="62"/>
      <c r="H137" s="51"/>
      <c r="J137" s="56"/>
    </row>
    <row r="138" spans="1:12" x14ac:dyDescent="0.5">
      <c r="A138" s="52" t="s">
        <v>28</v>
      </c>
      <c r="B138" s="53"/>
      <c r="C138" s="54">
        <f>+[1]demanda!BY190</f>
        <v>149035</v>
      </c>
      <c r="D138" s="55">
        <f>+'[1]demanda-enl'!BY191</f>
        <v>1.6824840177663836E-2</v>
      </c>
      <c r="E138" s="54">
        <f>+'[1]demanda-enl'!BY192</f>
        <v>2466</v>
      </c>
      <c r="F138" s="54">
        <f>+[1]demanda!BY194</f>
        <v>149035</v>
      </c>
      <c r="G138" s="55">
        <f>+'[1]demanda-enl'!BY195</f>
        <v>1.6824840177663836E-2</v>
      </c>
      <c r="H138" s="54">
        <f>+'[1]demanda-enl'!BY196</f>
        <v>2466</v>
      </c>
      <c r="J138" s="56"/>
    </row>
    <row r="139" spans="1:12" x14ac:dyDescent="0.5">
      <c r="A139" s="52" t="s">
        <v>29</v>
      </c>
      <c r="B139" s="53"/>
      <c r="C139" s="54">
        <f>+[1]demanda!CG190</f>
        <v>104562</v>
      </c>
      <c r="D139" s="55">
        <f>+'[1]demanda-enl'!CG191</f>
        <v>5.3287936175356654E-2</v>
      </c>
      <c r="E139" s="54">
        <f>+'[1]demanda-enl'!CG192</f>
        <v>5290</v>
      </c>
      <c r="F139" s="54">
        <f>+[1]demanda!CG194</f>
        <v>104562</v>
      </c>
      <c r="G139" s="55">
        <f>+'[1]demanda-enl'!CG195</f>
        <v>5.3287936175356654E-2</v>
      </c>
      <c r="H139" s="54">
        <f>+'[1]demanda-enl'!CG196</f>
        <v>5290</v>
      </c>
      <c r="K139" s="57"/>
    </row>
    <row r="140" spans="1:12" x14ac:dyDescent="0.5">
      <c r="A140" s="58" t="s">
        <v>30</v>
      </c>
      <c r="B140" s="59"/>
      <c r="C140" s="60">
        <f>+[1]demanda!BQ190</f>
        <v>253597</v>
      </c>
      <c r="D140" s="61">
        <f>+'[1]demanda-enl'!BQ191</f>
        <v>3.1548846612241332E-2</v>
      </c>
      <c r="E140" s="60">
        <f>+'[1]demanda-enl'!BQ192</f>
        <v>7756</v>
      </c>
      <c r="F140" s="60">
        <f>+[1]demanda!BQ194</f>
        <v>253597</v>
      </c>
      <c r="G140" s="61">
        <f>+'[1]demanda-enl'!BQ195</f>
        <v>3.1548846612241332E-2</v>
      </c>
      <c r="H140" s="60">
        <f>+'[1]demanda-enl'!BQ196</f>
        <v>7756</v>
      </c>
    </row>
    <row r="141" spans="1:12" x14ac:dyDescent="0.5">
      <c r="A141" s="49" t="s">
        <v>32</v>
      </c>
      <c r="B141" s="50"/>
      <c r="C141" s="51"/>
      <c r="D141" s="51"/>
      <c r="E141" s="51"/>
      <c r="F141" s="51"/>
      <c r="G141" s="51"/>
      <c r="H141" s="51"/>
    </row>
    <row r="142" spans="1:12" x14ac:dyDescent="0.5">
      <c r="A142" s="52" t="s">
        <v>28</v>
      </c>
      <c r="B142" s="53"/>
      <c r="C142" s="63">
        <f>+'[1]demanda-enl'!BA216</f>
        <v>2.1179672289567555</v>
      </c>
      <c r="D142" s="63" t="s">
        <v>33</v>
      </c>
      <c r="E142" s="63">
        <f>+'[1]demanda-enl'!BA218</f>
        <v>3.7912165378190643E-2</v>
      </c>
      <c r="F142" s="63">
        <f>+'[1]demanda-enl'!BA220</f>
        <v>2.1179672289567555</v>
      </c>
      <c r="G142" s="63" t="s">
        <v>33</v>
      </c>
      <c r="H142" s="63">
        <f>+'[1]demanda-enl'!BA222</f>
        <v>3.7912165378190643E-2</v>
      </c>
    </row>
    <row r="143" spans="1:12" x14ac:dyDescent="0.5">
      <c r="A143" s="52" t="s">
        <v>29</v>
      </c>
      <c r="B143" s="53"/>
      <c r="C143" s="63">
        <f>+'[1]demanda-enl'!BI216</f>
        <v>2.968234592783944</v>
      </c>
      <c r="D143" s="63" t="s">
        <v>33</v>
      </c>
      <c r="E143" s="63">
        <f>+'[1]demanda-enl'!BI218</f>
        <v>0.23880730181036602</v>
      </c>
      <c r="F143" s="63">
        <f>+'[1]demanda-enl'!BI220</f>
        <v>2.968234592783944</v>
      </c>
      <c r="G143" s="63" t="s">
        <v>33</v>
      </c>
      <c r="H143" s="63">
        <f>+'[1]demanda-enl'!BI222</f>
        <v>0.23880730181036602</v>
      </c>
    </row>
    <row r="144" spans="1:12" x14ac:dyDescent="0.5">
      <c r="A144" s="58" t="s">
        <v>30</v>
      </c>
      <c r="B144" s="59"/>
      <c r="C144" s="64">
        <f>+'[1]demanda-enl'!AS216</f>
        <v>2.4016231982877816</v>
      </c>
      <c r="D144" s="64" t="s">
        <v>33</v>
      </c>
      <c r="E144" s="64">
        <f>+'[1]demanda-enl'!AS218</f>
        <v>0.10049529076683816</v>
      </c>
      <c r="F144" s="64">
        <f>+'[1]demanda-enl'!AS220</f>
        <v>2.4016231982877816</v>
      </c>
      <c r="G144" s="64" t="s">
        <v>33</v>
      </c>
      <c r="H144" s="64">
        <f>+'[1]demanda-enl'!AS222</f>
        <v>0.10049529076683816</v>
      </c>
    </row>
    <row r="145" spans="1:9" x14ac:dyDescent="0.5">
      <c r="A145" s="49" t="s">
        <v>41</v>
      </c>
      <c r="B145" s="50"/>
      <c r="C145" s="51"/>
      <c r="D145" s="51"/>
      <c r="E145" s="51"/>
      <c r="F145" s="51"/>
      <c r="G145" s="51"/>
      <c r="H145" s="51"/>
    </row>
    <row r="146" spans="1:9" x14ac:dyDescent="0.5">
      <c r="A146" s="52" t="s">
        <v>28</v>
      </c>
      <c r="B146" s="53"/>
      <c r="C146" s="65">
        <f>([1]demanda!BY190/[1]demanda!AE190)</f>
        <v>0.14290193476380694</v>
      </c>
      <c r="D146" s="66" t="s">
        <v>33</v>
      </c>
      <c r="E146" s="67">
        <f>(([1]demanda!BY190/[1]demanda!AE190)-([1]demanda!BY189/[1]demanda!AE189))*100</f>
        <v>-0.39398973602796095</v>
      </c>
      <c r="F146" s="65">
        <f>([1]demanda!BY194/[1]demanda!AE194)</f>
        <v>0.14290193476380694</v>
      </c>
      <c r="G146" s="66" t="s">
        <v>33</v>
      </c>
      <c r="H146" s="67">
        <f>(([1]demanda!BY194/[1]demanda!AE194)-([1]demanda!BY193/[1]demanda!AE193))*100</f>
        <v>-0.39398973602796095</v>
      </c>
    </row>
    <row r="147" spans="1:9" x14ac:dyDescent="0.5">
      <c r="A147" s="52" t="s">
        <v>29</v>
      </c>
      <c r="B147" s="53"/>
      <c r="C147" s="65">
        <f>([1]demanda!CG190/[1]demanda!AL190)</f>
        <v>7.2499722653649873E-2</v>
      </c>
      <c r="D147" s="66" t="s">
        <v>33</v>
      </c>
      <c r="E147" s="67">
        <f>(([1]demanda!CG190/[1]demanda!AL190)-([1]demanda!CG189/[1]demanda!AL189))*100</f>
        <v>-0.38451489538898626</v>
      </c>
      <c r="F147" s="65">
        <f>([1]demanda!CG194/[1]demanda!AL194)</f>
        <v>7.2499722653649873E-2</v>
      </c>
      <c r="G147" s="66" t="s">
        <v>33</v>
      </c>
      <c r="H147" s="67">
        <f>(([1]demanda!CG194/[1]demanda!AL194)-([1]demanda!CG193/[1]demanda!AL193))*100</f>
        <v>-0.38451489538898626</v>
      </c>
    </row>
    <row r="148" spans="1:9" x14ac:dyDescent="0.5">
      <c r="A148" s="52" t="s">
        <v>30</v>
      </c>
      <c r="B148" s="53"/>
      <c r="C148" s="65">
        <f>([1]demanda!BQ190/[1]demanda!X190)</f>
        <v>0.10204461849105771</v>
      </c>
      <c r="D148" s="67" t="s">
        <v>33</v>
      </c>
      <c r="E148" s="67">
        <f>(([1]demanda!BQ190/[1]demanda!X190)-([1]demanda!BQ189/[1]demanda!X189))*100</f>
        <v>-0.491471459080213</v>
      </c>
      <c r="F148" s="65">
        <f>([1]demanda!BQ194/[1]demanda!X194)</f>
        <v>0.10204461849105771</v>
      </c>
      <c r="G148" s="67" t="s">
        <v>33</v>
      </c>
      <c r="H148" s="67">
        <f>(([1]demanda!BQ194/[1]demanda!X194)-([1]demanda!BQ193/[1]demanda!X193))*100</f>
        <v>-0.491471459080213</v>
      </c>
    </row>
    <row r="149" spans="1:9" x14ac:dyDescent="0.5">
      <c r="A149" s="49" t="s">
        <v>35</v>
      </c>
      <c r="B149" s="50"/>
      <c r="C149" s="51"/>
      <c r="D149" s="51"/>
      <c r="E149" s="51"/>
      <c r="F149" s="51"/>
      <c r="G149" s="51"/>
      <c r="H149" s="51"/>
    </row>
    <row r="150" spans="1:9" x14ac:dyDescent="0.5">
      <c r="A150" s="58" t="s">
        <v>36</v>
      </c>
      <c r="B150" s="59"/>
      <c r="C150" s="68">
        <f>+[1]oferta!AN190</f>
        <v>4021</v>
      </c>
      <c r="D150" s="69">
        <f>+'[1]oferta-enl'!AN191</f>
        <v>0.27287116176005055</v>
      </c>
      <c r="E150" s="68">
        <f>+'[1]oferta-enl'!AN192</f>
        <v>862</v>
      </c>
      <c r="F150" s="68">
        <f>+[1]oferta!AN194</f>
        <v>4021</v>
      </c>
      <c r="G150" s="69">
        <f>+'[1]oferta-enl'!AN195</f>
        <v>0.27287116176005055</v>
      </c>
      <c r="H150" s="68">
        <f>+'[1]oferta-enl'!AN196</f>
        <v>862</v>
      </c>
    </row>
    <row r="151" spans="1:9" x14ac:dyDescent="0.5">
      <c r="A151" s="58" t="s">
        <v>37</v>
      </c>
      <c r="B151" s="59"/>
      <c r="C151" s="69">
        <f>'[1]oferta-enl'!AF190/100</f>
        <v>0.33149999999999996</v>
      </c>
      <c r="D151" s="64" t="s">
        <v>33</v>
      </c>
      <c r="E151" s="64">
        <f>'[1]oferta-enl'!AF192</f>
        <v>-1.0600000000000023</v>
      </c>
      <c r="F151" s="69">
        <f>'[1]oferta-enl'!AF194/100</f>
        <v>0.33149999999999996</v>
      </c>
      <c r="G151" s="64" t="s">
        <v>33</v>
      </c>
      <c r="H151" s="64">
        <f>'[1]oferta-enl'!AF196</f>
        <v>-1.0600000000000023</v>
      </c>
    </row>
    <row r="152" spans="1:9" x14ac:dyDescent="0.5">
      <c r="A152" s="58" t="s">
        <v>38</v>
      </c>
      <c r="B152" s="59"/>
      <c r="C152" s="68">
        <f>'[1]oferta-enl'!X190</f>
        <v>24484</v>
      </c>
      <c r="D152" s="69">
        <f>'[1]oferta-enl'!X191</f>
        <v>6.0969796767344153E-2</v>
      </c>
      <c r="E152" s="68">
        <f>'[1]oferta-enl'!X192</f>
        <v>1407</v>
      </c>
      <c r="F152" s="68">
        <f>'[1]oferta-enl'!X194</f>
        <v>24484</v>
      </c>
      <c r="G152" s="69">
        <f>'[1]oferta-enl'!X195</f>
        <v>6.0969796767344153E-2</v>
      </c>
      <c r="H152" s="68">
        <f>'[1]oferta-enl'!X196</f>
        <v>1407</v>
      </c>
      <c r="I152" s="26"/>
    </row>
    <row r="153" spans="1:9" x14ac:dyDescent="0.5">
      <c r="A153" s="70" t="str">
        <f>($A$97)</f>
        <v>Fuente: Oficina del Dato a partir de datos de Encuesta de Ocupación Hotelera (INE)</v>
      </c>
      <c r="B153" s="70"/>
      <c r="C153" s="71"/>
      <c r="D153" s="71"/>
      <c r="E153" s="71"/>
      <c r="F153" s="71"/>
      <c r="G153" s="71"/>
      <c r="H153" s="71"/>
      <c r="I153" s="26"/>
    </row>
    <row r="154" spans="1:9" ht="18.5" x14ac:dyDescent="0.5">
      <c r="A154" s="21" t="s">
        <v>4</v>
      </c>
      <c r="B154" s="22"/>
      <c r="C154" s="22"/>
      <c r="D154" s="23"/>
      <c r="E154" s="23"/>
      <c r="F154" s="24"/>
      <c r="G154" s="24"/>
      <c r="I154" s="25" t="str">
        <f>[1]demanda!A190</f>
        <v>ENERO 26</v>
      </c>
    </row>
    <row r="155" spans="1:9" x14ac:dyDescent="0.5">
      <c r="A155" s="74"/>
      <c r="B155" s="74"/>
      <c r="C155" s="75"/>
      <c r="D155" s="75"/>
      <c r="E155" s="75"/>
      <c r="F155" s="75"/>
      <c r="G155" s="75"/>
      <c r="H155" s="75"/>
    </row>
    <row r="156" spans="1:9" ht="32.5" x14ac:dyDescent="0.5">
      <c r="A156" s="27" t="s">
        <v>43</v>
      </c>
      <c r="B156" s="28"/>
      <c r="C156" s="29"/>
      <c r="D156" s="29"/>
      <c r="E156" s="29"/>
      <c r="F156" s="29"/>
      <c r="G156" s="29"/>
      <c r="H156" s="29"/>
      <c r="I156" s="29"/>
    </row>
    <row r="157" spans="1:9" ht="21.75" customHeight="1" x14ac:dyDescent="0.5">
      <c r="A157" s="30"/>
      <c r="B157" s="30"/>
      <c r="C157" s="31"/>
      <c r="D157" s="31"/>
      <c r="E157" s="31"/>
      <c r="F157" s="31"/>
      <c r="G157" s="31"/>
      <c r="H157" s="31"/>
    </row>
    <row r="158" spans="1:9" ht="26.25" customHeight="1" x14ac:dyDescent="0.5">
      <c r="A158" s="32" t="s">
        <v>11</v>
      </c>
      <c r="B158" s="33"/>
      <c r="C158" s="34" t="str">
        <f>$C$74</f>
        <v>Ene.26</v>
      </c>
      <c r="D158" s="35" t="str">
        <f>$D$74</f>
        <v>Variación mensual                                   Ene.26/Ene.25</v>
      </c>
      <c r="E158" s="36"/>
      <c r="F158" s="37" t="str">
        <f>$F$74</f>
        <v>Acumulado Ene-Ene.26</v>
      </c>
      <c r="G158" s="35" t="str">
        <f>$G$74</f>
        <v>Var. del acumulado                                                       Ene-Ene.26/Ene-Ene.25</v>
      </c>
      <c r="H158" s="36"/>
    </row>
    <row r="159" spans="1:9" ht="16.5" customHeight="1" x14ac:dyDescent="0.5">
      <c r="A159" s="38"/>
      <c r="B159" s="39"/>
      <c r="C159" s="40"/>
      <c r="D159" s="41"/>
      <c r="E159" s="42"/>
      <c r="F159" s="43"/>
      <c r="G159" s="41"/>
      <c r="H159" s="42"/>
    </row>
    <row r="160" spans="1:9" x14ac:dyDescent="0.5">
      <c r="A160" s="44"/>
      <c r="B160" s="45"/>
      <c r="C160" s="46"/>
      <c r="D160" s="47" t="str">
        <f>$D$76</f>
        <v>%</v>
      </c>
      <c r="E160" s="47" t="str">
        <f>$E$76</f>
        <v>Diferencias</v>
      </c>
      <c r="F160" s="48"/>
      <c r="G160" s="47" t="str">
        <f>$G$76</f>
        <v>%</v>
      </c>
      <c r="H160" s="47" t="str">
        <f>$H$76</f>
        <v>Diferencias</v>
      </c>
    </row>
    <row r="161" spans="1:12" x14ac:dyDescent="0.5">
      <c r="A161" s="49" t="s">
        <v>27</v>
      </c>
      <c r="B161" s="50"/>
      <c r="C161" s="51"/>
      <c r="D161" s="51"/>
      <c r="E161" s="51"/>
      <c r="F161" s="51"/>
      <c r="G161" s="51"/>
      <c r="H161" s="51"/>
    </row>
    <row r="162" spans="1:12" x14ac:dyDescent="0.5">
      <c r="A162" s="52" t="s">
        <v>28</v>
      </c>
      <c r="B162" s="53"/>
      <c r="C162" s="54">
        <f>+[1]demanda!BB190</f>
        <v>44808</v>
      </c>
      <c r="D162" s="55">
        <f>+'[1]demanda-enl'!BB191</f>
        <v>-0.15125111283692916</v>
      </c>
      <c r="E162" s="54">
        <f>+'[1]demanda-enl'!BB192</f>
        <v>-7985</v>
      </c>
      <c r="F162" s="54">
        <f>+[1]demanda!BB194</f>
        <v>44808</v>
      </c>
      <c r="G162" s="55">
        <f>+'[1]demanda-enl'!BB195</f>
        <v>-0.15125111283692916</v>
      </c>
      <c r="H162" s="54">
        <f>+'[1]demanda-enl'!BB196</f>
        <v>-7985</v>
      </c>
      <c r="J162" s="56"/>
    </row>
    <row r="163" spans="1:12" x14ac:dyDescent="0.5">
      <c r="A163" s="52" t="s">
        <v>29</v>
      </c>
      <c r="B163" s="53"/>
      <c r="C163" s="54">
        <f>+[1]demanda!BJ190</f>
        <v>26192</v>
      </c>
      <c r="D163" s="55">
        <f>+'[1]demanda-enl'!BJ191</f>
        <v>3.578914066516381E-2</v>
      </c>
      <c r="E163" s="54">
        <f>+'[1]demanda-enl'!BJ192</f>
        <v>905</v>
      </c>
      <c r="F163" s="54">
        <f>+[1]demanda!BJ194</f>
        <v>26192</v>
      </c>
      <c r="G163" s="55">
        <f>+'[1]demanda-enl'!BJ195</f>
        <v>3.578914066516381E-2</v>
      </c>
      <c r="H163" s="54">
        <f>+'[1]demanda-enl'!BJ196</f>
        <v>905</v>
      </c>
      <c r="J163" s="56"/>
      <c r="K163" s="57"/>
      <c r="L163" s="57"/>
    </row>
    <row r="164" spans="1:12" x14ac:dyDescent="0.5">
      <c r="A164" s="58" t="s">
        <v>30</v>
      </c>
      <c r="B164" s="59"/>
      <c r="C164" s="60">
        <f>+[1]demanda!AT190</f>
        <v>71000</v>
      </c>
      <c r="D164" s="61">
        <f>+'[1]demanda-enl'!AT191</f>
        <v>-9.067622950819676E-2</v>
      </c>
      <c r="E164" s="60">
        <f>+'[1]demanda-enl'!AT192</f>
        <v>-7080</v>
      </c>
      <c r="F164" s="60">
        <f>+[1]demanda!AT194</f>
        <v>71000</v>
      </c>
      <c r="G164" s="61">
        <f>+'[1]demanda-enl'!AT195</f>
        <v>-9.067622950819676E-2</v>
      </c>
      <c r="H164" s="60">
        <f>+'[1]demanda-enl'!AT196</f>
        <v>-7080</v>
      </c>
      <c r="J164" s="56"/>
      <c r="K164" s="57"/>
    </row>
    <row r="165" spans="1:12" x14ac:dyDescent="0.5">
      <c r="A165" s="49" t="s">
        <v>31</v>
      </c>
      <c r="B165" s="50"/>
      <c r="C165" s="51"/>
      <c r="D165" s="62"/>
      <c r="E165" s="51"/>
      <c r="F165" s="51"/>
      <c r="G165" s="62"/>
      <c r="H165" s="51"/>
      <c r="J165" s="56"/>
    </row>
    <row r="166" spans="1:12" x14ac:dyDescent="0.5">
      <c r="A166" s="52" t="s">
        <v>28</v>
      </c>
      <c r="B166" s="53"/>
      <c r="C166" s="54">
        <f>+[1]demanda!BZ190</f>
        <v>76845</v>
      </c>
      <c r="D166" s="55">
        <f>+'[1]demanda-enl'!BZ191</f>
        <v>-0.14660284743353402</v>
      </c>
      <c r="E166" s="54">
        <f>+'[1]demanda-enl'!BZ192</f>
        <v>-13201</v>
      </c>
      <c r="F166" s="54">
        <f>+[1]demanda!BZ194</f>
        <v>76845</v>
      </c>
      <c r="G166" s="55">
        <f>+'[1]demanda-enl'!BZ195</f>
        <v>-0.14660284743353402</v>
      </c>
      <c r="H166" s="54">
        <f>+'[1]demanda-enl'!BZ196</f>
        <v>-13201</v>
      </c>
      <c r="J166" s="56"/>
    </row>
    <row r="167" spans="1:12" x14ac:dyDescent="0.5">
      <c r="A167" s="52" t="s">
        <v>29</v>
      </c>
      <c r="B167" s="53"/>
      <c r="C167" s="54">
        <f>+[1]demanda!CH190</f>
        <v>44814</v>
      </c>
      <c r="D167" s="55">
        <f>+'[1]demanda-enl'!CH191</f>
        <v>6.6213033237372487E-2</v>
      </c>
      <c r="E167" s="54">
        <f>+'[1]demanda-enl'!CH192</f>
        <v>2783</v>
      </c>
      <c r="F167" s="54">
        <f>+[1]demanda!CH194</f>
        <v>44814</v>
      </c>
      <c r="G167" s="55">
        <f>+'[1]demanda-enl'!CH195</f>
        <v>6.6213033237372487E-2</v>
      </c>
      <c r="H167" s="54">
        <f>+'[1]demanda-enl'!CH196</f>
        <v>2783</v>
      </c>
      <c r="K167" s="57"/>
    </row>
    <row r="168" spans="1:12" x14ac:dyDescent="0.5">
      <c r="A168" s="58" t="s">
        <v>30</v>
      </c>
      <c r="B168" s="59"/>
      <c r="C168" s="60">
        <f>+[1]demanda!BR190</f>
        <v>121659</v>
      </c>
      <c r="D168" s="61">
        <f>+'[1]demanda-enl'!BR191</f>
        <v>-7.8878230123337167E-2</v>
      </c>
      <c r="E168" s="60">
        <f>+'[1]demanda-enl'!BR192</f>
        <v>-10418</v>
      </c>
      <c r="F168" s="60">
        <f>+[1]demanda!BR194</f>
        <v>121659</v>
      </c>
      <c r="G168" s="61">
        <f>+'[1]demanda-enl'!BR195</f>
        <v>-7.8878230123337167E-2</v>
      </c>
      <c r="H168" s="60">
        <f>+'[1]demanda-enl'!BR196</f>
        <v>-10418</v>
      </c>
    </row>
    <row r="169" spans="1:12" x14ac:dyDescent="0.5">
      <c r="A169" s="49" t="s">
        <v>32</v>
      </c>
      <c r="B169" s="50"/>
      <c r="C169" s="51"/>
      <c r="D169" s="51"/>
      <c r="E169" s="51"/>
      <c r="F169" s="51"/>
      <c r="G169" s="51"/>
      <c r="H169" s="51"/>
    </row>
    <row r="170" spans="1:12" x14ac:dyDescent="0.5">
      <c r="A170" s="52" t="s">
        <v>28</v>
      </c>
      <c r="B170" s="53"/>
      <c r="C170" s="63">
        <f>+'[1]demanda-enl'!BB216</f>
        <v>1.7149839314408142</v>
      </c>
      <c r="D170" s="63" t="s">
        <v>33</v>
      </c>
      <c r="E170" s="63">
        <f>+'[1]demanda-enl'!BB218</f>
        <v>9.341137888638773E-3</v>
      </c>
      <c r="F170" s="63">
        <f>+'[1]demanda-enl'!BB220</f>
        <v>1.7149839314408142</v>
      </c>
      <c r="G170" s="63" t="s">
        <v>33</v>
      </c>
      <c r="H170" s="63">
        <f>+'[1]demanda-enl'!BB222</f>
        <v>9.341137888638773E-3</v>
      </c>
    </row>
    <row r="171" spans="1:12" x14ac:dyDescent="0.5">
      <c r="A171" s="52" t="s">
        <v>29</v>
      </c>
      <c r="B171" s="53"/>
      <c r="C171" s="63">
        <f>+'[1]demanda-enl'!BJ216</f>
        <v>1.7109804520464265</v>
      </c>
      <c r="D171" s="63" t="s">
        <v>33</v>
      </c>
      <c r="E171" s="63">
        <f>+'[1]demanda-enl'!BJ218</f>
        <v>4.8822030723217003E-2</v>
      </c>
      <c r="F171" s="63">
        <f>+'[1]demanda-enl'!BJ220</f>
        <v>1.7109804520464265</v>
      </c>
      <c r="G171" s="63" t="s">
        <v>33</v>
      </c>
      <c r="H171" s="63">
        <f>+'[1]demanda-enl'!BJ222</f>
        <v>4.8822030723217003E-2</v>
      </c>
    </row>
    <row r="172" spans="1:12" x14ac:dyDescent="0.5">
      <c r="A172" s="58" t="s">
        <v>30</v>
      </c>
      <c r="B172" s="59"/>
      <c r="C172" s="64">
        <f>+'[1]demanda-enl'!AT216</f>
        <v>1.713507042253521</v>
      </c>
      <c r="D172" s="64" t="s">
        <v>33</v>
      </c>
      <c r="E172" s="64">
        <f>+'[1]demanda-enl'!AT218</f>
        <v>2.1947103728930939E-2</v>
      </c>
      <c r="F172" s="64">
        <f>+'[1]demanda-enl'!AT220</f>
        <v>1.713507042253521</v>
      </c>
      <c r="G172" s="64" t="s">
        <v>33</v>
      </c>
      <c r="H172" s="64">
        <f>+'[1]demanda-enl'!AT222</f>
        <v>2.1947103728930939E-2</v>
      </c>
    </row>
    <row r="173" spans="1:12" x14ac:dyDescent="0.5">
      <c r="A173" s="49" t="s">
        <v>41</v>
      </c>
      <c r="B173" s="50"/>
      <c r="C173" s="51"/>
      <c r="D173" s="51"/>
      <c r="E173" s="51"/>
      <c r="F173" s="51"/>
      <c r="G173" s="51"/>
      <c r="H173" s="51"/>
    </row>
    <row r="174" spans="1:12" x14ac:dyDescent="0.5">
      <c r="A174" s="52" t="s">
        <v>28</v>
      </c>
      <c r="B174" s="53"/>
      <c r="C174" s="65">
        <f>([1]demanda!BZ190/[1]demanda!AE190)</f>
        <v>7.3682686462406444E-2</v>
      </c>
      <c r="D174" s="66" t="s">
        <v>33</v>
      </c>
      <c r="E174" s="67">
        <f>(([1]demanda!BZ190/[1]demanda!AE190)-([1]demanda!BZ189/[1]demanda!AE189))*100</f>
        <v>-1.6530930437794134</v>
      </c>
      <c r="F174" s="65">
        <f>([1]demanda!BZ194/[1]demanda!AE194)</f>
        <v>7.3682686462406444E-2</v>
      </c>
      <c r="G174" s="66" t="s">
        <v>33</v>
      </c>
      <c r="H174" s="67">
        <f>(([1]demanda!BZ194/[1]demanda!AE194)-([1]demanda!BZ193/[1]demanda!AE193))*100</f>
        <v>-1.6530930437794134</v>
      </c>
    </row>
    <row r="175" spans="1:12" x14ac:dyDescent="0.5">
      <c r="A175" s="52" t="s">
        <v>29</v>
      </c>
      <c r="B175" s="53"/>
      <c r="C175" s="65">
        <f>([1]demanda!CH190/[1]demanda!AL190)</f>
        <v>3.1072498335921898E-2</v>
      </c>
      <c r="D175" s="66" t="s">
        <v>33</v>
      </c>
      <c r="E175" s="67">
        <f>(([1]demanda!CH190/[1]demanda!AL190)-([1]demanda!CH189/[1]demanda!AL189))*100</f>
        <v>-0.12513321352734322</v>
      </c>
      <c r="F175" s="65">
        <f>([1]demanda!CH194/[1]demanda!AL194)</f>
        <v>3.1072498335921898E-2</v>
      </c>
      <c r="G175" s="66" t="s">
        <v>33</v>
      </c>
      <c r="H175" s="67">
        <f>(([1]demanda!CH194/[1]demanda!AL194)-([1]demanda!CH193/[1]demanda!AL193))*100</f>
        <v>-0.12513321352734322</v>
      </c>
    </row>
    <row r="176" spans="1:12" x14ac:dyDescent="0.5">
      <c r="A176" s="52" t="s">
        <v>30</v>
      </c>
      <c r="B176" s="53"/>
      <c r="C176" s="65">
        <f>([1]demanda!BR190/[1]demanda!X190)</f>
        <v>4.8954231481459123E-2</v>
      </c>
      <c r="D176" s="67" t="s">
        <v>33</v>
      </c>
      <c r="E176" s="67">
        <f>(([1]demanda!BR190/[1]demanda!X190)-([1]demanda!BR189/[1]demanda!X189))*100</f>
        <v>-0.8509201531963384</v>
      </c>
      <c r="F176" s="65">
        <f>([1]demanda!BR194/[1]demanda!X194)</f>
        <v>4.8954231481459123E-2</v>
      </c>
      <c r="G176" s="67" t="s">
        <v>33</v>
      </c>
      <c r="H176" s="67">
        <f>(([1]demanda!BR194/[1]demanda!X194)-([1]demanda!BR193/[1]demanda!X193))*100</f>
        <v>-0.8509201531963384</v>
      </c>
    </row>
    <row r="177" spans="1:12" x14ac:dyDescent="0.5">
      <c r="A177" s="49" t="s">
        <v>35</v>
      </c>
      <c r="B177" s="50"/>
      <c r="C177" s="51"/>
      <c r="D177" s="51"/>
      <c r="E177" s="51"/>
      <c r="F177" s="51"/>
      <c r="G177" s="51"/>
      <c r="H177" s="51"/>
    </row>
    <row r="178" spans="1:12" x14ac:dyDescent="0.5">
      <c r="A178" s="58" t="s">
        <v>36</v>
      </c>
      <c r="B178" s="59"/>
      <c r="C178" s="68">
        <f>+[1]oferta!AO190</f>
        <v>1347</v>
      </c>
      <c r="D178" s="69">
        <f>+'[1]oferta-enl'!AO191</f>
        <v>8.9805825242718518E-2</v>
      </c>
      <c r="E178" s="68">
        <f>+'[1]oferta-enl'!AO192</f>
        <v>111</v>
      </c>
      <c r="F178" s="68">
        <f>+[1]oferta!AO194</f>
        <v>1347</v>
      </c>
      <c r="G178" s="69">
        <f>+'[1]oferta-enl'!AO195</f>
        <v>8.9805825242718518E-2</v>
      </c>
      <c r="H178" s="68">
        <f>+'[1]oferta-enl'!AO196</f>
        <v>111</v>
      </c>
    </row>
    <row r="179" spans="1:12" x14ac:dyDescent="0.5">
      <c r="A179" s="58" t="s">
        <v>37</v>
      </c>
      <c r="B179" s="59"/>
      <c r="C179" s="69">
        <f>'[1]oferta-enl'!AG190/100</f>
        <v>0.34670000000000001</v>
      </c>
      <c r="D179" s="64" t="s">
        <v>33</v>
      </c>
      <c r="E179" s="64">
        <f>'[1]oferta-enl'!AG192</f>
        <v>-2.9899999999999949</v>
      </c>
      <c r="F179" s="69">
        <f>'[1]oferta-enl'!AG194/100</f>
        <v>0.34670000000000001</v>
      </c>
      <c r="G179" s="64" t="s">
        <v>33</v>
      </c>
      <c r="H179" s="64">
        <f>'[1]oferta-enl'!AG196</f>
        <v>-2.9899999999999949</v>
      </c>
    </row>
    <row r="180" spans="1:12" x14ac:dyDescent="0.5">
      <c r="A180" s="58" t="s">
        <v>38</v>
      </c>
      <c r="B180" s="59"/>
      <c r="C180" s="68">
        <f>'[1]oferta-enl'!Y190</f>
        <v>11258</v>
      </c>
      <c r="D180" s="69">
        <f>'[1]oferta-enl'!Y191</f>
        <v>6.7066082446569641E-3</v>
      </c>
      <c r="E180" s="68">
        <f>'[1]oferta-enl'!Y192</f>
        <v>75</v>
      </c>
      <c r="F180" s="68">
        <f>'[1]oferta-enl'!Y194</f>
        <v>11258</v>
      </c>
      <c r="G180" s="69">
        <f>'[1]oferta-enl'!Y195</f>
        <v>6.7066082446569641E-3</v>
      </c>
      <c r="H180" s="68">
        <f>'[1]oferta-enl'!Y196</f>
        <v>75</v>
      </c>
      <c r="I180" s="26"/>
    </row>
    <row r="181" spans="1:12" x14ac:dyDescent="0.5">
      <c r="A181" s="70" t="str">
        <f>($A$97)</f>
        <v>Fuente: Oficina del Dato a partir de datos de Encuesta de Ocupación Hotelera (INE)</v>
      </c>
      <c r="B181" s="70"/>
      <c r="C181" s="71"/>
      <c r="D181" s="71"/>
      <c r="E181" s="71"/>
      <c r="F181" s="71"/>
      <c r="G181" s="71"/>
      <c r="H181" s="71"/>
      <c r="I181" s="26"/>
    </row>
    <row r="182" spans="1:12" x14ac:dyDescent="0.5">
      <c r="A182" s="22"/>
      <c r="B182" s="22"/>
      <c r="C182" s="22"/>
      <c r="D182" s="23"/>
      <c r="E182" s="23"/>
      <c r="F182" s="24"/>
      <c r="G182" s="24"/>
      <c r="H182" s="72"/>
    </row>
    <row r="183" spans="1:12" x14ac:dyDescent="0.5">
      <c r="A183" s="74"/>
      <c r="B183" s="74"/>
      <c r="C183" s="75"/>
      <c r="D183" s="75"/>
      <c r="E183" s="75"/>
      <c r="F183" s="75"/>
      <c r="G183" s="75"/>
      <c r="H183" s="75"/>
    </row>
    <row r="184" spans="1:12" ht="32.5" x14ac:dyDescent="0.5">
      <c r="A184" s="27" t="s">
        <v>44</v>
      </c>
      <c r="B184" s="28"/>
      <c r="C184" s="29"/>
      <c r="D184" s="29"/>
      <c r="E184" s="29"/>
      <c r="F184" s="29"/>
      <c r="G184" s="29"/>
      <c r="H184" s="29"/>
      <c r="I184" s="29"/>
    </row>
    <row r="185" spans="1:12" ht="21.75" customHeight="1" x14ac:dyDescent="0.5">
      <c r="A185" s="30"/>
      <c r="B185" s="30"/>
      <c r="C185" s="31"/>
      <c r="D185" s="31"/>
      <c r="E185" s="31"/>
      <c r="F185" s="31"/>
      <c r="G185" s="31"/>
      <c r="H185" s="31"/>
    </row>
    <row r="186" spans="1:12" ht="26.25" customHeight="1" x14ac:dyDescent="0.5">
      <c r="A186" s="32" t="s">
        <v>12</v>
      </c>
      <c r="B186" s="33"/>
      <c r="C186" s="34" t="str">
        <f>$C$74</f>
        <v>Ene.26</v>
      </c>
      <c r="D186" s="35" t="str">
        <f>$D$74</f>
        <v>Variación mensual                                   Ene.26/Ene.25</v>
      </c>
      <c r="E186" s="36"/>
      <c r="F186" s="37" t="str">
        <f>$F$74</f>
        <v>Acumulado Ene-Ene.26</v>
      </c>
      <c r="G186" s="35" t="str">
        <f>$G$74</f>
        <v>Var. del acumulado                                                       Ene-Ene.26/Ene-Ene.25</v>
      </c>
      <c r="H186" s="36"/>
    </row>
    <row r="187" spans="1:12" ht="16.5" customHeight="1" x14ac:dyDescent="0.5">
      <c r="A187" s="38"/>
      <c r="B187" s="39"/>
      <c r="C187" s="40"/>
      <c r="D187" s="41"/>
      <c r="E187" s="42"/>
      <c r="F187" s="43"/>
      <c r="G187" s="41"/>
      <c r="H187" s="42"/>
    </row>
    <row r="188" spans="1:12" x14ac:dyDescent="0.5">
      <c r="A188" s="44"/>
      <c r="B188" s="45"/>
      <c r="C188" s="46"/>
      <c r="D188" s="47" t="str">
        <f>$D$76</f>
        <v>%</v>
      </c>
      <c r="E188" s="47" t="str">
        <f>$E$76</f>
        <v>Diferencias</v>
      </c>
      <c r="F188" s="48"/>
      <c r="G188" s="47" t="str">
        <f>$G$76</f>
        <v>%</v>
      </c>
      <c r="H188" s="47" t="str">
        <f>$H$76</f>
        <v>Diferencias</v>
      </c>
    </row>
    <row r="189" spans="1:12" x14ac:dyDescent="0.5">
      <c r="A189" s="49" t="s">
        <v>27</v>
      </c>
      <c r="B189" s="50"/>
      <c r="C189" s="51"/>
      <c r="D189" s="51"/>
      <c r="E189" s="51"/>
      <c r="F189" s="51"/>
      <c r="G189" s="51"/>
      <c r="H189" s="51"/>
    </row>
    <row r="190" spans="1:12" x14ac:dyDescent="0.5">
      <c r="A190" s="52" t="s">
        <v>28</v>
      </c>
      <c r="B190" s="53"/>
      <c r="C190" s="54">
        <f>+[1]demanda!BC190</f>
        <v>123228</v>
      </c>
      <c r="D190" s="55">
        <f>+'[1]demanda-enl'!BC191</f>
        <v>7.6988961623506658E-2</v>
      </c>
      <c r="E190" s="54">
        <f>+'[1]demanda-enl'!BC192</f>
        <v>8809</v>
      </c>
      <c r="F190" s="54">
        <f>+[1]demanda!BC194</f>
        <v>123228</v>
      </c>
      <c r="G190" s="55">
        <f>+'[1]demanda-enl'!BC195</f>
        <v>7.6988961623506658E-2</v>
      </c>
      <c r="H190" s="54">
        <f>+'[1]demanda-enl'!BC196</f>
        <v>8809</v>
      </c>
      <c r="J190" s="56"/>
    </row>
    <row r="191" spans="1:12" x14ac:dyDescent="0.5">
      <c r="A191" s="52" t="s">
        <v>29</v>
      </c>
      <c r="B191" s="53"/>
      <c r="C191" s="54">
        <f>+[1]demanda!BK190</f>
        <v>77041</v>
      </c>
      <c r="D191" s="55">
        <f>+'[1]demanda-enl'!BK191</f>
        <v>-3.0711356030296177E-2</v>
      </c>
      <c r="E191" s="54">
        <f>+'[1]demanda-enl'!BK192</f>
        <v>-2441</v>
      </c>
      <c r="F191" s="54">
        <f>+[1]demanda!BK194</f>
        <v>77041</v>
      </c>
      <c r="G191" s="55">
        <f>+'[1]demanda-enl'!BK195</f>
        <v>-3.0711356030296177E-2</v>
      </c>
      <c r="H191" s="54">
        <f>+'[1]demanda-enl'!BK196</f>
        <v>-2441</v>
      </c>
      <c r="J191" s="56"/>
      <c r="K191" s="57"/>
      <c r="L191" s="57"/>
    </row>
    <row r="192" spans="1:12" x14ac:dyDescent="0.5">
      <c r="A192" s="58" t="s">
        <v>30</v>
      </c>
      <c r="B192" s="59"/>
      <c r="C192" s="60">
        <f>+[1]demanda!AU190</f>
        <v>200269</v>
      </c>
      <c r="D192" s="61">
        <f>+'[1]demanda-enl'!AU191</f>
        <v>3.2841501591018174E-2</v>
      </c>
      <c r="E192" s="60">
        <f>+'[1]demanda-enl'!AU192</f>
        <v>6368</v>
      </c>
      <c r="F192" s="60">
        <f>+[1]demanda!AU194</f>
        <v>200269</v>
      </c>
      <c r="G192" s="61">
        <f>+'[1]demanda-enl'!AU195</f>
        <v>3.2841501591018174E-2</v>
      </c>
      <c r="H192" s="60">
        <f>+'[1]demanda-enl'!AU196</f>
        <v>6368</v>
      </c>
      <c r="J192" s="56"/>
      <c r="K192" s="57"/>
    </row>
    <row r="193" spans="1:11" x14ac:dyDescent="0.5">
      <c r="A193" s="49" t="s">
        <v>31</v>
      </c>
      <c r="B193" s="50"/>
      <c r="C193" s="51"/>
      <c r="D193" s="62"/>
      <c r="E193" s="51"/>
      <c r="F193" s="51"/>
      <c r="G193" s="62"/>
      <c r="H193" s="51"/>
      <c r="J193" s="56"/>
    </row>
    <row r="194" spans="1:11" x14ac:dyDescent="0.5">
      <c r="A194" s="52" t="s">
        <v>28</v>
      </c>
      <c r="B194" s="53"/>
      <c r="C194" s="54">
        <f>+[1]demanda!CA190</f>
        <v>233579</v>
      </c>
      <c r="D194" s="55">
        <f>+'[1]demanda-enl'!CA191</f>
        <v>0.10683112673787165</v>
      </c>
      <c r="E194" s="54">
        <f>+'[1]demanda-enl'!CA192</f>
        <v>22545</v>
      </c>
      <c r="F194" s="54">
        <f>+[1]demanda!CA194</f>
        <v>233579</v>
      </c>
      <c r="G194" s="55">
        <f>+'[1]demanda-enl'!CA195</f>
        <v>0.10683112673787165</v>
      </c>
      <c r="H194" s="54">
        <f>+'[1]demanda-enl'!CA196</f>
        <v>22545</v>
      </c>
      <c r="J194" s="56"/>
    </row>
    <row r="195" spans="1:11" x14ac:dyDescent="0.5">
      <c r="A195" s="52" t="s">
        <v>29</v>
      </c>
      <c r="B195" s="53"/>
      <c r="C195" s="54">
        <f>+[1]demanda!CI190</f>
        <v>161231</v>
      </c>
      <c r="D195" s="55">
        <f>+'[1]demanda-enl'!CI191</f>
        <v>-2.7305030858425283E-2</v>
      </c>
      <c r="E195" s="54">
        <f>+'[1]demanda-enl'!CI192</f>
        <v>-4526</v>
      </c>
      <c r="F195" s="54">
        <f>+[1]demanda!CI194</f>
        <v>161231</v>
      </c>
      <c r="G195" s="55">
        <f>+'[1]demanda-enl'!CI195</f>
        <v>-2.7305030858425283E-2</v>
      </c>
      <c r="H195" s="54">
        <f>+'[1]demanda-enl'!CI196</f>
        <v>-4526</v>
      </c>
      <c r="K195" s="57"/>
    </row>
    <row r="196" spans="1:11" x14ac:dyDescent="0.5">
      <c r="A196" s="58" t="s">
        <v>30</v>
      </c>
      <c r="B196" s="59"/>
      <c r="C196" s="60">
        <f>+[1]demanda!BS190</f>
        <v>394810</v>
      </c>
      <c r="D196" s="61">
        <f>+'[1]demanda-enl'!BS191</f>
        <v>4.7822267517005468E-2</v>
      </c>
      <c r="E196" s="60">
        <f>+'[1]demanda-enl'!BS192</f>
        <v>18019</v>
      </c>
      <c r="F196" s="60">
        <f>+[1]demanda!BS194</f>
        <v>394810</v>
      </c>
      <c r="G196" s="61">
        <f>+'[1]demanda-enl'!BS195</f>
        <v>4.7822267517005468E-2</v>
      </c>
      <c r="H196" s="60">
        <f>+'[1]demanda-enl'!BS196</f>
        <v>18019</v>
      </c>
    </row>
    <row r="197" spans="1:11" x14ac:dyDescent="0.5">
      <c r="A197" s="49" t="s">
        <v>32</v>
      </c>
      <c r="B197" s="50"/>
      <c r="C197" s="51"/>
      <c r="D197" s="51"/>
      <c r="E197" s="51"/>
      <c r="F197" s="51"/>
      <c r="G197" s="51"/>
      <c r="H197" s="51"/>
    </row>
    <row r="198" spans="1:11" x14ac:dyDescent="0.5">
      <c r="A198" s="52" t="s">
        <v>28</v>
      </c>
      <c r="B198" s="53"/>
      <c r="C198" s="63">
        <f>+'[1]demanda-enl'!BC216</f>
        <v>1.8955026455026456</v>
      </c>
      <c r="D198" s="63" t="s">
        <v>33</v>
      </c>
      <c r="E198" s="63">
        <f>+'[1]demanda-enl'!BC218</f>
        <v>5.1106172888831347E-2</v>
      </c>
      <c r="F198" s="63">
        <f>+'[1]demanda-enl'!BC220</f>
        <v>1.8955026455026456</v>
      </c>
      <c r="G198" s="63" t="s">
        <v>33</v>
      </c>
      <c r="H198" s="63">
        <f>+'[1]demanda-enl'!BC222</f>
        <v>5.1106172888831347E-2</v>
      </c>
    </row>
    <row r="199" spans="1:11" x14ac:dyDescent="0.5">
      <c r="A199" s="52" t="s">
        <v>29</v>
      </c>
      <c r="B199" s="53"/>
      <c r="C199" s="63">
        <f>+'[1]demanda-enl'!BK216</f>
        <v>2.0927947456549112</v>
      </c>
      <c r="D199" s="63" t="s">
        <v>33</v>
      </c>
      <c r="E199" s="63">
        <f>+'[1]demanda-enl'!BK218</f>
        <v>7.3288540064875285E-3</v>
      </c>
      <c r="F199" s="63">
        <f>+'[1]demanda-enl'!BK220</f>
        <v>2.0927947456549112</v>
      </c>
      <c r="G199" s="63" t="s">
        <v>33</v>
      </c>
      <c r="H199" s="63">
        <f>+'[1]demanda-enl'!BK222</f>
        <v>7.3288540064875285E-3</v>
      </c>
    </row>
    <row r="200" spans="1:11" x14ac:dyDescent="0.5">
      <c r="A200" s="58" t="s">
        <v>30</v>
      </c>
      <c r="B200" s="59"/>
      <c r="C200" s="64">
        <f>+'[1]demanda-enl'!AU216</f>
        <v>1.9713984690591155</v>
      </c>
      <c r="D200" s="64" t="s">
        <v>33</v>
      </c>
      <c r="E200" s="64">
        <f>+'[1]demanda-enl'!AU218</f>
        <v>2.8185179803258187E-2</v>
      </c>
      <c r="F200" s="64">
        <f>+'[1]demanda-enl'!AU220</f>
        <v>1.9713984690591155</v>
      </c>
      <c r="G200" s="64" t="s">
        <v>33</v>
      </c>
      <c r="H200" s="64">
        <f>+'[1]demanda-enl'!AU222</f>
        <v>2.8185179803258187E-2</v>
      </c>
    </row>
    <row r="201" spans="1:11" x14ac:dyDescent="0.5">
      <c r="A201" s="49" t="s">
        <v>41</v>
      </c>
      <c r="B201" s="50"/>
      <c r="C201" s="51"/>
      <c r="D201" s="51"/>
      <c r="E201" s="51"/>
      <c r="F201" s="51"/>
      <c r="G201" s="51"/>
      <c r="H201" s="51"/>
    </row>
    <row r="202" spans="1:11" x14ac:dyDescent="0.5">
      <c r="A202" s="52" t="s">
        <v>28</v>
      </c>
      <c r="B202" s="53"/>
      <c r="C202" s="65">
        <f>([1]demanda!CA190/[1]demanda!AE190)</f>
        <v>0.2239667931706999</v>
      </c>
      <c r="D202" s="66" t="s">
        <v>33</v>
      </c>
      <c r="E202" s="67">
        <f>(([1]demanda!CA190/[1]demanda!AE190)-([1]demanda!CA189/[1]demanda!AE189))*100</f>
        <v>1.2539962118605112</v>
      </c>
      <c r="F202" s="65">
        <f>([1]demanda!CA194/[1]demanda!AE194)</f>
        <v>0.2239667931706999</v>
      </c>
      <c r="G202" s="66" t="s">
        <v>33</v>
      </c>
      <c r="H202" s="67">
        <f>(([1]demanda!CA194/[1]demanda!AE194)-([1]demanda!CA193/[1]demanda!AE193))*100</f>
        <v>1.2539962118605112</v>
      </c>
    </row>
    <row r="203" spans="1:11" x14ac:dyDescent="0.5">
      <c r="A203" s="52" t="s">
        <v>29</v>
      </c>
      <c r="B203" s="53"/>
      <c r="C203" s="65">
        <f>([1]demanda!CI190/[1]demanda!AL190)</f>
        <v>0.11179207344131352</v>
      </c>
      <c r="D203" s="66" t="s">
        <v>33</v>
      </c>
      <c r="E203" s="67">
        <f>(([1]demanda!CI190/[1]demanda!AL190)-([1]demanda!CI189/[1]demanda!AL189))*100</f>
        <v>-1.5682913292619158</v>
      </c>
      <c r="F203" s="65">
        <f>([1]demanda!CI194/[1]demanda!AL194)</f>
        <v>0.11179207344131352</v>
      </c>
      <c r="G203" s="66" t="s">
        <v>33</v>
      </c>
      <c r="H203" s="67">
        <f>(([1]demanda!CI194/[1]demanda!AL194)-([1]demanda!CI193/[1]demanda!AL193))*100</f>
        <v>-1.5682913292619158</v>
      </c>
    </row>
    <row r="204" spans="1:11" x14ac:dyDescent="0.5">
      <c r="A204" s="52" t="s">
        <v>30</v>
      </c>
      <c r="B204" s="53"/>
      <c r="C204" s="65">
        <f>([1]demanda!BS190/[1]demanda!X190)</f>
        <v>0.15886716257075004</v>
      </c>
      <c r="D204" s="67" t="s">
        <v>33</v>
      </c>
      <c r="E204" s="67">
        <f>(([1]demanda!BS190/[1]demanda!X190)-([1]demanda!BS189/[1]demanda!X189))*100</f>
        <v>-0.50652737244450408</v>
      </c>
      <c r="F204" s="65">
        <f>([1]demanda!BS194/[1]demanda!X194)</f>
        <v>0.15886716257075004</v>
      </c>
      <c r="G204" s="67" t="s">
        <v>33</v>
      </c>
      <c r="H204" s="67">
        <f>(([1]demanda!BS194/[1]demanda!X194)-([1]demanda!BS193/[1]demanda!X193))*100</f>
        <v>-0.50652737244450408</v>
      </c>
    </row>
    <row r="205" spans="1:11" x14ac:dyDescent="0.5">
      <c r="A205" s="49" t="s">
        <v>35</v>
      </c>
      <c r="B205" s="50"/>
      <c r="C205" s="51"/>
      <c r="D205" s="51"/>
      <c r="E205" s="51"/>
      <c r="F205" s="51"/>
      <c r="G205" s="51"/>
      <c r="H205" s="51"/>
    </row>
    <row r="206" spans="1:11" x14ac:dyDescent="0.5">
      <c r="A206" s="58" t="s">
        <v>36</v>
      </c>
      <c r="B206" s="59"/>
      <c r="C206" s="68">
        <f>+[1]oferta!AP190</f>
        <v>3863</v>
      </c>
      <c r="D206" s="69">
        <f>+'[1]oferta-enl'!AP191</f>
        <v>0.13251245968924064</v>
      </c>
      <c r="E206" s="68">
        <f>+'[1]oferta-enl'!AP192</f>
        <v>452</v>
      </c>
      <c r="F206" s="68">
        <f>+[1]oferta!AP194</f>
        <v>3863</v>
      </c>
      <c r="G206" s="69">
        <f>+'[1]oferta-enl'!AP195</f>
        <v>0.13251245968924064</v>
      </c>
      <c r="H206" s="68">
        <f>+'[1]oferta-enl'!AP196</f>
        <v>452</v>
      </c>
    </row>
    <row r="207" spans="1:11" x14ac:dyDescent="0.5">
      <c r="A207" s="58" t="s">
        <v>37</v>
      </c>
      <c r="B207" s="59"/>
      <c r="C207" s="69">
        <f>'[1]oferta-enl'!AH190/100</f>
        <v>0.44</v>
      </c>
      <c r="D207" s="64" t="s">
        <v>33</v>
      </c>
      <c r="E207" s="64">
        <f>'[1]oferta-enl'!AH192</f>
        <v>1.0900000000000034</v>
      </c>
      <c r="F207" s="69">
        <f>'[1]oferta-enl'!AH194/100</f>
        <v>0.44</v>
      </c>
      <c r="G207" s="64" t="s">
        <v>33</v>
      </c>
      <c r="H207" s="64">
        <f>'[1]oferta-enl'!AH196</f>
        <v>1.0900000000000034</v>
      </c>
    </row>
    <row r="208" spans="1:11" x14ac:dyDescent="0.5">
      <c r="A208" s="58" t="s">
        <v>38</v>
      </c>
      <c r="B208" s="59"/>
      <c r="C208" s="68">
        <f>'[1]oferta-enl'!Z190</f>
        <v>28612</v>
      </c>
      <c r="D208" s="69">
        <f>'[1]oferta-enl'!Z191</f>
        <v>2.3319027181688101E-2</v>
      </c>
      <c r="E208" s="68">
        <f>'[1]oferta-enl'!Z192</f>
        <v>652</v>
      </c>
      <c r="F208" s="68">
        <f>'[1]oferta-enl'!Z194</f>
        <v>28612</v>
      </c>
      <c r="G208" s="69">
        <f>'[1]oferta-enl'!Z195</f>
        <v>2.3319027181688101E-2</v>
      </c>
      <c r="H208" s="68">
        <f>'[1]oferta-enl'!Z196</f>
        <v>652</v>
      </c>
      <c r="I208" s="26"/>
    </row>
    <row r="209" spans="1:12" x14ac:dyDescent="0.5">
      <c r="A209" s="70" t="str">
        <f>($A$97)</f>
        <v>Fuente: Oficina del Dato a partir de datos de Encuesta de Ocupación Hotelera (INE)</v>
      </c>
      <c r="B209" s="70"/>
      <c r="C209" s="71"/>
      <c r="D209" s="71"/>
      <c r="E209" s="71"/>
      <c r="F209" s="71"/>
      <c r="G209" s="71"/>
      <c r="H209" s="71"/>
      <c r="I209" s="26"/>
    </row>
    <row r="210" spans="1:12" x14ac:dyDescent="0.5">
      <c r="A210" s="74"/>
      <c r="B210" s="74"/>
      <c r="C210" s="75"/>
      <c r="D210" s="75"/>
      <c r="E210" s="75"/>
      <c r="F210" s="75"/>
      <c r="G210" s="75"/>
      <c r="H210" s="75"/>
    </row>
    <row r="211" spans="1:12" x14ac:dyDescent="0.5">
      <c r="A211" s="74"/>
      <c r="B211" s="74"/>
      <c r="C211" s="75"/>
      <c r="D211" s="75"/>
      <c r="E211" s="75"/>
      <c r="F211" s="75"/>
      <c r="G211" s="75"/>
      <c r="H211" s="75"/>
    </row>
    <row r="212" spans="1:12" ht="32.5" x14ac:dyDescent="0.5">
      <c r="A212" s="27" t="s">
        <v>45</v>
      </c>
      <c r="B212" s="28"/>
      <c r="C212" s="29"/>
      <c r="D212" s="29"/>
      <c r="E212" s="29"/>
      <c r="F212" s="29"/>
      <c r="G212" s="29"/>
      <c r="H212" s="29"/>
      <c r="I212" s="29"/>
    </row>
    <row r="213" spans="1:12" ht="21.75" customHeight="1" x14ac:dyDescent="0.5">
      <c r="A213" s="30"/>
      <c r="B213" s="30"/>
      <c r="C213" s="31"/>
      <c r="D213" s="31"/>
      <c r="E213" s="31"/>
      <c r="F213" s="31"/>
      <c r="G213" s="31"/>
      <c r="H213" s="31"/>
    </row>
    <row r="214" spans="1:12" ht="26.25" customHeight="1" x14ac:dyDescent="0.5">
      <c r="A214" s="32" t="s">
        <v>13</v>
      </c>
      <c r="B214" s="33"/>
      <c r="C214" s="34" t="str">
        <f>$C$74</f>
        <v>Ene.26</v>
      </c>
      <c r="D214" s="35" t="str">
        <f>$D$74</f>
        <v>Variación mensual                                   Ene.26/Ene.25</v>
      </c>
      <c r="E214" s="36"/>
      <c r="F214" s="37" t="str">
        <f>$F$74</f>
        <v>Acumulado Ene-Ene.26</v>
      </c>
      <c r="G214" s="35" t="str">
        <f>$G$74</f>
        <v>Var. del acumulado                                                       Ene-Ene.26/Ene-Ene.25</v>
      </c>
      <c r="H214" s="36"/>
    </row>
    <row r="215" spans="1:12" ht="16.5" customHeight="1" x14ac:dyDescent="0.5">
      <c r="A215" s="38"/>
      <c r="B215" s="39"/>
      <c r="C215" s="40"/>
      <c r="D215" s="41"/>
      <c r="E215" s="42"/>
      <c r="F215" s="43"/>
      <c r="G215" s="41"/>
      <c r="H215" s="42"/>
    </row>
    <row r="216" spans="1:12" x14ac:dyDescent="0.5">
      <c r="A216" s="44"/>
      <c r="B216" s="45"/>
      <c r="C216" s="46"/>
      <c r="D216" s="47" t="str">
        <f>$D$76</f>
        <v>%</v>
      </c>
      <c r="E216" s="47" t="str">
        <f>$E$76</f>
        <v>Diferencias</v>
      </c>
      <c r="F216" s="48"/>
      <c r="G216" s="47" t="str">
        <f>$G$76</f>
        <v>%</v>
      </c>
      <c r="H216" s="47" t="str">
        <f>$H$76</f>
        <v>Diferencias</v>
      </c>
    </row>
    <row r="217" spans="1:12" x14ac:dyDescent="0.5">
      <c r="A217" s="49" t="s">
        <v>27</v>
      </c>
      <c r="B217" s="50"/>
      <c r="C217" s="51"/>
      <c r="D217" s="51"/>
      <c r="E217" s="51"/>
      <c r="F217" s="51"/>
      <c r="G217" s="51"/>
      <c r="H217" s="51"/>
    </row>
    <row r="218" spans="1:12" x14ac:dyDescent="0.5">
      <c r="A218" s="52" t="s">
        <v>28</v>
      </c>
      <c r="B218" s="53"/>
      <c r="C218" s="54">
        <f>+[1]demanda!BD190</f>
        <v>20503</v>
      </c>
      <c r="D218" s="55">
        <f>+'[1]demanda-enl'!BD191</f>
        <v>9.9120831993138259E-2</v>
      </c>
      <c r="E218" s="54">
        <f>+'[1]demanda-enl'!BD192</f>
        <v>1849</v>
      </c>
      <c r="F218" s="54">
        <f>+[1]demanda!BD194</f>
        <v>20503</v>
      </c>
      <c r="G218" s="55">
        <f>+'[1]demanda-enl'!BD195</f>
        <v>9.9120831993138259E-2</v>
      </c>
      <c r="H218" s="54">
        <f>+'[1]demanda-enl'!BD196</f>
        <v>1849</v>
      </c>
      <c r="J218" s="56"/>
    </row>
    <row r="219" spans="1:12" x14ac:dyDescent="0.5">
      <c r="A219" s="52" t="s">
        <v>29</v>
      </c>
      <c r="B219" s="53"/>
      <c r="C219" s="54">
        <f>+[1]demanda!BL190</f>
        <v>5074</v>
      </c>
      <c r="D219" s="55">
        <f>+'[1]demanda-enl'!BL191</f>
        <v>0.11737502752697648</v>
      </c>
      <c r="E219" s="54">
        <f>+'[1]demanda-enl'!BL192</f>
        <v>533</v>
      </c>
      <c r="F219" s="54">
        <f>+[1]demanda!BL194</f>
        <v>5074</v>
      </c>
      <c r="G219" s="55">
        <f>+'[1]demanda-enl'!BL195</f>
        <v>0.11737502752697648</v>
      </c>
      <c r="H219" s="54">
        <f>+'[1]demanda-enl'!BL196</f>
        <v>533</v>
      </c>
      <c r="J219" s="56"/>
      <c r="K219" s="57"/>
      <c r="L219" s="57"/>
    </row>
    <row r="220" spans="1:12" x14ac:dyDescent="0.5">
      <c r="A220" s="58" t="s">
        <v>30</v>
      </c>
      <c r="B220" s="59"/>
      <c r="C220" s="60">
        <f>+[1]demanda!AV190</f>
        <v>25577</v>
      </c>
      <c r="D220" s="61">
        <f>+'[1]demanda-enl'!AV191</f>
        <v>0.10269454623841345</v>
      </c>
      <c r="E220" s="60">
        <f>+'[1]demanda-enl'!AV192</f>
        <v>2382</v>
      </c>
      <c r="F220" s="60">
        <f>+[1]demanda!AV194</f>
        <v>25577</v>
      </c>
      <c r="G220" s="61">
        <f>+'[1]demanda-enl'!AV195</f>
        <v>0.10269454623841345</v>
      </c>
      <c r="H220" s="60">
        <f>+'[1]demanda-enl'!AV196</f>
        <v>2382</v>
      </c>
      <c r="J220" s="56"/>
      <c r="K220" s="57"/>
    </row>
    <row r="221" spans="1:12" x14ac:dyDescent="0.5">
      <c r="A221" s="49" t="s">
        <v>31</v>
      </c>
      <c r="B221" s="50"/>
      <c r="C221" s="51"/>
      <c r="D221" s="62"/>
      <c r="E221" s="51"/>
      <c r="F221" s="51"/>
      <c r="G221" s="62"/>
      <c r="H221" s="51"/>
      <c r="J221" s="56"/>
    </row>
    <row r="222" spans="1:12" x14ac:dyDescent="0.5">
      <c r="A222" s="52" t="s">
        <v>28</v>
      </c>
      <c r="B222" s="53"/>
      <c r="C222" s="54">
        <f>+[1]demanda!CB190</f>
        <v>36221</v>
      </c>
      <c r="D222" s="55">
        <f>+'[1]demanda-enl'!CB191</f>
        <v>7.2580645161290924E-3</v>
      </c>
      <c r="E222" s="54">
        <f>+'[1]demanda-enl'!CB192</f>
        <v>261</v>
      </c>
      <c r="F222" s="54">
        <f>+[1]demanda!CB194</f>
        <v>36221</v>
      </c>
      <c r="G222" s="55">
        <f>+'[1]demanda-enl'!CB195</f>
        <v>7.2580645161290924E-3</v>
      </c>
      <c r="H222" s="54">
        <f>+'[1]demanda-enl'!CB196</f>
        <v>261</v>
      </c>
      <c r="J222" s="56"/>
    </row>
    <row r="223" spans="1:12" x14ac:dyDescent="0.5">
      <c r="A223" s="52" t="s">
        <v>29</v>
      </c>
      <c r="B223" s="53"/>
      <c r="C223" s="54">
        <f>+[1]demanda!CJ190</f>
        <v>19891</v>
      </c>
      <c r="D223" s="55">
        <f>+'[1]demanda-enl'!CJ191</f>
        <v>7.2927342359350611E-2</v>
      </c>
      <c r="E223" s="54">
        <f>+'[1]demanda-enl'!CJ192</f>
        <v>1352</v>
      </c>
      <c r="F223" s="54">
        <f>+[1]demanda!CJ194</f>
        <v>19891</v>
      </c>
      <c r="G223" s="55">
        <f>+'[1]demanda-enl'!CJ195</f>
        <v>7.2927342359350611E-2</v>
      </c>
      <c r="H223" s="54">
        <f>+'[1]demanda-enl'!CJ196</f>
        <v>1352</v>
      </c>
      <c r="K223" s="57"/>
    </row>
    <row r="224" spans="1:12" x14ac:dyDescent="0.5">
      <c r="A224" s="58" t="s">
        <v>30</v>
      </c>
      <c r="B224" s="59"/>
      <c r="C224" s="60">
        <f>+[1]demanda!BT190</f>
        <v>56112</v>
      </c>
      <c r="D224" s="61">
        <f>+'[1]demanda-enl'!BT191</f>
        <v>2.9596873337125462E-2</v>
      </c>
      <c r="E224" s="60">
        <f>+'[1]demanda-enl'!BT192</f>
        <v>1613</v>
      </c>
      <c r="F224" s="60">
        <f>+[1]demanda!BT194</f>
        <v>56112</v>
      </c>
      <c r="G224" s="61">
        <f>+'[1]demanda-enl'!BT195</f>
        <v>2.9596873337125462E-2</v>
      </c>
      <c r="H224" s="60">
        <f>+'[1]demanda-enl'!BT196</f>
        <v>1613</v>
      </c>
    </row>
    <row r="225" spans="1:9" x14ac:dyDescent="0.5">
      <c r="A225" s="49" t="s">
        <v>32</v>
      </c>
      <c r="B225" s="50"/>
      <c r="C225" s="51"/>
      <c r="D225" s="51"/>
      <c r="E225" s="51"/>
      <c r="F225" s="51"/>
      <c r="G225" s="51"/>
      <c r="H225" s="51"/>
    </row>
    <row r="226" spans="1:9" x14ac:dyDescent="0.5">
      <c r="A226" s="52" t="s">
        <v>28</v>
      </c>
      <c r="B226" s="53"/>
      <c r="C226" s="63">
        <f>+'[1]demanda-enl'!BD216</f>
        <v>1.7666195190947667</v>
      </c>
      <c r="D226" s="63" t="s">
        <v>33</v>
      </c>
      <c r="E226" s="63">
        <f>+'[1]demanda-enl'!BD218</f>
        <v>-0.1611171593656171</v>
      </c>
      <c r="F226" s="63">
        <f>+'[1]demanda-enl'!BD220</f>
        <v>1.7666195190947667</v>
      </c>
      <c r="G226" s="63" t="s">
        <v>33</v>
      </c>
      <c r="H226" s="63">
        <f>+'[1]demanda-enl'!BD222</f>
        <v>-0.1611171593656171</v>
      </c>
    </row>
    <row r="227" spans="1:9" x14ac:dyDescent="0.5">
      <c r="A227" s="52" t="s">
        <v>29</v>
      </c>
      <c r="B227" s="53"/>
      <c r="C227" s="63">
        <f>+'[1]demanda-enl'!BL216</f>
        <v>3.9201813165155697</v>
      </c>
      <c r="D227" s="63" t="s">
        <v>33</v>
      </c>
      <c r="E227" s="63">
        <f>+'[1]demanda-enl'!BL218</f>
        <v>-0.1623996127951548</v>
      </c>
      <c r="F227" s="63">
        <f>+'[1]demanda-enl'!BL220</f>
        <v>3.9201813165155697</v>
      </c>
      <c r="G227" s="63" t="s">
        <v>33</v>
      </c>
      <c r="H227" s="63">
        <f>+'[1]demanda-enl'!BL222</f>
        <v>-0.1623996127951548</v>
      </c>
    </row>
    <row r="228" spans="1:9" x14ac:dyDescent="0.5">
      <c r="A228" s="58" t="s">
        <v>30</v>
      </c>
      <c r="B228" s="59"/>
      <c r="C228" s="64">
        <f>+'[1]demanda-enl'!AV216</f>
        <v>2.1938460335457637</v>
      </c>
      <c r="D228" s="64" t="s">
        <v>33</v>
      </c>
      <c r="E228" s="64">
        <f>+'[1]demanda-enl'!AV218</f>
        <v>-0.15575517361095104</v>
      </c>
      <c r="F228" s="64">
        <f>+'[1]demanda-enl'!AV220</f>
        <v>2.1938460335457637</v>
      </c>
      <c r="G228" s="64" t="s">
        <v>33</v>
      </c>
      <c r="H228" s="64">
        <f>+'[1]demanda-enl'!AV222</f>
        <v>-0.15575517361095104</v>
      </c>
    </row>
    <row r="229" spans="1:9" x14ac:dyDescent="0.5">
      <c r="A229" s="49" t="s">
        <v>41</v>
      </c>
      <c r="B229" s="50"/>
      <c r="C229" s="51"/>
      <c r="D229" s="51"/>
      <c r="E229" s="51"/>
      <c r="F229" s="51"/>
      <c r="G229" s="51"/>
      <c r="H229" s="51"/>
    </row>
    <row r="230" spans="1:9" x14ac:dyDescent="0.5">
      <c r="A230" s="52" t="s">
        <v>28</v>
      </c>
      <c r="B230" s="53"/>
      <c r="C230" s="65">
        <f>([1]demanda!CB190/[1]demanda!AE190)</f>
        <v>3.4730439018216194E-2</v>
      </c>
      <c r="D230" s="66" t="s">
        <v>33</v>
      </c>
      <c r="E230" s="67">
        <f>(([1]demanda!CB190/[1]demanda!AE190)-([1]demanda!CB189/[1]demanda!AE189))*100</f>
        <v>-0.12964990326823772</v>
      </c>
      <c r="F230" s="65">
        <f>([1]demanda!CB194/[1]demanda!AE194)</f>
        <v>3.4730439018216194E-2</v>
      </c>
      <c r="G230" s="66" t="s">
        <v>33</v>
      </c>
      <c r="H230" s="67">
        <f>(([1]demanda!CB194/[1]demanda!AE194)-([1]demanda!CB193/[1]demanda!AE193))*100</f>
        <v>-0.12964990326823772</v>
      </c>
    </row>
    <row r="231" spans="1:9" x14ac:dyDescent="0.5">
      <c r="A231" s="52" t="s">
        <v>29</v>
      </c>
      <c r="B231" s="53"/>
      <c r="C231" s="65">
        <f>([1]demanda!CJ190/[1]demanda!AL190)</f>
        <v>1.3791740625693365E-2</v>
      </c>
      <c r="D231" s="66" t="s">
        <v>33</v>
      </c>
      <c r="E231" s="67">
        <f>(([1]demanda!CJ190/[1]demanda!AL190)-([1]demanda!CJ189/[1]demanda!AL189))*100</f>
        <v>-4.656287708351553E-2</v>
      </c>
      <c r="F231" s="65">
        <f>([1]demanda!CJ194/[1]demanda!AL194)</f>
        <v>1.3791740625693365E-2</v>
      </c>
      <c r="G231" s="66" t="s">
        <v>33</v>
      </c>
      <c r="H231" s="67">
        <f>(([1]demanda!CJ194/[1]demanda!AL194)-([1]demanda!CJ193/[1]demanda!AL193))*100</f>
        <v>-4.656287708351553E-2</v>
      </c>
    </row>
    <row r="232" spans="1:9" x14ac:dyDescent="0.5">
      <c r="A232" s="52" t="s">
        <v>30</v>
      </c>
      <c r="B232" s="53"/>
      <c r="C232" s="65">
        <f>([1]demanda!BT190/[1]demanda!X190)</f>
        <v>2.2578846093487818E-2</v>
      </c>
      <c r="D232" s="67" t="s">
        <v>33</v>
      </c>
      <c r="E232" s="67">
        <f>(([1]demanda!BT190/[1]demanda!X190)-([1]demanda!BT189/[1]demanda!X189))*100</f>
        <v>-0.11323196340689359</v>
      </c>
      <c r="F232" s="65">
        <f>([1]demanda!BT194/[1]demanda!X194)</f>
        <v>2.2578846093487818E-2</v>
      </c>
      <c r="G232" s="67" t="s">
        <v>33</v>
      </c>
      <c r="H232" s="67">
        <f>(([1]demanda!BT194/[1]demanda!X194)-([1]demanda!BT193/[1]demanda!X193))*100</f>
        <v>-0.11323196340689359</v>
      </c>
    </row>
    <row r="233" spans="1:9" x14ac:dyDescent="0.5">
      <c r="A233" s="49" t="s">
        <v>35</v>
      </c>
      <c r="B233" s="50"/>
      <c r="C233" s="51"/>
      <c r="D233" s="51"/>
      <c r="E233" s="51"/>
      <c r="F233" s="51"/>
      <c r="G233" s="51"/>
      <c r="H233" s="51"/>
    </row>
    <row r="234" spans="1:9" x14ac:dyDescent="0.5">
      <c r="A234" s="58" t="s">
        <v>36</v>
      </c>
      <c r="B234" s="59"/>
      <c r="C234" s="68">
        <f>+[1]oferta!AQ190</f>
        <v>926</v>
      </c>
      <c r="D234" s="69">
        <f>+'[1]oferta-enl'!AQ191</f>
        <v>0.39248120300751888</v>
      </c>
      <c r="E234" s="68">
        <f>+'[1]oferta-enl'!AQ192</f>
        <v>261</v>
      </c>
      <c r="F234" s="68">
        <f>+[1]oferta!AQ194</f>
        <v>926</v>
      </c>
      <c r="G234" s="69">
        <f>+'[1]oferta-enl'!AQ195</f>
        <v>0.39248120300751888</v>
      </c>
      <c r="H234" s="68">
        <f>+'[1]oferta-enl'!AQ196</f>
        <v>261</v>
      </c>
    </row>
    <row r="235" spans="1:9" x14ac:dyDescent="0.5">
      <c r="A235" s="58" t="s">
        <v>37</v>
      </c>
      <c r="B235" s="59"/>
      <c r="C235" s="69">
        <f>'[1]oferta-enl'!AI190/100</f>
        <v>0.2616</v>
      </c>
      <c r="D235" s="64" t="s">
        <v>33</v>
      </c>
      <c r="E235" s="64">
        <f>'[1]oferta-enl'!AI192</f>
        <v>-2.2199999999999989</v>
      </c>
      <c r="F235" s="69">
        <f>'[1]oferta-enl'!AI194/100</f>
        <v>0.26159999999999994</v>
      </c>
      <c r="G235" s="64" t="s">
        <v>33</v>
      </c>
      <c r="H235" s="64">
        <f>'[1]oferta-enl'!AI196</f>
        <v>-2.220000000000006</v>
      </c>
    </row>
    <row r="236" spans="1:9" x14ac:dyDescent="0.5">
      <c r="A236" s="58" t="s">
        <v>38</v>
      </c>
      <c r="B236" s="59"/>
      <c r="C236" s="68">
        <f>'[1]oferta-enl'!AA190</f>
        <v>6913</v>
      </c>
      <c r="D236" s="69">
        <f>'[1]oferta-enl'!AA191</f>
        <v>0.11698174179996768</v>
      </c>
      <c r="E236" s="68">
        <f>'[1]oferta-enl'!AA192</f>
        <v>724</v>
      </c>
      <c r="F236" s="68">
        <f>'[1]oferta-enl'!AA194</f>
        <v>6913</v>
      </c>
      <c r="G236" s="69">
        <f>'[1]oferta-enl'!AA195</f>
        <v>0.11698174179996768</v>
      </c>
      <c r="H236" s="68">
        <f>'[1]oferta-enl'!AA196</f>
        <v>724</v>
      </c>
      <c r="I236" s="26"/>
    </row>
    <row r="237" spans="1:9" x14ac:dyDescent="0.5">
      <c r="A237" s="70" t="str">
        <f>($A$97)</f>
        <v>Fuente: Oficina del Dato a partir de datos de Encuesta de Ocupación Hotelera (INE)</v>
      </c>
      <c r="B237" s="70"/>
      <c r="C237" s="71"/>
      <c r="D237" s="71"/>
      <c r="E237" s="71"/>
      <c r="F237" s="71"/>
      <c r="G237" s="71"/>
      <c r="H237" s="71"/>
      <c r="I237" s="26"/>
    </row>
    <row r="238" spans="1:9" ht="18.5" x14ac:dyDescent="0.5">
      <c r="A238" s="21" t="s">
        <v>4</v>
      </c>
      <c r="B238" s="22"/>
      <c r="C238" s="22"/>
      <c r="D238" s="23"/>
      <c r="E238" s="23"/>
      <c r="F238" s="24"/>
      <c r="G238" s="24"/>
      <c r="I238" s="25" t="str">
        <f>[1]demanda!A190</f>
        <v>ENERO 26</v>
      </c>
    </row>
    <row r="239" spans="1:9" x14ac:dyDescent="0.5">
      <c r="A239" s="74"/>
      <c r="B239" s="74"/>
      <c r="C239" s="75"/>
      <c r="D239" s="75"/>
      <c r="E239" s="75"/>
      <c r="F239" s="75"/>
      <c r="G239" s="75"/>
      <c r="H239" s="75"/>
    </row>
    <row r="240" spans="1:9" ht="32.5" x14ac:dyDescent="0.5">
      <c r="A240" s="27" t="s">
        <v>46</v>
      </c>
      <c r="B240" s="28"/>
      <c r="C240" s="29"/>
      <c r="D240" s="29"/>
      <c r="E240" s="29"/>
      <c r="F240" s="29"/>
      <c r="G240" s="29"/>
      <c r="H240" s="29"/>
      <c r="I240" s="29"/>
    </row>
    <row r="241" spans="1:12" ht="21.75" customHeight="1" x14ac:dyDescent="0.5">
      <c r="A241" s="30"/>
      <c r="B241" s="30"/>
      <c r="C241" s="31"/>
      <c r="D241" s="31"/>
      <c r="E241" s="31"/>
      <c r="F241" s="31"/>
      <c r="G241" s="31"/>
      <c r="H241" s="31"/>
    </row>
    <row r="242" spans="1:12" ht="26.25" customHeight="1" x14ac:dyDescent="0.5">
      <c r="A242" s="32" t="s">
        <v>14</v>
      </c>
      <c r="B242" s="33"/>
      <c r="C242" s="34" t="str">
        <f>$C$74</f>
        <v>Ene.26</v>
      </c>
      <c r="D242" s="35" t="str">
        <f>$D$74</f>
        <v>Variación mensual                                   Ene.26/Ene.25</v>
      </c>
      <c r="E242" s="36"/>
      <c r="F242" s="37" t="str">
        <f>$F$74</f>
        <v>Acumulado Ene-Ene.26</v>
      </c>
      <c r="G242" s="35" t="str">
        <f>$G$74</f>
        <v>Var. del acumulado                                                       Ene-Ene.26/Ene-Ene.25</v>
      </c>
      <c r="H242" s="36"/>
    </row>
    <row r="243" spans="1:12" ht="16.5" customHeight="1" x14ac:dyDescent="0.5">
      <c r="A243" s="38"/>
      <c r="B243" s="39"/>
      <c r="C243" s="40"/>
      <c r="D243" s="41"/>
      <c r="E243" s="42"/>
      <c r="F243" s="43"/>
      <c r="G243" s="41"/>
      <c r="H243" s="42"/>
    </row>
    <row r="244" spans="1:12" x14ac:dyDescent="0.5">
      <c r="A244" s="44"/>
      <c r="B244" s="45"/>
      <c r="C244" s="46"/>
      <c r="D244" s="47" t="str">
        <f>$D$76</f>
        <v>%</v>
      </c>
      <c r="E244" s="47" t="str">
        <f>$E$76</f>
        <v>Diferencias</v>
      </c>
      <c r="F244" s="48"/>
      <c r="G244" s="47" t="str">
        <f>$G$76</f>
        <v>%</v>
      </c>
      <c r="H244" s="47" t="str">
        <f>$H$76</f>
        <v>Diferencias</v>
      </c>
    </row>
    <row r="245" spans="1:12" x14ac:dyDescent="0.5">
      <c r="A245" s="49" t="s">
        <v>27</v>
      </c>
      <c r="B245" s="50"/>
      <c r="C245" s="51"/>
      <c r="D245" s="51"/>
      <c r="E245" s="51"/>
      <c r="F245" s="51"/>
      <c r="G245" s="51"/>
      <c r="H245" s="51"/>
    </row>
    <row r="246" spans="1:12" x14ac:dyDescent="0.5">
      <c r="A246" s="52" t="s">
        <v>28</v>
      </c>
      <c r="B246" s="53"/>
      <c r="C246" s="54">
        <f>+[1]demanda!BE190</f>
        <v>27908</v>
      </c>
      <c r="D246" s="55">
        <f>+'[1]demanda-enl'!BE191</f>
        <v>-7.0043318893702078E-2</v>
      </c>
      <c r="E246" s="54">
        <f>+'[1]demanda-enl'!BE192</f>
        <v>-2102</v>
      </c>
      <c r="F246" s="54">
        <f>+[1]demanda!BE194</f>
        <v>27908</v>
      </c>
      <c r="G246" s="55">
        <f>+'[1]demanda-enl'!BE195</f>
        <v>-7.0043318893702078E-2</v>
      </c>
      <c r="H246" s="54">
        <f>+'[1]demanda-enl'!BE196</f>
        <v>-2102</v>
      </c>
      <c r="J246" s="56"/>
    </row>
    <row r="247" spans="1:12" x14ac:dyDescent="0.5">
      <c r="A247" s="52" t="s">
        <v>29</v>
      </c>
      <c r="B247" s="53"/>
      <c r="C247" s="54">
        <f>+[1]demanda!BM190</f>
        <v>3165</v>
      </c>
      <c r="D247" s="55">
        <f>+'[1]demanda-enl'!BM191</f>
        <v>0.16574585635359118</v>
      </c>
      <c r="E247" s="54">
        <f>+'[1]demanda-enl'!BM192</f>
        <v>450</v>
      </c>
      <c r="F247" s="54">
        <f>+[1]demanda!BM194</f>
        <v>3165</v>
      </c>
      <c r="G247" s="55">
        <f>+'[1]demanda-enl'!BM195</f>
        <v>0.16574585635359118</v>
      </c>
      <c r="H247" s="54">
        <f>+'[1]demanda-enl'!BM196</f>
        <v>450</v>
      </c>
      <c r="J247" s="56"/>
      <c r="K247" s="57"/>
      <c r="L247" s="57"/>
    </row>
    <row r="248" spans="1:12" x14ac:dyDescent="0.5">
      <c r="A248" s="58" t="s">
        <v>30</v>
      </c>
      <c r="B248" s="59"/>
      <c r="C248" s="60">
        <f>+[1]demanda!AW190</f>
        <v>31073</v>
      </c>
      <c r="D248" s="61">
        <f>+'[1]demanda-enl'!AW191</f>
        <v>-5.0481283422459944E-2</v>
      </c>
      <c r="E248" s="60">
        <f>+'[1]demanda-enl'!AW192</f>
        <v>-1652</v>
      </c>
      <c r="F248" s="60">
        <f>+[1]demanda!AW194</f>
        <v>31073</v>
      </c>
      <c r="G248" s="61">
        <f>+'[1]demanda-enl'!AW195</f>
        <v>-5.0481283422459944E-2</v>
      </c>
      <c r="H248" s="60">
        <f>+'[1]demanda-enl'!AW196</f>
        <v>-1652</v>
      </c>
      <c r="J248" s="56"/>
      <c r="K248" s="57"/>
    </row>
    <row r="249" spans="1:12" x14ac:dyDescent="0.5">
      <c r="A249" s="49" t="s">
        <v>31</v>
      </c>
      <c r="B249" s="50"/>
      <c r="C249" s="51"/>
      <c r="D249" s="62"/>
      <c r="E249" s="51"/>
      <c r="F249" s="51"/>
      <c r="G249" s="62"/>
      <c r="H249" s="51"/>
      <c r="J249" s="56"/>
    </row>
    <row r="250" spans="1:12" x14ac:dyDescent="0.5">
      <c r="A250" s="52" t="s">
        <v>28</v>
      </c>
      <c r="B250" s="53"/>
      <c r="C250" s="54">
        <f>+[1]demanda!CC190</f>
        <v>51309</v>
      </c>
      <c r="D250" s="55">
        <f>+'[1]demanda-enl'!CC191</f>
        <v>-3.5127968858717162E-2</v>
      </c>
      <c r="E250" s="54">
        <f>+'[1]demanda-enl'!CC192</f>
        <v>-1868</v>
      </c>
      <c r="F250" s="54">
        <f>+[1]demanda!CC194</f>
        <v>51309</v>
      </c>
      <c r="G250" s="55">
        <f>+'[1]demanda-enl'!CC195</f>
        <v>-3.5127968858717162E-2</v>
      </c>
      <c r="H250" s="54">
        <f>+'[1]demanda-enl'!CC196</f>
        <v>-1868</v>
      </c>
      <c r="J250" s="56"/>
    </row>
    <row r="251" spans="1:12" x14ac:dyDescent="0.5">
      <c r="A251" s="52" t="s">
        <v>29</v>
      </c>
      <c r="B251" s="53"/>
      <c r="C251" s="54">
        <f>+[1]demanda!CK190</f>
        <v>5356</v>
      </c>
      <c r="D251" s="55">
        <f>+'[1]demanda-enl'!CK191</f>
        <v>0.28780956960807891</v>
      </c>
      <c r="E251" s="54">
        <f>+'[1]demanda-enl'!CK192</f>
        <v>1197</v>
      </c>
      <c r="F251" s="54">
        <f>+[1]demanda!CK194</f>
        <v>5356</v>
      </c>
      <c r="G251" s="55">
        <f>+'[1]demanda-enl'!CK195</f>
        <v>0.28780956960807891</v>
      </c>
      <c r="H251" s="54">
        <f>+'[1]demanda-enl'!CK196</f>
        <v>1197</v>
      </c>
      <c r="K251" s="57"/>
    </row>
    <row r="252" spans="1:12" x14ac:dyDescent="0.5">
      <c r="A252" s="58" t="s">
        <v>30</v>
      </c>
      <c r="B252" s="59"/>
      <c r="C252" s="60">
        <f>+[1]demanda!BU190</f>
        <v>56665</v>
      </c>
      <c r="D252" s="61">
        <f>+'[1]demanda-enl'!BU191</f>
        <v>-1.1702944049113984E-2</v>
      </c>
      <c r="E252" s="60">
        <f>+'[1]demanda-enl'!BU192</f>
        <v>-671</v>
      </c>
      <c r="F252" s="60">
        <f>+[1]demanda!BU194</f>
        <v>56665</v>
      </c>
      <c r="G252" s="61">
        <f>+'[1]demanda-enl'!BU195</f>
        <v>-1.1702944049113984E-2</v>
      </c>
      <c r="H252" s="60">
        <f>+'[1]demanda-enl'!BU196</f>
        <v>-671</v>
      </c>
    </row>
    <row r="253" spans="1:12" x14ac:dyDescent="0.5">
      <c r="A253" s="49" t="s">
        <v>32</v>
      </c>
      <c r="B253" s="50"/>
      <c r="C253" s="51"/>
      <c r="D253" s="51"/>
      <c r="E253" s="51"/>
      <c r="F253" s="51"/>
      <c r="G253" s="51"/>
      <c r="H253" s="51"/>
    </row>
    <row r="254" spans="1:12" x14ac:dyDescent="0.5">
      <c r="A254" s="52" t="s">
        <v>28</v>
      </c>
      <c r="B254" s="53"/>
      <c r="C254" s="63">
        <f>+'[1]demanda-enl'!BE216</f>
        <v>1.8385050881467679</v>
      </c>
      <c r="D254" s="63" t="s">
        <v>33</v>
      </c>
      <c r="E254" s="63">
        <f>+'[1]demanda-enl'!BE218</f>
        <v>6.6529080149433817E-2</v>
      </c>
      <c r="F254" s="63">
        <f>+'[1]demanda-enl'!BE220</f>
        <v>1.8385050881467679</v>
      </c>
      <c r="G254" s="63" t="s">
        <v>33</v>
      </c>
      <c r="H254" s="63">
        <f>+'[1]demanda-enl'!BE222</f>
        <v>6.6529080149433817E-2</v>
      </c>
    </row>
    <row r="255" spans="1:12" x14ac:dyDescent="0.5">
      <c r="A255" s="52" t="s">
        <v>29</v>
      </c>
      <c r="B255" s="53"/>
      <c r="C255" s="63">
        <f>+'[1]demanda-enl'!BM216</f>
        <v>1.692259083728278</v>
      </c>
      <c r="D255" s="63" t="s">
        <v>33</v>
      </c>
      <c r="E255" s="63">
        <f>+'[1]demanda-enl'!BM218</f>
        <v>0.16039904689586559</v>
      </c>
      <c r="F255" s="63">
        <f>+'[1]demanda-enl'!BM220</f>
        <v>1.692259083728278</v>
      </c>
      <c r="G255" s="63" t="s">
        <v>33</v>
      </c>
      <c r="H255" s="63">
        <f>+'[1]demanda-enl'!BM222</f>
        <v>0.16039904689586559</v>
      </c>
    </row>
    <row r="256" spans="1:12" x14ac:dyDescent="0.5">
      <c r="A256" s="58" t="s">
        <v>30</v>
      </c>
      <c r="B256" s="59"/>
      <c r="C256" s="64">
        <f>+'[1]demanda-enl'!AW216</f>
        <v>1.823608920928137</v>
      </c>
      <c r="D256" s="64" t="s">
        <v>33</v>
      </c>
      <c r="E256" s="64">
        <f>+'[1]demanda-enl'!AW218</f>
        <v>7.1553917108427179E-2</v>
      </c>
      <c r="F256" s="64">
        <f>+'[1]demanda-enl'!AW220</f>
        <v>1.823608920928137</v>
      </c>
      <c r="G256" s="64" t="s">
        <v>33</v>
      </c>
      <c r="H256" s="64">
        <f>+'[1]demanda-enl'!AW222</f>
        <v>7.1553917108427179E-2</v>
      </c>
    </row>
    <row r="257" spans="1:9" x14ac:dyDescent="0.5">
      <c r="A257" s="49" t="s">
        <v>41</v>
      </c>
      <c r="B257" s="50"/>
      <c r="C257" s="51"/>
      <c r="D257" s="51"/>
      <c r="E257" s="51"/>
      <c r="F257" s="51"/>
      <c r="G257" s="51"/>
      <c r="H257" s="51"/>
    </row>
    <row r="258" spans="1:9" x14ac:dyDescent="0.5">
      <c r="A258" s="52" t="s">
        <v>28</v>
      </c>
      <c r="B258" s="53"/>
      <c r="C258" s="65">
        <f>([1]demanda!CC190/[1]demanda!AE190)</f>
        <v>4.9197539979173817E-2</v>
      </c>
      <c r="D258" s="66" t="s">
        <v>33</v>
      </c>
      <c r="E258" s="67">
        <f>(([1]demanda!CC190/[1]demanda!AE190)-([1]demanda!CC189/[1]demanda!AE189))*100</f>
        <v>-0.40784468042698241</v>
      </c>
      <c r="F258" s="65">
        <f>([1]demanda!CC194/[1]demanda!AE194)</f>
        <v>4.9197539979173817E-2</v>
      </c>
      <c r="G258" s="66" t="s">
        <v>33</v>
      </c>
      <c r="H258" s="67">
        <f>(([1]demanda!CC194/[1]demanda!AE194)-([1]demanda!CC193/[1]demanda!AE193))*100</f>
        <v>-0.40784468042698241</v>
      </c>
    </row>
    <row r="259" spans="1:9" x14ac:dyDescent="0.5">
      <c r="A259" s="52" t="s">
        <v>29</v>
      </c>
      <c r="B259" s="53"/>
      <c r="C259" s="65">
        <f>([1]demanda!CK190/[1]demanda!AL190)</f>
        <v>3.7136676281340139E-3</v>
      </c>
      <c r="D259" s="66" t="s">
        <v>33</v>
      </c>
      <c r="E259" s="67">
        <f>(([1]demanda!CK190/[1]demanda!AL190)-([1]demanda!CK189/[1]demanda!AL189))*100</f>
        <v>5.1519957051698394E-2</v>
      </c>
      <c r="F259" s="65">
        <f>([1]demanda!CK194/[1]demanda!AL194)</f>
        <v>3.7136676281340139E-3</v>
      </c>
      <c r="G259" s="66" t="s">
        <v>33</v>
      </c>
      <c r="H259" s="67">
        <f>(([1]demanda!CK194/[1]demanda!AL194)-([1]demanda!CK193/[1]demanda!AL193))*100</f>
        <v>5.1519957051698394E-2</v>
      </c>
    </row>
    <row r="260" spans="1:9" x14ac:dyDescent="0.5">
      <c r="A260" s="52" t="s">
        <v>30</v>
      </c>
      <c r="B260" s="53"/>
      <c r="C260" s="65">
        <f>([1]demanda!BU190/[1]demanda!X190)</f>
        <v>2.2801367156534916E-2</v>
      </c>
      <c r="D260" s="67" t="s">
        <v>33</v>
      </c>
      <c r="E260" s="67">
        <f>(([1]demanda!BU190/[1]demanda!X190)-([1]demanda!BU189/[1]demanda!X189))*100</f>
        <v>-0.21441070384997443</v>
      </c>
      <c r="F260" s="65">
        <f>([1]demanda!BU194/[1]demanda!X194)</f>
        <v>2.2801367156534916E-2</v>
      </c>
      <c r="G260" s="67" t="s">
        <v>33</v>
      </c>
      <c r="H260" s="67">
        <f>(([1]demanda!BU194/[1]demanda!X194)-([1]demanda!BU193/[1]demanda!X193))*100</f>
        <v>-0.21441070384997443</v>
      </c>
    </row>
    <row r="261" spans="1:9" x14ac:dyDescent="0.5">
      <c r="A261" s="49" t="s">
        <v>35</v>
      </c>
      <c r="B261" s="50"/>
      <c r="C261" s="51"/>
      <c r="D261" s="51"/>
      <c r="E261" s="51"/>
      <c r="F261" s="51"/>
      <c r="G261" s="51"/>
      <c r="H261" s="51"/>
    </row>
    <row r="262" spans="1:9" x14ac:dyDescent="0.5">
      <c r="A262" s="58" t="s">
        <v>36</v>
      </c>
      <c r="B262" s="59"/>
      <c r="C262" s="68">
        <f>+[1]oferta!AR190</f>
        <v>865</v>
      </c>
      <c r="D262" s="69">
        <f>+'[1]oferta-enl'!AR191</f>
        <v>0.10191082802547768</v>
      </c>
      <c r="E262" s="68">
        <f>+'[1]oferta-enl'!AR192</f>
        <v>80</v>
      </c>
      <c r="F262" s="68">
        <f>+[1]oferta!AR194</f>
        <v>865</v>
      </c>
      <c r="G262" s="69">
        <f>+'[1]oferta-enl'!AR195</f>
        <v>0.10191082802547768</v>
      </c>
      <c r="H262" s="68">
        <f>+'[1]oferta-enl'!AR196</f>
        <v>80</v>
      </c>
    </row>
    <row r="263" spans="1:9" x14ac:dyDescent="0.5">
      <c r="A263" s="58" t="s">
        <v>37</v>
      </c>
      <c r="B263" s="59"/>
      <c r="C263" s="69">
        <f>'[1]oferta-enl'!AJ190/100</f>
        <v>0.25989999999999996</v>
      </c>
      <c r="D263" s="64" t="s">
        <v>33</v>
      </c>
      <c r="E263" s="64">
        <f>'[1]oferta-enl'!AJ192</f>
        <v>0.19999999999999929</v>
      </c>
      <c r="F263" s="69">
        <f>'[1]oferta-enl'!AJ194/100</f>
        <v>0.25989999999999996</v>
      </c>
      <c r="G263" s="64" t="s">
        <v>33</v>
      </c>
      <c r="H263" s="64">
        <f>'[1]oferta-enl'!AJ196</f>
        <v>0.19999999999999929</v>
      </c>
    </row>
    <row r="264" spans="1:9" x14ac:dyDescent="0.5">
      <c r="A264" s="58" t="s">
        <v>38</v>
      </c>
      <c r="B264" s="59"/>
      <c r="C264" s="68">
        <f>'[1]oferta-enl'!AB190</f>
        <v>6999</v>
      </c>
      <c r="D264" s="69">
        <f>'[1]oferta-enl'!AB191</f>
        <v>-1.8923465096719938E-2</v>
      </c>
      <c r="E264" s="68">
        <f>'[1]oferta-enl'!AB192</f>
        <v>-135</v>
      </c>
      <c r="F264" s="68">
        <f>'[1]oferta-enl'!AB194</f>
        <v>6999</v>
      </c>
      <c r="G264" s="69">
        <f>'[1]oferta-enl'!AB195</f>
        <v>-1.8923465096719938E-2</v>
      </c>
      <c r="H264" s="68">
        <f>'[1]oferta-enl'!AB196</f>
        <v>-135</v>
      </c>
      <c r="I264" s="26"/>
    </row>
    <row r="265" spans="1:9" x14ac:dyDescent="0.5">
      <c r="A265" s="70" t="str">
        <f>($A$97)</f>
        <v>Fuente: Oficina del Dato a partir de datos de Encuesta de Ocupación Hotelera (INE)</v>
      </c>
      <c r="B265" s="70"/>
      <c r="C265" s="71"/>
      <c r="D265" s="71"/>
      <c r="E265" s="71"/>
      <c r="F265" s="71"/>
      <c r="G265" s="71"/>
      <c r="H265" s="71"/>
      <c r="I265" s="26"/>
    </row>
    <row r="266" spans="1:9" x14ac:dyDescent="0.5">
      <c r="A266" s="74"/>
      <c r="B266" s="74"/>
      <c r="C266" s="75"/>
      <c r="D266" s="75"/>
      <c r="E266" s="75"/>
      <c r="F266" s="75"/>
      <c r="G266" s="75"/>
      <c r="H266" s="75"/>
    </row>
    <row r="267" spans="1:9" x14ac:dyDescent="0.5">
      <c r="A267" s="74"/>
      <c r="B267" s="74"/>
      <c r="C267" s="75"/>
      <c r="D267" s="75"/>
      <c r="E267" s="75"/>
      <c r="F267" s="75"/>
      <c r="G267" s="75"/>
      <c r="H267" s="75"/>
    </row>
    <row r="268" spans="1:9" ht="32.5" x14ac:dyDescent="0.5">
      <c r="A268" s="27" t="s">
        <v>47</v>
      </c>
      <c r="B268" s="28"/>
      <c r="C268" s="29"/>
      <c r="D268" s="29"/>
      <c r="E268" s="29"/>
      <c r="F268" s="29"/>
      <c r="G268" s="29"/>
      <c r="H268" s="29"/>
      <c r="I268" s="29"/>
    </row>
    <row r="269" spans="1:9" ht="21.75" customHeight="1" x14ac:dyDescent="0.5">
      <c r="A269" s="30"/>
      <c r="B269" s="30"/>
      <c r="C269" s="31"/>
      <c r="D269" s="31"/>
      <c r="E269" s="31"/>
      <c r="F269" s="31"/>
      <c r="G269" s="31"/>
      <c r="H269" s="31"/>
    </row>
    <row r="270" spans="1:9" ht="26.25" customHeight="1" x14ac:dyDescent="0.5">
      <c r="A270" s="32" t="s">
        <v>15</v>
      </c>
      <c r="B270" s="33"/>
      <c r="C270" s="34" t="str">
        <f>$C$74</f>
        <v>Ene.26</v>
      </c>
      <c r="D270" s="35" t="str">
        <f>$D$74</f>
        <v>Variación mensual                                   Ene.26/Ene.25</v>
      </c>
      <c r="E270" s="36"/>
      <c r="F270" s="37" t="str">
        <f>$F$74</f>
        <v>Acumulado Ene-Ene.26</v>
      </c>
      <c r="G270" s="35" t="str">
        <f>$G$74</f>
        <v>Var. del acumulado                                                       Ene-Ene.26/Ene-Ene.25</v>
      </c>
      <c r="H270" s="36"/>
    </row>
    <row r="271" spans="1:9" ht="16.5" customHeight="1" x14ac:dyDescent="0.5">
      <c r="A271" s="38"/>
      <c r="B271" s="39"/>
      <c r="C271" s="40"/>
      <c r="D271" s="41"/>
      <c r="E271" s="42"/>
      <c r="F271" s="43"/>
      <c r="G271" s="41"/>
      <c r="H271" s="42"/>
    </row>
    <row r="272" spans="1:9" x14ac:dyDescent="0.5">
      <c r="A272" s="44"/>
      <c r="B272" s="45"/>
      <c r="C272" s="46"/>
      <c r="D272" s="47" t="str">
        <f>$D$76</f>
        <v>%</v>
      </c>
      <c r="E272" s="47" t="str">
        <f>$E$76</f>
        <v>Diferencias</v>
      </c>
      <c r="F272" s="48"/>
      <c r="G272" s="47" t="str">
        <f>$G$76</f>
        <v>%</v>
      </c>
      <c r="H272" s="47" t="str">
        <f>$H$76</f>
        <v>Diferencias</v>
      </c>
    </row>
    <row r="273" spans="1:12" x14ac:dyDescent="0.5">
      <c r="A273" s="49" t="s">
        <v>27</v>
      </c>
      <c r="B273" s="50"/>
      <c r="C273" s="51"/>
      <c r="D273" s="51"/>
      <c r="E273" s="51"/>
      <c r="F273" s="51"/>
      <c r="G273" s="51"/>
      <c r="H273" s="51"/>
    </row>
    <row r="274" spans="1:12" x14ac:dyDescent="0.5">
      <c r="A274" s="52" t="s">
        <v>28</v>
      </c>
      <c r="B274" s="53"/>
      <c r="C274" s="54">
        <f>+[1]demanda!BF190</f>
        <v>106417</v>
      </c>
      <c r="D274" s="55">
        <f>+'[1]demanda-enl'!BF191</f>
        <v>8.2122410795090639E-2</v>
      </c>
      <c r="E274" s="54">
        <f>+'[1]demanda-enl'!BF192</f>
        <v>8076</v>
      </c>
      <c r="F274" s="54">
        <f>+[1]demanda!BF194</f>
        <v>106417</v>
      </c>
      <c r="G274" s="55">
        <f>+'[1]demanda-enl'!BF195</f>
        <v>8.2122410795090639E-2</v>
      </c>
      <c r="H274" s="54">
        <f>+'[1]demanda-enl'!BF196</f>
        <v>8076</v>
      </c>
      <c r="J274" s="56"/>
    </row>
    <row r="275" spans="1:12" x14ac:dyDescent="0.5">
      <c r="A275" s="52" t="s">
        <v>29</v>
      </c>
      <c r="B275" s="53"/>
      <c r="C275" s="54">
        <f>+[1]demanda!BN190</f>
        <v>176081</v>
      </c>
      <c r="D275" s="55">
        <f>+'[1]demanda-enl'!BN191</f>
        <v>2.5730496784416079E-2</v>
      </c>
      <c r="E275" s="54">
        <f>+'[1]demanda-enl'!BN192</f>
        <v>4417</v>
      </c>
      <c r="F275" s="54">
        <f>+[1]demanda!BN194</f>
        <v>176081</v>
      </c>
      <c r="G275" s="55">
        <f>+'[1]demanda-enl'!BN195</f>
        <v>2.5730496784416079E-2</v>
      </c>
      <c r="H275" s="54">
        <f>+'[1]demanda-enl'!BN196</f>
        <v>4417</v>
      </c>
      <c r="J275" s="56"/>
      <c r="K275" s="57"/>
      <c r="L275" s="57"/>
    </row>
    <row r="276" spans="1:12" x14ac:dyDescent="0.5">
      <c r="A276" s="58" t="s">
        <v>30</v>
      </c>
      <c r="B276" s="59"/>
      <c r="C276" s="60">
        <f>+[1]demanda!AX190</f>
        <v>282498</v>
      </c>
      <c r="D276" s="61">
        <f>+'[1]demanda-enl'!AX191</f>
        <v>4.6269513527527284E-2</v>
      </c>
      <c r="E276" s="60">
        <f>+'[1]demanda-enl'!AX192</f>
        <v>12493</v>
      </c>
      <c r="F276" s="60">
        <f>+[1]demanda!AX194</f>
        <v>282498</v>
      </c>
      <c r="G276" s="61">
        <f>+'[1]demanda-enl'!AX195</f>
        <v>4.6269513527527284E-2</v>
      </c>
      <c r="H276" s="60">
        <f>+'[1]demanda-enl'!AX196</f>
        <v>12493</v>
      </c>
      <c r="J276" s="56"/>
      <c r="K276" s="57"/>
    </row>
    <row r="277" spans="1:12" x14ac:dyDescent="0.5">
      <c r="A277" s="49" t="s">
        <v>31</v>
      </c>
      <c r="B277" s="50"/>
      <c r="C277" s="51"/>
      <c r="D277" s="62"/>
      <c r="E277" s="51"/>
      <c r="F277" s="51"/>
      <c r="G277" s="62"/>
      <c r="H277" s="51"/>
      <c r="J277" s="56"/>
    </row>
    <row r="278" spans="1:12" x14ac:dyDescent="0.5">
      <c r="A278" s="52" t="s">
        <v>28</v>
      </c>
      <c r="B278" s="53"/>
      <c r="C278" s="54">
        <f>+[1]demanda!CD190</f>
        <v>231232</v>
      </c>
      <c r="D278" s="55">
        <f>+'[1]demanda-enl'!CD191</f>
        <v>0.22682512733446525</v>
      </c>
      <c r="E278" s="54">
        <f>+'[1]demanda-enl'!CD192</f>
        <v>42752</v>
      </c>
      <c r="F278" s="54">
        <f>+[1]demanda!CD194</f>
        <v>231232</v>
      </c>
      <c r="G278" s="55">
        <f>+'[1]demanda-enl'!CD195</f>
        <v>0.22682512733446525</v>
      </c>
      <c r="H278" s="54">
        <f>+'[1]demanda-enl'!CD196</f>
        <v>42752</v>
      </c>
      <c r="J278" s="56"/>
    </row>
    <row r="279" spans="1:12" x14ac:dyDescent="0.5">
      <c r="A279" s="52" t="s">
        <v>29</v>
      </c>
      <c r="B279" s="53"/>
      <c r="C279" s="54">
        <f>+[1]demanda!CL190</f>
        <v>711556</v>
      </c>
      <c r="D279" s="55">
        <f>+'[1]demanda-enl'!CL191</f>
        <v>8.1715954472691754E-2</v>
      </c>
      <c r="E279" s="54">
        <f>+'[1]demanda-enl'!CL192</f>
        <v>53753</v>
      </c>
      <c r="F279" s="54">
        <f>+[1]demanda!CL194</f>
        <v>711556</v>
      </c>
      <c r="G279" s="55">
        <f>+'[1]demanda-enl'!CL195</f>
        <v>8.1715954472691754E-2</v>
      </c>
      <c r="H279" s="54">
        <f>+'[1]demanda-enl'!CL196</f>
        <v>53753</v>
      </c>
      <c r="K279" s="57"/>
    </row>
    <row r="280" spans="1:12" x14ac:dyDescent="0.5">
      <c r="A280" s="58" t="s">
        <v>30</v>
      </c>
      <c r="B280" s="59"/>
      <c r="C280" s="60">
        <f>+[1]demanda!BV190</f>
        <v>942788</v>
      </c>
      <c r="D280" s="61">
        <f>+'[1]demanda-enl'!BV191</f>
        <v>0.11403395790769744</v>
      </c>
      <c r="E280" s="60">
        <f>+'[1]demanda-enl'!BV192</f>
        <v>96505</v>
      </c>
      <c r="F280" s="60">
        <f>+[1]demanda!BV194</f>
        <v>942788</v>
      </c>
      <c r="G280" s="61">
        <f>+'[1]demanda-enl'!BV195</f>
        <v>0.11403395790769744</v>
      </c>
      <c r="H280" s="60">
        <f>+'[1]demanda-enl'!BV196</f>
        <v>96505</v>
      </c>
    </row>
    <row r="281" spans="1:12" x14ac:dyDescent="0.5">
      <c r="A281" s="49" t="s">
        <v>32</v>
      </c>
      <c r="B281" s="50"/>
      <c r="C281" s="51"/>
      <c r="D281" s="51"/>
      <c r="E281" s="51"/>
      <c r="F281" s="51"/>
      <c r="G281" s="51"/>
      <c r="H281" s="51"/>
    </row>
    <row r="282" spans="1:12" x14ac:dyDescent="0.5">
      <c r="A282" s="52" t="s">
        <v>28</v>
      </c>
      <c r="B282" s="53"/>
      <c r="C282" s="63">
        <f>+'[1]demanda-enl'!BF216</f>
        <v>2.1728859110856349</v>
      </c>
      <c r="D282" s="63" t="s">
        <v>33</v>
      </c>
      <c r="E282" s="63">
        <f>+'[1]demanda-enl'!BF218</f>
        <v>0.25628957791839024</v>
      </c>
      <c r="F282" s="63">
        <f>+'[1]demanda-enl'!BF220</f>
        <v>2.1728859110856349</v>
      </c>
      <c r="G282" s="63" t="s">
        <v>33</v>
      </c>
      <c r="H282" s="63">
        <f>+'[1]demanda-enl'!BF222</f>
        <v>0.25628957791839024</v>
      </c>
    </row>
    <row r="283" spans="1:12" x14ac:dyDescent="0.5">
      <c r="A283" s="52" t="s">
        <v>29</v>
      </c>
      <c r="B283" s="53"/>
      <c r="C283" s="63">
        <f>+'[1]demanda-enl'!BN216</f>
        <v>4.0410720066333106</v>
      </c>
      <c r="D283" s="63" t="s">
        <v>33</v>
      </c>
      <c r="E283" s="63">
        <f>+'[1]demanda-enl'!BN218</f>
        <v>0.2091503457143058</v>
      </c>
      <c r="F283" s="63">
        <f>+'[1]demanda-enl'!BN220</f>
        <v>4.0410720066333106</v>
      </c>
      <c r="G283" s="63" t="s">
        <v>33</v>
      </c>
      <c r="H283" s="63">
        <f>+'[1]demanda-enl'!BN222</f>
        <v>0.2091503457143058</v>
      </c>
    </row>
    <row r="284" spans="1:12" x14ac:dyDescent="0.5">
      <c r="A284" s="58" t="s">
        <v>30</v>
      </c>
      <c r="B284" s="59"/>
      <c r="C284" s="64">
        <f>+'[1]demanda-enl'!AX216</f>
        <v>3.3373262819559786</v>
      </c>
      <c r="D284" s="64" t="s">
        <v>33</v>
      </c>
      <c r="E284" s="64">
        <f>+'[1]demanda-enl'!AX218</f>
        <v>0.20300284350113529</v>
      </c>
      <c r="F284" s="64">
        <f>+'[1]demanda-enl'!AX220</f>
        <v>3.3373262819559786</v>
      </c>
      <c r="G284" s="64" t="s">
        <v>33</v>
      </c>
      <c r="H284" s="64">
        <f>+'[1]demanda-enl'!AX222</f>
        <v>0.20300284350113529</v>
      </c>
    </row>
    <row r="285" spans="1:12" x14ac:dyDescent="0.5">
      <c r="A285" s="49" t="s">
        <v>41</v>
      </c>
      <c r="B285" s="50"/>
      <c r="C285" s="51"/>
      <c r="D285" s="51"/>
      <c r="E285" s="51"/>
      <c r="F285" s="51"/>
      <c r="G285" s="51"/>
      <c r="H285" s="51"/>
    </row>
    <row r="286" spans="1:12" x14ac:dyDescent="0.5">
      <c r="A286" s="52" t="s">
        <v>28</v>
      </c>
      <c r="B286" s="53"/>
      <c r="C286" s="65">
        <f>([1]demanda!CD190/[1]demanda!AE190)</f>
        <v>0.2217163765511766</v>
      </c>
      <c r="D286" s="66" t="s">
        <v>33</v>
      </c>
      <c r="E286" s="67">
        <f>(([1]demanda!CD190/[1]demanda!AE190)-([1]demanda!CD189/[1]demanda!AE189))*100</f>
        <v>3.2885528836122031</v>
      </c>
      <c r="F286" s="65">
        <f>([1]demanda!CD194/[1]demanda!AE194)</f>
        <v>0.2217163765511766</v>
      </c>
      <c r="G286" s="66" t="s">
        <v>33</v>
      </c>
      <c r="H286" s="67">
        <f>(([1]demanda!CD194/[1]demanda!AE194)-([1]demanda!CD193/[1]demanda!AE193))*100</f>
        <v>3.2885528836122031</v>
      </c>
    </row>
    <row r="287" spans="1:12" x14ac:dyDescent="0.5">
      <c r="A287" s="52" t="s">
        <v>29</v>
      </c>
      <c r="B287" s="53"/>
      <c r="C287" s="65">
        <f>([1]demanda!CL190/[1]demanda!AL190)</f>
        <v>0.49336864876858222</v>
      </c>
      <c r="D287" s="66" t="s">
        <v>33</v>
      </c>
      <c r="E287" s="67">
        <f>(([1]demanda!CL190/[1]demanda!AL190)-([1]demanda!CL189/[1]demanda!AL189))*100</f>
        <v>-1.2513025601375682</v>
      </c>
      <c r="F287" s="65">
        <f>([1]demanda!CL194/[1]demanda!AL194)</f>
        <v>0.49336864876858222</v>
      </c>
      <c r="G287" s="66" t="s">
        <v>33</v>
      </c>
      <c r="H287" s="67">
        <f>(([1]demanda!CL194/[1]demanda!AL194)-([1]demanda!CL193/[1]demanda!AL193))*100</f>
        <v>-1.2513025601375682</v>
      </c>
    </row>
    <row r="288" spans="1:12" x14ac:dyDescent="0.5">
      <c r="A288" s="52" t="s">
        <v>30</v>
      </c>
      <c r="B288" s="53"/>
      <c r="C288" s="65">
        <f>([1]demanda!BV190/[1]demanda!X190)</f>
        <v>0.37936742854981453</v>
      </c>
      <c r="D288" s="67" t="s">
        <v>33</v>
      </c>
      <c r="E288" s="67">
        <f>(([1]demanda!BV190/[1]demanda!X190)-([1]demanda!BV189/[1]demanda!X189))*100</f>
        <v>1.1170645757214492</v>
      </c>
      <c r="F288" s="65">
        <f>([1]demanda!BV194/[1]demanda!X194)</f>
        <v>0.37936742854981453</v>
      </c>
      <c r="G288" s="67" t="s">
        <v>33</v>
      </c>
      <c r="H288" s="67">
        <f>(([1]demanda!BV194/[1]demanda!X194)-([1]demanda!BV193/[1]demanda!X193))*100</f>
        <v>1.1170645757214492</v>
      </c>
    </row>
    <row r="289" spans="1:12" x14ac:dyDescent="0.5">
      <c r="A289" s="49" t="s">
        <v>35</v>
      </c>
      <c r="B289" s="50"/>
      <c r="C289" s="51"/>
      <c r="D289" s="51"/>
      <c r="E289" s="51"/>
      <c r="F289" s="51"/>
      <c r="G289" s="51"/>
      <c r="H289" s="51"/>
    </row>
    <row r="290" spans="1:12" x14ac:dyDescent="0.5">
      <c r="A290" s="58" t="s">
        <v>36</v>
      </c>
      <c r="B290" s="59"/>
      <c r="C290" s="68">
        <f>+[1]oferta!AS190</f>
        <v>11565</v>
      </c>
      <c r="D290" s="69">
        <f>+'[1]oferta-enl'!AS191</f>
        <v>7.1031672531950418E-2</v>
      </c>
      <c r="E290" s="68">
        <f>+'[1]oferta-enl'!AS192</f>
        <v>767</v>
      </c>
      <c r="F290" s="68">
        <f>+[1]oferta!AS194</f>
        <v>11565</v>
      </c>
      <c r="G290" s="69">
        <f>+'[1]oferta-enl'!AS195</f>
        <v>7.1031672531950418E-2</v>
      </c>
      <c r="H290" s="68">
        <f>+'[1]oferta-enl'!AS196</f>
        <v>767</v>
      </c>
    </row>
    <row r="291" spans="1:12" x14ac:dyDescent="0.5">
      <c r="A291" s="58" t="s">
        <v>37</v>
      </c>
      <c r="B291" s="59"/>
      <c r="C291" s="69">
        <f>'[1]oferta-enl'!AK190/100</f>
        <v>0.44109999999999999</v>
      </c>
      <c r="D291" s="64" t="s">
        <v>33</v>
      </c>
      <c r="E291" s="64">
        <f>'[1]oferta-enl'!AK192</f>
        <v>2.2899999999999991</v>
      </c>
      <c r="F291" s="69">
        <f>'[1]oferta-enl'!AK194/100</f>
        <v>0.44109999999999999</v>
      </c>
      <c r="G291" s="64" t="s">
        <v>33</v>
      </c>
      <c r="H291" s="64">
        <f>'[1]oferta-enl'!AK196</f>
        <v>2.2899999999999991</v>
      </c>
    </row>
    <row r="292" spans="1:12" x14ac:dyDescent="0.5">
      <c r="A292" s="58" t="s">
        <v>38</v>
      </c>
      <c r="B292" s="59"/>
      <c r="C292" s="68">
        <f>'[1]oferta-enl'!AC190</f>
        <v>68660</v>
      </c>
      <c r="D292" s="69">
        <f>'[1]oferta-enl'!AC191</f>
        <v>5.8261405672009881E-2</v>
      </c>
      <c r="E292" s="68">
        <f>'[1]oferta-enl'!AC192</f>
        <v>3780</v>
      </c>
      <c r="F292" s="68">
        <f>'[1]oferta-enl'!AC194</f>
        <v>68660</v>
      </c>
      <c r="G292" s="69">
        <f>'[1]oferta-enl'!AC195</f>
        <v>5.8261405672009881E-2</v>
      </c>
      <c r="H292" s="68">
        <f>'[1]oferta-enl'!AC196</f>
        <v>3780</v>
      </c>
      <c r="I292" s="26"/>
    </row>
    <row r="293" spans="1:12" x14ac:dyDescent="0.5">
      <c r="A293" s="70" t="str">
        <f>($A$97)</f>
        <v>Fuente: Oficina del Dato a partir de datos de Encuesta de Ocupación Hotelera (INE)</v>
      </c>
      <c r="B293" s="70"/>
      <c r="C293" s="71"/>
      <c r="D293" s="71"/>
      <c r="E293" s="71"/>
      <c r="F293" s="71"/>
      <c r="G293" s="71"/>
      <c r="H293" s="71"/>
      <c r="I293" s="26"/>
    </row>
    <row r="294" spans="1:12" x14ac:dyDescent="0.5">
      <c r="A294" s="22"/>
      <c r="B294" s="22"/>
      <c r="C294" s="22"/>
      <c r="D294" s="23"/>
      <c r="E294" s="23"/>
      <c r="F294" s="24"/>
      <c r="G294" s="24"/>
      <c r="H294" s="72"/>
    </row>
    <row r="295" spans="1:12" x14ac:dyDescent="0.5">
      <c r="A295" s="74"/>
      <c r="B295" s="74"/>
      <c r="C295" s="75"/>
      <c r="D295" s="75"/>
      <c r="E295" s="75"/>
      <c r="F295" s="75"/>
      <c r="G295" s="75"/>
      <c r="H295" s="75"/>
    </row>
    <row r="296" spans="1:12" ht="32.5" x14ac:dyDescent="0.5">
      <c r="A296" s="27" t="s">
        <v>48</v>
      </c>
      <c r="B296" s="28"/>
      <c r="C296" s="29"/>
      <c r="D296" s="29"/>
      <c r="E296" s="29"/>
      <c r="F296" s="29"/>
      <c r="G296" s="29"/>
      <c r="H296" s="29"/>
      <c r="I296" s="29"/>
    </row>
    <row r="297" spans="1:12" ht="21.75" customHeight="1" x14ac:dyDescent="0.5">
      <c r="A297" s="30"/>
      <c r="B297" s="30"/>
      <c r="C297" s="31"/>
      <c r="D297" s="31"/>
      <c r="E297" s="31"/>
      <c r="F297" s="31"/>
      <c r="G297" s="31"/>
      <c r="H297" s="31"/>
    </row>
    <row r="298" spans="1:12" ht="26.25" customHeight="1" x14ac:dyDescent="0.5">
      <c r="A298" s="32" t="s">
        <v>16</v>
      </c>
      <c r="B298" s="33"/>
      <c r="C298" s="34" t="str">
        <f>$C$74</f>
        <v>Ene.26</v>
      </c>
      <c r="D298" s="35" t="str">
        <f>$D$74</f>
        <v>Variación mensual                                   Ene.26/Ene.25</v>
      </c>
      <c r="E298" s="36"/>
      <c r="F298" s="37" t="str">
        <f>$F$74</f>
        <v>Acumulado Ene-Ene.26</v>
      </c>
      <c r="G298" s="35" t="str">
        <f>$G$74</f>
        <v>Var. del acumulado                                                       Ene-Ene.26/Ene-Ene.25</v>
      </c>
      <c r="H298" s="36"/>
    </row>
    <row r="299" spans="1:12" ht="16.5" customHeight="1" x14ac:dyDescent="0.5">
      <c r="A299" s="38"/>
      <c r="B299" s="39"/>
      <c r="C299" s="40"/>
      <c r="D299" s="41"/>
      <c r="E299" s="42"/>
      <c r="F299" s="43"/>
      <c r="G299" s="41"/>
      <c r="H299" s="42"/>
    </row>
    <row r="300" spans="1:12" x14ac:dyDescent="0.5">
      <c r="A300" s="44"/>
      <c r="B300" s="45"/>
      <c r="C300" s="46"/>
      <c r="D300" s="47" t="str">
        <f>$D$76</f>
        <v>%</v>
      </c>
      <c r="E300" s="47" t="str">
        <f>$E$76</f>
        <v>Diferencias</v>
      </c>
      <c r="F300" s="48"/>
      <c r="G300" s="47" t="str">
        <f>$G$76</f>
        <v>%</v>
      </c>
      <c r="H300" s="47" t="str">
        <f>$H$76</f>
        <v>Diferencias</v>
      </c>
    </row>
    <row r="301" spans="1:12" x14ac:dyDescent="0.5">
      <c r="A301" s="49" t="s">
        <v>27</v>
      </c>
      <c r="B301" s="50"/>
      <c r="C301" s="51"/>
      <c r="D301" s="51"/>
      <c r="E301" s="51"/>
      <c r="F301" s="51"/>
      <c r="G301" s="51"/>
      <c r="H301" s="51"/>
    </row>
    <row r="302" spans="1:12" x14ac:dyDescent="0.5">
      <c r="A302" s="52" t="s">
        <v>28</v>
      </c>
      <c r="B302" s="53"/>
      <c r="C302" s="54">
        <f>+[1]demanda!BG190</f>
        <v>120542</v>
      </c>
      <c r="D302" s="55">
        <f>+'[1]demanda-enl'!BG191</f>
        <v>-4.7046081601353484E-2</v>
      </c>
      <c r="E302" s="54">
        <f>+'[1]demanda-enl'!BG192</f>
        <v>-5951</v>
      </c>
      <c r="F302" s="54">
        <f>+[1]demanda!BG194</f>
        <v>120542</v>
      </c>
      <c r="G302" s="55">
        <f>+'[1]demanda-enl'!BG195</f>
        <v>-4.7046081601353484E-2</v>
      </c>
      <c r="H302" s="54">
        <f>+'[1]demanda-enl'!BG196</f>
        <v>-5951</v>
      </c>
      <c r="J302" s="56"/>
    </row>
    <row r="303" spans="1:12" x14ac:dyDescent="0.5">
      <c r="A303" s="52" t="s">
        <v>29</v>
      </c>
      <c r="B303" s="53"/>
      <c r="C303" s="54">
        <f>+[1]demanda!BO190</f>
        <v>152896</v>
      </c>
      <c r="D303" s="55">
        <f>+'[1]demanda-enl'!BO191</f>
        <v>0.20026690740668052</v>
      </c>
      <c r="E303" s="54">
        <f>+'[1]demanda-enl'!BO192</f>
        <v>25511</v>
      </c>
      <c r="F303" s="54">
        <f>+[1]demanda!BO194</f>
        <v>152896</v>
      </c>
      <c r="G303" s="55">
        <f>+'[1]demanda-enl'!BO195</f>
        <v>0.20026690740668052</v>
      </c>
      <c r="H303" s="54">
        <f>+'[1]demanda-enl'!BO196</f>
        <v>25511</v>
      </c>
      <c r="J303" s="56"/>
      <c r="K303" s="57"/>
      <c r="L303" s="57"/>
    </row>
    <row r="304" spans="1:12" x14ac:dyDescent="0.5">
      <c r="A304" s="58" t="s">
        <v>30</v>
      </c>
      <c r="B304" s="59"/>
      <c r="C304" s="60">
        <f>+[1]demanda!AY190</f>
        <v>273438</v>
      </c>
      <c r="D304" s="61">
        <f>+'[1]demanda-enl'!AY191</f>
        <v>7.7044879824167412E-2</v>
      </c>
      <c r="E304" s="60">
        <f>+'[1]demanda-enl'!AY192</f>
        <v>19560</v>
      </c>
      <c r="F304" s="60">
        <f>+[1]demanda!AY194</f>
        <v>273438</v>
      </c>
      <c r="G304" s="61">
        <f>+'[1]demanda-enl'!AY195</f>
        <v>7.7044879824167412E-2</v>
      </c>
      <c r="H304" s="60">
        <f>+'[1]demanda-enl'!AY196</f>
        <v>19560</v>
      </c>
      <c r="J304" s="56"/>
      <c r="K304" s="57"/>
    </row>
    <row r="305" spans="1:11" x14ac:dyDescent="0.5">
      <c r="A305" s="49" t="s">
        <v>31</v>
      </c>
      <c r="B305" s="50"/>
      <c r="C305" s="51"/>
      <c r="D305" s="62"/>
      <c r="E305" s="51"/>
      <c r="F305" s="51"/>
      <c r="G305" s="62"/>
      <c r="H305" s="51"/>
      <c r="J305" s="56"/>
    </row>
    <row r="306" spans="1:11" x14ac:dyDescent="0.5">
      <c r="A306" s="52" t="s">
        <v>28</v>
      </c>
      <c r="B306" s="53"/>
      <c r="C306" s="54">
        <f>+[1]demanda!CE190</f>
        <v>210686</v>
      </c>
      <c r="D306" s="55">
        <f>+'[1]demanda-enl'!CE191</f>
        <v>-2.2796740274859562E-2</v>
      </c>
      <c r="E306" s="54">
        <f>+'[1]demanda-enl'!CE192</f>
        <v>-4915</v>
      </c>
      <c r="F306" s="54">
        <f>+[1]demanda!CE194</f>
        <v>210686</v>
      </c>
      <c r="G306" s="55">
        <f>+'[1]demanda-enl'!CE195</f>
        <v>-2.2796740274859562E-2</v>
      </c>
      <c r="H306" s="54">
        <f>+'[1]demanda-enl'!CE196</f>
        <v>-4915</v>
      </c>
      <c r="J306" s="56"/>
    </row>
    <row r="307" spans="1:11" x14ac:dyDescent="0.5">
      <c r="A307" s="52" t="s">
        <v>29</v>
      </c>
      <c r="B307" s="53"/>
      <c r="C307" s="54">
        <f>+[1]demanda!CM190</f>
        <v>362334</v>
      </c>
      <c r="D307" s="55">
        <f>+'[1]demanda-enl'!CM191</f>
        <v>0.29722820911232528</v>
      </c>
      <c r="E307" s="54">
        <f>+'[1]demanda-enl'!CM192</f>
        <v>83020</v>
      </c>
      <c r="F307" s="54">
        <f>+[1]demanda!CM194</f>
        <v>362334</v>
      </c>
      <c r="G307" s="55">
        <f>+'[1]demanda-enl'!CM195</f>
        <v>0.29722820911232528</v>
      </c>
      <c r="H307" s="54">
        <f>+'[1]demanda-enl'!CM196</f>
        <v>83020</v>
      </c>
      <c r="K307" s="57"/>
    </row>
    <row r="308" spans="1:11" x14ac:dyDescent="0.5">
      <c r="A308" s="58" t="s">
        <v>30</v>
      </c>
      <c r="B308" s="59"/>
      <c r="C308" s="60">
        <f>+[1]demanda!BW190</f>
        <v>573020</v>
      </c>
      <c r="D308" s="61">
        <f>+'[1]demanda-enl'!BW191</f>
        <v>0.15781497832961211</v>
      </c>
      <c r="E308" s="60">
        <f>+'[1]demanda-enl'!BW192</f>
        <v>78105</v>
      </c>
      <c r="F308" s="60">
        <f>+[1]demanda!BW194</f>
        <v>573020</v>
      </c>
      <c r="G308" s="61">
        <f>+'[1]demanda-enl'!BW195</f>
        <v>0.15781497832961211</v>
      </c>
      <c r="H308" s="60">
        <f>+'[1]demanda-enl'!BW196</f>
        <v>78105</v>
      </c>
    </row>
    <row r="309" spans="1:11" x14ac:dyDescent="0.5">
      <c r="A309" s="49" t="s">
        <v>32</v>
      </c>
      <c r="B309" s="50"/>
      <c r="C309" s="51"/>
      <c r="D309" s="51"/>
      <c r="E309" s="51"/>
      <c r="F309" s="51"/>
      <c r="G309" s="51"/>
      <c r="H309" s="51"/>
    </row>
    <row r="310" spans="1:11" x14ac:dyDescent="0.5">
      <c r="A310" s="52" t="s">
        <v>28</v>
      </c>
      <c r="B310" s="53"/>
      <c r="C310" s="63">
        <f>+'[1]demanda-enl'!BG216</f>
        <v>1.7478223357833784</v>
      </c>
      <c r="D310" s="63" t="s">
        <v>33</v>
      </c>
      <c r="E310" s="63">
        <f>+'[1]demanda-enl'!BG218</f>
        <v>4.3372287164087142E-2</v>
      </c>
      <c r="F310" s="63">
        <f>+'[1]demanda-enl'!BG220</f>
        <v>1.7478223357833784</v>
      </c>
      <c r="G310" s="63" t="s">
        <v>33</v>
      </c>
      <c r="H310" s="63">
        <f>+'[1]demanda-enl'!BG222</f>
        <v>4.3372287164087142E-2</v>
      </c>
    </row>
    <row r="311" spans="1:11" x14ac:dyDescent="0.5">
      <c r="A311" s="52" t="s">
        <v>29</v>
      </c>
      <c r="B311" s="53"/>
      <c r="C311" s="63">
        <f>+'[1]demanda-enl'!BO216</f>
        <v>2.3698069275847633</v>
      </c>
      <c r="D311" s="63" t="s">
        <v>33</v>
      </c>
      <c r="E311" s="63">
        <f>+'[1]demanda-enl'!BO218</f>
        <v>0.17713118083279111</v>
      </c>
      <c r="F311" s="63">
        <f>+'[1]demanda-enl'!BO220</f>
        <v>2.3698069275847633</v>
      </c>
      <c r="G311" s="63" t="s">
        <v>33</v>
      </c>
      <c r="H311" s="63">
        <f>+'[1]demanda-enl'!BO222</f>
        <v>0.17713118083279111</v>
      </c>
    </row>
    <row r="312" spans="1:11" x14ac:dyDescent="0.5">
      <c r="A312" s="58" t="s">
        <v>30</v>
      </c>
      <c r="B312" s="59"/>
      <c r="C312" s="64">
        <f>+'[1]demanda-enl'!AY216</f>
        <v>2.0956121680234641</v>
      </c>
      <c r="D312" s="64" t="s">
        <v>33</v>
      </c>
      <c r="E312" s="64">
        <f>+'[1]demanda-enl'!AY218</f>
        <v>0.14619158018205991</v>
      </c>
      <c r="F312" s="64">
        <f>+'[1]demanda-enl'!AY220</f>
        <v>2.0956121680234641</v>
      </c>
      <c r="G312" s="64" t="s">
        <v>33</v>
      </c>
      <c r="H312" s="64">
        <f>+'[1]demanda-enl'!AY222</f>
        <v>0.14619158018205991</v>
      </c>
    </row>
    <row r="313" spans="1:11" x14ac:dyDescent="0.5">
      <c r="A313" s="49" t="s">
        <v>41</v>
      </c>
      <c r="B313" s="50"/>
      <c r="C313" s="51"/>
      <c r="D313" s="51"/>
      <c r="E313" s="51"/>
      <c r="F313" s="51"/>
      <c r="G313" s="51"/>
      <c r="H313" s="51"/>
    </row>
    <row r="314" spans="1:11" x14ac:dyDescent="0.5">
      <c r="A314" s="52" t="s">
        <v>28</v>
      </c>
      <c r="B314" s="53"/>
      <c r="C314" s="65">
        <f>([1]demanda!CE190/[1]demanda!AE190)</f>
        <v>0.20201588236083756</v>
      </c>
      <c r="D314" s="66" t="s">
        <v>33</v>
      </c>
      <c r="E314" s="67">
        <f>(([1]demanda!CE190/[1]demanda!AE190)-([1]demanda!CE189/[1]demanda!AE189))*100</f>
        <v>-1.3986449972638038</v>
      </c>
      <c r="F314" s="65">
        <f>([1]demanda!CE194/[1]demanda!AE194)</f>
        <v>0.20201588236083756</v>
      </c>
      <c r="G314" s="66" t="s">
        <v>33</v>
      </c>
      <c r="H314" s="67">
        <f>(([1]demanda!CE194/[1]demanda!AE194)-([1]demanda!CE193/[1]demanda!AE193))*100</f>
        <v>-1.3986449972638038</v>
      </c>
    </row>
    <row r="315" spans="1:11" x14ac:dyDescent="0.5">
      <c r="A315" s="52" t="s">
        <v>29</v>
      </c>
      <c r="B315" s="53"/>
      <c r="C315" s="65">
        <f>([1]demanda!CM190/[1]demanda!AL190)</f>
        <v>0.25123003106279124</v>
      </c>
      <c r="D315" s="66" t="s">
        <v>33</v>
      </c>
      <c r="E315" s="67">
        <f>(([1]demanda!CM190/[1]demanda!AL190)-([1]demanda!CM189/[1]demanda!AL189))*100</f>
        <v>3.6424330883603195</v>
      </c>
      <c r="F315" s="65">
        <f>([1]demanda!CM194/[1]demanda!AL194)</f>
        <v>0.25123003106279124</v>
      </c>
      <c r="G315" s="66" t="s">
        <v>33</v>
      </c>
      <c r="H315" s="67">
        <f>(([1]demanda!CM194/[1]demanda!AL194)-([1]demanda!CM193/[1]demanda!AL193))*100</f>
        <v>3.6424330883603195</v>
      </c>
    </row>
    <row r="316" spans="1:11" x14ac:dyDescent="0.5">
      <c r="A316" s="52" t="s">
        <v>30</v>
      </c>
      <c r="B316" s="53"/>
      <c r="C316" s="65">
        <f>([1]demanda!BW190/[1]demanda!X190)</f>
        <v>0.23057688887386638</v>
      </c>
      <c r="D316" s="67" t="s">
        <v>33</v>
      </c>
      <c r="E316" s="67">
        <f>(([1]demanda!BW190/[1]demanda!X190)-([1]demanda!BW189/[1]demanda!X189))*100</f>
        <v>1.5251624446009888</v>
      </c>
      <c r="F316" s="65">
        <f>([1]demanda!BW194/[1]demanda!X194)</f>
        <v>0.23057688887386638</v>
      </c>
      <c r="G316" s="67" t="s">
        <v>33</v>
      </c>
      <c r="H316" s="67">
        <f>(([1]demanda!BW194/[1]demanda!X194)-([1]demanda!BW193/[1]demanda!X193))*100</f>
        <v>1.5251624446009888</v>
      </c>
    </row>
    <row r="317" spans="1:11" x14ac:dyDescent="0.5">
      <c r="A317" s="49" t="s">
        <v>35</v>
      </c>
      <c r="B317" s="50"/>
      <c r="C317" s="51"/>
      <c r="D317" s="51"/>
      <c r="E317" s="51"/>
      <c r="F317" s="51"/>
      <c r="G317" s="51"/>
      <c r="H317" s="51"/>
    </row>
    <row r="318" spans="1:11" x14ac:dyDescent="0.5">
      <c r="A318" s="58" t="s">
        <v>36</v>
      </c>
      <c r="B318" s="59"/>
      <c r="C318" s="68">
        <f>+[1]oferta!AT190</f>
        <v>5460</v>
      </c>
      <c r="D318" s="69">
        <f>+'[1]oferta-enl'!AT191</f>
        <v>8.5487077534791345E-2</v>
      </c>
      <c r="E318" s="68">
        <f>+'[1]oferta-enl'!AT192</f>
        <v>430</v>
      </c>
      <c r="F318" s="68">
        <f>+[1]oferta!AT194</f>
        <v>5460</v>
      </c>
      <c r="G318" s="69">
        <f>+'[1]oferta-enl'!AT195</f>
        <v>8.5487077534791345E-2</v>
      </c>
      <c r="H318" s="68">
        <f>+'[1]oferta-enl'!AT196</f>
        <v>430</v>
      </c>
    </row>
    <row r="319" spans="1:11" x14ac:dyDescent="0.5">
      <c r="A319" s="58" t="s">
        <v>37</v>
      </c>
      <c r="B319" s="59"/>
      <c r="C319" s="69">
        <f>'[1]oferta-enl'!AL190/100</f>
        <v>0.50009999999999999</v>
      </c>
      <c r="D319" s="64" t="s">
        <v>33</v>
      </c>
      <c r="E319" s="64">
        <f>'[1]oferta-enl'!AL192</f>
        <v>5.1400000000000006</v>
      </c>
      <c r="F319" s="69">
        <f>'[1]oferta-enl'!AL194/100</f>
        <v>0.50009999999999999</v>
      </c>
      <c r="G319" s="64" t="s">
        <v>33</v>
      </c>
      <c r="H319" s="64">
        <f>'[1]oferta-enl'!AL196</f>
        <v>5.1400000000000006</v>
      </c>
    </row>
    <row r="320" spans="1:11" x14ac:dyDescent="0.5">
      <c r="A320" s="58" t="s">
        <v>38</v>
      </c>
      <c r="B320" s="59"/>
      <c r="C320" s="68">
        <f>'[1]oferta-enl'!AD190</f>
        <v>36532</v>
      </c>
      <c r="D320" s="69">
        <f>'[1]oferta-enl'!AD191</f>
        <v>3.7369377555656502E-2</v>
      </c>
      <c r="E320" s="68">
        <f>'[1]oferta-enl'!AD192</f>
        <v>1316</v>
      </c>
      <c r="F320" s="68">
        <f>'[1]oferta-enl'!AD194</f>
        <v>36532</v>
      </c>
      <c r="G320" s="69">
        <f>'[1]oferta-enl'!AD195</f>
        <v>3.7369377555656502E-2</v>
      </c>
      <c r="H320" s="68">
        <f>'[1]oferta-enl'!AD196</f>
        <v>1316</v>
      </c>
      <c r="I320" s="26"/>
    </row>
    <row r="321" spans="1:9" x14ac:dyDescent="0.5">
      <c r="A321" s="70" t="str">
        <f>($A$97)</f>
        <v>Fuente: Oficina del Dato a partir de datos de Encuesta de Ocupación Hotelera (INE)</v>
      </c>
      <c r="B321" s="70"/>
      <c r="C321" s="71"/>
      <c r="D321" s="71"/>
      <c r="E321" s="71"/>
      <c r="F321" s="71"/>
      <c r="G321" s="71"/>
      <c r="H321" s="71"/>
      <c r="I321" s="26"/>
    </row>
    <row r="322" spans="1:9" ht="18.5" x14ac:dyDescent="0.5">
      <c r="A322" s="21" t="s">
        <v>4</v>
      </c>
      <c r="B322" s="22"/>
      <c r="C322" s="22"/>
      <c r="D322" s="23"/>
      <c r="E322" s="23"/>
      <c r="F322" s="24"/>
      <c r="G322" s="24"/>
      <c r="I322" s="25" t="str">
        <f>[1]demanda!A190</f>
        <v>ENERO 26</v>
      </c>
    </row>
    <row r="323" spans="1:9" x14ac:dyDescent="0.5">
      <c r="A323" s="74"/>
      <c r="B323" s="74"/>
      <c r="C323" s="75"/>
      <c r="D323" s="75"/>
      <c r="E323" s="75"/>
      <c r="F323" s="75"/>
      <c r="G323" s="75"/>
      <c r="H323" s="75"/>
    </row>
    <row r="324" spans="1:9" ht="32.5" x14ac:dyDescent="0.5">
      <c r="A324" s="27" t="s">
        <v>17</v>
      </c>
      <c r="B324" s="28"/>
      <c r="C324" s="29"/>
      <c r="D324" s="29"/>
      <c r="E324" s="29"/>
      <c r="F324" s="29"/>
      <c r="G324" s="29"/>
      <c r="H324" s="29"/>
      <c r="I324" s="29"/>
    </row>
    <row r="325" spans="1:9" ht="20" x14ac:dyDescent="0.5">
      <c r="A325" s="30"/>
      <c r="B325" s="30"/>
      <c r="C325" s="31"/>
      <c r="D325" s="31"/>
      <c r="E325" s="31"/>
      <c r="F325" s="31"/>
      <c r="G325" s="31"/>
      <c r="H325" s="31"/>
    </row>
    <row r="326" spans="1:9" x14ac:dyDescent="0.5">
      <c r="B326" s="76" t="s">
        <v>49</v>
      </c>
      <c r="C326" s="77"/>
      <c r="D326" s="77"/>
      <c r="E326" s="77"/>
      <c r="F326" s="77"/>
    </row>
    <row r="327" spans="1:9" x14ac:dyDescent="0.5">
      <c r="B327" s="78" t="s">
        <v>50</v>
      </c>
      <c r="C327" s="78"/>
      <c r="D327" s="79" t="str">
        <f>('[1]imchot (2)'!E268)</f>
        <v>ENERO 26</v>
      </c>
      <c r="E327" s="80" t="str">
        <f>('[1]imchot (2)'!F268)</f>
        <v>% VAR</v>
      </c>
      <c r="F327" s="80" t="str">
        <f>('[1]imchot (2)'!G268)</f>
        <v>CUOTA</v>
      </c>
    </row>
    <row r="328" spans="1:9" x14ac:dyDescent="0.5">
      <c r="B328" s="81">
        <v>1</v>
      </c>
      <c r="C328" s="82" t="str">
        <f>('[1]imchot (2)'!C269)</f>
        <v>Canarias</v>
      </c>
      <c r="D328" s="83">
        <f>('[1]imchot (2)'!E269)</f>
        <v>6163457</v>
      </c>
      <c r="E328" s="84">
        <f>('[1]imchot (2)'!F269)</f>
        <v>-1.3675022735961551E-2</v>
      </c>
      <c r="F328" s="84">
        <f>('[1]imchot (2)'!G269)</f>
        <v>0.35430509126200577</v>
      </c>
    </row>
    <row r="329" spans="1:9" x14ac:dyDescent="0.5">
      <c r="B329" s="85">
        <v>2</v>
      </c>
      <c r="C329" s="86" t="str">
        <f>('[1]imchot (2)'!C270)</f>
        <v>Cataluña</v>
      </c>
      <c r="D329" s="87">
        <f>('[1]imchot (2)'!E270)</f>
        <v>2569074</v>
      </c>
      <c r="E329" s="88">
        <f>('[1]imchot (2)'!F270)</f>
        <v>8.0926178529023396E-2</v>
      </c>
      <c r="F329" s="88">
        <f>('[1]imchot (2)'!G270)</f>
        <v>0.1476827043701037</v>
      </c>
    </row>
    <row r="330" spans="1:9" x14ac:dyDescent="0.5">
      <c r="B330" s="81">
        <v>3</v>
      </c>
      <c r="C330" s="82" t="str">
        <f>('[1]imchot (2)'!C271)</f>
        <v>Andalucía</v>
      </c>
      <c r="D330" s="83">
        <f>('[1]imchot (2)'!E271)</f>
        <v>2485158</v>
      </c>
      <c r="E330" s="84">
        <f>('[1]imchot (2)'!F271)</f>
        <v>8.1230723447466513E-2</v>
      </c>
      <c r="F330" s="84">
        <f>('[1]imchot (2)'!G271)</f>
        <v>0.1428588099163349</v>
      </c>
    </row>
    <row r="331" spans="1:9" x14ac:dyDescent="0.5">
      <c r="B331" s="85">
        <v>4</v>
      </c>
      <c r="C331" s="86" t="str">
        <f>('[1]imchot (2)'!C272)</f>
        <v>Madrid</v>
      </c>
      <c r="D331" s="87">
        <f>('[1]imchot (2)'!E272)</f>
        <v>2085517</v>
      </c>
      <c r="E331" s="88">
        <f>('[1]imchot (2)'!F272)</f>
        <v>8.3833626788011983E-2</v>
      </c>
      <c r="F331" s="88">
        <f>('[1]imchot (2)'!G272)</f>
        <v>0.11988552706921854</v>
      </c>
    </row>
    <row r="332" spans="1:9" x14ac:dyDescent="0.5">
      <c r="B332" s="81">
        <v>5</v>
      </c>
      <c r="C332" s="82" t="str">
        <f>('[1]imchot (2)'!C273)</f>
        <v>C. Valenciana</v>
      </c>
      <c r="D332" s="83">
        <f>('[1]imchot (2)'!E273)</f>
        <v>1403655</v>
      </c>
      <c r="E332" s="84">
        <f>('[1]imchot (2)'!F273)</f>
        <v>1.2539386209921233E-2</v>
      </c>
      <c r="F332" s="84">
        <f>('[1]imchot (2)'!G273)</f>
        <v>8.0688826558759266E-2</v>
      </c>
    </row>
    <row r="333" spans="1:9" x14ac:dyDescent="0.5">
      <c r="B333" s="85">
        <v>6</v>
      </c>
      <c r="C333" s="86" t="str">
        <f>('[1]imchot (2)'!C274)</f>
        <v>Baleares</v>
      </c>
      <c r="D333" s="87">
        <f>('[1]imchot (2)'!E274)</f>
        <v>261879</v>
      </c>
      <c r="E333" s="88">
        <f>('[1]imchot (2)'!F274)</f>
        <v>9.5796807331004041E-2</v>
      </c>
      <c r="F333" s="88">
        <f>('[1]imchot (2)'!G274)</f>
        <v>1.5054061867325887E-2</v>
      </c>
    </row>
    <row r="334" spans="1:9" x14ac:dyDescent="0.5">
      <c r="B334" s="89" t="s">
        <v>30</v>
      </c>
      <c r="C334" s="90" t="str">
        <f>('[1]imchot (2)'!C275)</f>
        <v>España</v>
      </c>
      <c r="D334" s="91">
        <f>('[1]imchot (2)'!E275)</f>
        <v>17395903</v>
      </c>
      <c r="E334" s="92">
        <f>('[1]imchot (2)'!F275)</f>
        <v>3.3566501041206953E-2</v>
      </c>
      <c r="F334" s="92">
        <f>('[1]imchot (2)'!G275)</f>
        <v>1</v>
      </c>
    </row>
    <row r="335" spans="1:9" x14ac:dyDescent="0.5">
      <c r="B335" s="93"/>
      <c r="C335" s="93"/>
      <c r="D335" s="93"/>
      <c r="E335" s="93"/>
      <c r="F335" s="93"/>
    </row>
    <row r="336" spans="1:9" x14ac:dyDescent="0.5">
      <c r="B336" s="78" t="s">
        <v>51</v>
      </c>
      <c r="C336" s="78"/>
      <c r="D336" s="79" t="str">
        <f>('[1]imchot (2)'!E277)</f>
        <v>ENERO 26</v>
      </c>
      <c r="E336" s="80" t="str">
        <f>('[1]imchot (2)'!F277)</f>
        <v>% VAR</v>
      </c>
      <c r="F336" s="80" t="str">
        <f>('[1]imchot (2)'!G277)</f>
        <v>CUOTA</v>
      </c>
    </row>
    <row r="337" spans="2:6" x14ac:dyDescent="0.5">
      <c r="B337" s="81">
        <v>1</v>
      </c>
      <c r="C337" s="82" t="str">
        <f>('[1]imchot (2)'!C278)</f>
        <v>Andalucía</v>
      </c>
      <c r="D337" s="83">
        <f>('[1]imchot (2)'!E278)</f>
        <v>1042918</v>
      </c>
      <c r="E337" s="84">
        <f>('[1]imchot (2)'!F278)</f>
        <v>4.4859348669828547E-2</v>
      </c>
      <c r="F337" s="84">
        <f>('[1]imchot (2)'!G278)</f>
        <v>0.17834374209638262</v>
      </c>
    </row>
    <row r="338" spans="2:6" x14ac:dyDescent="0.5">
      <c r="B338" s="85">
        <v>2</v>
      </c>
      <c r="C338" s="86" t="str">
        <f>('[1]imchot (2)'!C279)</f>
        <v>Madrid</v>
      </c>
      <c r="D338" s="87">
        <f>('[1]imchot (2)'!E279)</f>
        <v>891307</v>
      </c>
      <c r="E338" s="88">
        <f>('[1]imchot (2)'!F279)</f>
        <v>9.0283155144386118E-3</v>
      </c>
      <c r="F338" s="88">
        <f>('[1]imchot (2)'!G279)</f>
        <v>0.15241756853050817</v>
      </c>
    </row>
    <row r="339" spans="2:6" x14ac:dyDescent="0.5">
      <c r="B339" s="81">
        <v>3</v>
      </c>
      <c r="C339" s="82" t="str">
        <f>('[1]imchot (2)'!C280)</f>
        <v>Cataluña</v>
      </c>
      <c r="D339" s="83">
        <f>('[1]imchot (2)'!E280)</f>
        <v>841766</v>
      </c>
      <c r="E339" s="84">
        <f>('[1]imchot (2)'!F280)</f>
        <v>5.0829599687409965E-2</v>
      </c>
      <c r="F339" s="84">
        <f>('[1]imchot (2)'!G280)</f>
        <v>0.14394583122498952</v>
      </c>
    </row>
    <row r="340" spans="2:6" x14ac:dyDescent="0.5">
      <c r="B340" s="85">
        <v>4</v>
      </c>
      <c r="C340" s="86" t="str">
        <f>('[1]imchot (2)'!C281)</f>
        <v>C. Valenciana</v>
      </c>
      <c r="D340" s="87">
        <f>('[1]imchot (2)'!E281)</f>
        <v>616623</v>
      </c>
      <c r="E340" s="88">
        <f>('[1]imchot (2)'!F281)</f>
        <v>-2.004650076203407E-2</v>
      </c>
      <c r="F340" s="88">
        <f>('[1]imchot (2)'!G281)</f>
        <v>0.10544534976162818</v>
      </c>
    </row>
    <row r="341" spans="2:6" x14ac:dyDescent="0.5">
      <c r="B341" s="81">
        <v>5</v>
      </c>
      <c r="C341" s="82" t="str">
        <f>('[1]imchot (2)'!C282)</f>
        <v>Canarias</v>
      </c>
      <c r="D341" s="83">
        <f>('[1]imchot (2)'!E282)</f>
        <v>514290</v>
      </c>
      <c r="E341" s="84">
        <f>('[1]imchot (2)'!F282)</f>
        <v>2.8754888331016248E-2</v>
      </c>
      <c r="F341" s="84">
        <f>('[1]imchot (2)'!G282)</f>
        <v>8.7945939299876513E-2</v>
      </c>
    </row>
    <row r="342" spans="2:6" x14ac:dyDescent="0.5">
      <c r="B342" s="85">
        <v>6</v>
      </c>
      <c r="C342" s="86" t="str">
        <f>('[1]imchot (2)'!C283)</f>
        <v>Baleares</v>
      </c>
      <c r="D342" s="87">
        <f>('[1]imchot (2)'!E283)</f>
        <v>75510</v>
      </c>
      <c r="E342" s="88">
        <f>('[1]imchot (2)'!F283)</f>
        <v>7.8683466186680429E-2</v>
      </c>
      <c r="F342" s="88">
        <f>('[1]imchot (2)'!G283)</f>
        <v>1.2912554933079927E-2</v>
      </c>
    </row>
    <row r="343" spans="2:6" x14ac:dyDescent="0.5">
      <c r="B343" s="89" t="s">
        <v>30</v>
      </c>
      <c r="C343" s="90" t="str">
        <f>('[1]imchot (2)'!C284)</f>
        <v>España</v>
      </c>
      <c r="D343" s="91">
        <f>('[1]imchot (2)'!E284)</f>
        <v>5847797</v>
      </c>
      <c r="E343" s="92">
        <f>('[1]imchot (2)'!F284)</f>
        <v>2.5182713430973447E-2</v>
      </c>
      <c r="F343" s="92">
        <f>('[1]imchot (2)'!G284)</f>
        <v>1</v>
      </c>
    </row>
    <row r="344" spans="2:6" x14ac:dyDescent="0.5">
      <c r="B344" s="94"/>
      <c r="C344" s="95"/>
      <c r="D344" s="93"/>
      <c r="E344" s="93"/>
      <c r="F344" s="93"/>
    </row>
    <row r="345" spans="2:6" x14ac:dyDescent="0.5">
      <c r="B345" s="78" t="s">
        <v>52</v>
      </c>
      <c r="C345" s="78"/>
      <c r="D345" s="79" t="str">
        <f>('[1]imchot (2)'!E286)</f>
        <v>ENERO 26</v>
      </c>
      <c r="E345" s="80" t="str">
        <f>('[1]imchot (2)'!F286)</f>
        <v>% VAR</v>
      </c>
      <c r="F345" s="80" t="str">
        <f>('[1]imchot (2)'!G286)</f>
        <v>CUOTA</v>
      </c>
    </row>
    <row r="346" spans="2:6" x14ac:dyDescent="0.5">
      <c r="B346" s="81">
        <v>1</v>
      </c>
      <c r="C346" s="82" t="str">
        <f>('[1]imchot (2)'!C287)</f>
        <v>Canarias</v>
      </c>
      <c r="D346" s="83">
        <f>('[1]imchot (2)'!E287)</f>
        <v>5649167</v>
      </c>
      <c r="E346" s="84">
        <f>('[1]imchot (2)'!F287)</f>
        <v>-1.7364597227063627E-2</v>
      </c>
      <c r="F346" s="84">
        <f>('[1]imchot (2)'!G287)</f>
        <v>0.48918558593071454</v>
      </c>
    </row>
    <row r="347" spans="2:6" x14ac:dyDescent="0.5">
      <c r="B347" s="85">
        <v>2</v>
      </c>
      <c r="C347" s="86" t="str">
        <f>('[1]imchot (2)'!C288)</f>
        <v>Cataluña</v>
      </c>
      <c r="D347" s="87">
        <f>('[1]imchot (2)'!E288)</f>
        <v>1727307</v>
      </c>
      <c r="E347" s="88">
        <f>('[1]imchot (2)'!F288)</f>
        <v>9.6226085797605387E-2</v>
      </c>
      <c r="F347" s="88">
        <f>('[1]imchot (2)'!G288)</f>
        <v>0.14957491730678607</v>
      </c>
    </row>
    <row r="348" spans="2:6" x14ac:dyDescent="0.5">
      <c r="B348" s="81">
        <v>3</v>
      </c>
      <c r="C348" s="82" t="str">
        <f>('[1]imchot (2)'!C289)</f>
        <v>Andalucía</v>
      </c>
      <c r="D348" s="83">
        <f>('[1]imchot (2)'!E289)</f>
        <v>1442240</v>
      </c>
      <c r="E348" s="84">
        <f>('[1]imchot (2)'!F289)</f>
        <v>0.10915089478662776</v>
      </c>
      <c r="F348" s="84">
        <f>('[1]imchot (2)'!G289)</f>
        <v>0.12488974382465835</v>
      </c>
    </row>
    <row r="349" spans="2:6" x14ac:dyDescent="0.5">
      <c r="B349" s="85">
        <v>4</v>
      </c>
      <c r="C349" s="86" t="str">
        <f>('[1]imchot (2)'!C290)</f>
        <v>Madrid</v>
      </c>
      <c r="D349" s="87">
        <f>('[1]imchot (2)'!E290)</f>
        <v>1194210</v>
      </c>
      <c r="E349" s="88">
        <f>('[1]imchot (2)'!F290)</f>
        <v>0.14731686509003983</v>
      </c>
      <c r="F349" s="88">
        <f>('[1]imchot (2)'!G290)</f>
        <v>0.10341176293324637</v>
      </c>
    </row>
    <row r="350" spans="2:6" x14ac:dyDescent="0.5">
      <c r="B350" s="81">
        <v>5</v>
      </c>
      <c r="C350" s="82" t="str">
        <f>('[1]imchot (2)'!C291)</f>
        <v>C. Valenciana</v>
      </c>
      <c r="D350" s="83">
        <f>('[1]imchot (2)'!E291)</f>
        <v>787032</v>
      </c>
      <c r="E350" s="84">
        <f>('[1]imchot (2)'!F291)</f>
        <v>3.9622950559814907E-2</v>
      </c>
      <c r="F350" s="84">
        <f>('[1]imchot (2)'!G291)</f>
        <v>6.8152474526991705E-2</v>
      </c>
    </row>
    <row r="351" spans="2:6" x14ac:dyDescent="0.5">
      <c r="B351" s="85">
        <v>6</v>
      </c>
      <c r="C351" s="86" t="str">
        <f>('[1]imchot (2)'!C292)</f>
        <v>Baleares</v>
      </c>
      <c r="D351" s="87">
        <f>('[1]imchot (2)'!E292)</f>
        <v>186369</v>
      </c>
      <c r="E351" s="88">
        <f>('[1]imchot (2)'!F292)</f>
        <v>0.10288608913322639</v>
      </c>
      <c r="F351" s="88">
        <f>('[1]imchot (2)'!G292)</f>
        <v>1.6138490588846345E-2</v>
      </c>
    </row>
    <row r="352" spans="2:6" x14ac:dyDescent="0.5">
      <c r="B352" s="89" t="s">
        <v>30</v>
      </c>
      <c r="C352" s="90" t="str">
        <f>('[1]imchot (2)'!C293)</f>
        <v>España</v>
      </c>
      <c r="D352" s="91">
        <f>('[1]imchot (2)'!E293)</f>
        <v>11548106</v>
      </c>
      <c r="E352" s="92">
        <f>('[1]imchot (2)'!F293)</f>
        <v>3.7864449029172409E-2</v>
      </c>
      <c r="F352" s="92">
        <f>('[1]imchot (2)'!G293)</f>
        <v>1</v>
      </c>
    </row>
    <row r="353" spans="2:6" x14ac:dyDescent="0.5">
      <c r="B353" s="96"/>
      <c r="C353" s="77"/>
      <c r="D353" s="77"/>
      <c r="E353" s="77"/>
      <c r="F353" s="77"/>
    </row>
    <row r="354" spans="2:6" x14ac:dyDescent="0.5">
      <c r="B354" s="96"/>
      <c r="C354" s="77"/>
      <c r="D354" s="77"/>
      <c r="E354" s="77"/>
      <c r="F354" s="77"/>
    </row>
    <row r="355" spans="2:6" x14ac:dyDescent="0.5">
      <c r="B355" s="76" t="s">
        <v>53</v>
      </c>
      <c r="C355" s="77"/>
      <c r="D355" s="77"/>
      <c r="E355" s="77"/>
      <c r="F355" s="77"/>
    </row>
    <row r="356" spans="2:6" x14ac:dyDescent="0.5">
      <c r="B356" s="78" t="s">
        <v>50</v>
      </c>
      <c r="C356" s="78"/>
      <c r="D356" s="79" t="str">
        <f>('[1]imchot (2)'!E581)</f>
        <v>ENE-ENE 26</v>
      </c>
      <c r="E356" s="79" t="str">
        <f>('[1]imchot (2)'!F581)</f>
        <v>% VAR</v>
      </c>
      <c r="F356" s="79" t="str">
        <f>('[1]imchot (2)'!G581)</f>
        <v>CUOTA</v>
      </c>
    </row>
    <row r="357" spans="2:6" x14ac:dyDescent="0.5">
      <c r="B357" s="81">
        <v>1</v>
      </c>
      <c r="C357" s="82" t="str">
        <f>('[1]imchot (2)'!C582)</f>
        <v>Cataluña</v>
      </c>
      <c r="D357" s="83">
        <f>('[1]imchot (2)'!E582)</f>
        <v>2569074</v>
      </c>
      <c r="E357" s="84">
        <f>('[1]imchot (2)'!F582)</f>
        <v>8.0926178529023396E-2</v>
      </c>
      <c r="F357" s="84">
        <f>('[1]imchot (2)'!G582)</f>
        <v>0.1476827043701037</v>
      </c>
    </row>
    <row r="358" spans="2:6" x14ac:dyDescent="0.5">
      <c r="B358" s="85">
        <v>2</v>
      </c>
      <c r="C358" s="86" t="str">
        <f>('[1]imchot (2)'!C583)</f>
        <v>Andalucía</v>
      </c>
      <c r="D358" s="87">
        <f>('[1]imchot (2)'!E583)</f>
        <v>2485158</v>
      </c>
      <c r="E358" s="88">
        <f>('[1]imchot (2)'!F583)</f>
        <v>8.1230723447466513E-2</v>
      </c>
      <c r="F358" s="88">
        <f>('[1]imchot (2)'!G583)</f>
        <v>0.1428588099163349</v>
      </c>
    </row>
    <row r="359" spans="2:6" x14ac:dyDescent="0.5">
      <c r="B359" s="81">
        <v>3</v>
      </c>
      <c r="C359" s="82" t="str">
        <f>('[1]imchot (2)'!C584)</f>
        <v>Madrid</v>
      </c>
      <c r="D359" s="83">
        <f>('[1]imchot (2)'!E584)</f>
        <v>2085517</v>
      </c>
      <c r="E359" s="84">
        <f>('[1]imchot (2)'!F584)</f>
        <v>8.3833626788011983E-2</v>
      </c>
      <c r="F359" s="84">
        <f>('[1]imchot (2)'!G584)</f>
        <v>0.11988552706921854</v>
      </c>
    </row>
    <row r="360" spans="2:6" x14ac:dyDescent="0.5">
      <c r="B360" s="85">
        <v>4</v>
      </c>
      <c r="C360" s="86" t="str">
        <f>('[1]imchot (2)'!C585)</f>
        <v>Canarias</v>
      </c>
      <c r="D360" s="87">
        <f>('[1]imchot (2)'!E585)</f>
        <v>1442240</v>
      </c>
      <c r="E360" s="88">
        <f>('[1]imchot (2)'!F585)</f>
        <v>-0.76920138564943552</v>
      </c>
      <c r="F360" s="88">
        <f>('[1]imchot (2)'!G585)</f>
        <v>8.2906877556169406E-2</v>
      </c>
    </row>
    <row r="361" spans="2:6" x14ac:dyDescent="0.5">
      <c r="B361" s="81">
        <v>5</v>
      </c>
      <c r="C361" s="82" t="str">
        <f>('[1]imchot (2)'!C586)</f>
        <v>C. Valenciana</v>
      </c>
      <c r="D361" s="83">
        <f>('[1]imchot (2)'!E586)</f>
        <v>1403655</v>
      </c>
      <c r="E361" s="84">
        <f>('[1]imchot (2)'!F586)</f>
        <v>1.2539386209921233E-2</v>
      </c>
      <c r="F361" s="84">
        <f>('[1]imchot (2)'!G586)</f>
        <v>8.0688826558759266E-2</v>
      </c>
    </row>
    <row r="362" spans="2:6" x14ac:dyDescent="0.5">
      <c r="B362" s="85">
        <v>6</v>
      </c>
      <c r="C362" s="86" t="str">
        <f>('[1]imchot (2)'!C587)</f>
        <v>Baleares</v>
      </c>
      <c r="D362" s="87">
        <f>('[1]imchot (2)'!E587)</f>
        <v>1042918</v>
      </c>
      <c r="E362" s="88">
        <f>('[1]imchot (2)'!F587)</f>
        <v>3.3639475280875368</v>
      </c>
      <c r="F362" s="88">
        <f>('[1]imchot (2)'!G587)</f>
        <v>5.9951932360165494E-2</v>
      </c>
    </row>
    <row r="363" spans="2:6" x14ac:dyDescent="0.5">
      <c r="B363" s="89" t="s">
        <v>30</v>
      </c>
      <c r="C363" s="90" t="str">
        <f>('[1]imchot (2)'!C588)</f>
        <v>España</v>
      </c>
      <c r="D363" s="91">
        <f>('[1]imchot (2)'!E588)</f>
        <v>17395903</v>
      </c>
      <c r="E363" s="92">
        <f>('[1]imchot (2)'!F588)</f>
        <v>3.3566501041206953E-2</v>
      </c>
      <c r="F363" s="92">
        <f>('[1]imchot (2)'!G588)</f>
        <v>1</v>
      </c>
    </row>
    <row r="364" spans="2:6" x14ac:dyDescent="0.5">
      <c r="B364" s="93"/>
      <c r="C364" s="93"/>
      <c r="D364" s="93"/>
      <c r="E364" s="93"/>
      <c r="F364" s="93"/>
    </row>
    <row r="365" spans="2:6" x14ac:dyDescent="0.5">
      <c r="B365" s="78" t="s">
        <v>51</v>
      </c>
      <c r="C365" s="78"/>
      <c r="D365" s="79" t="str">
        <f>('[1]imchot (2)'!E590)</f>
        <v>ENE-ENE 26</v>
      </c>
      <c r="E365" s="80" t="str">
        <f>('[1]imchot (2)'!F590)</f>
        <v>% VAR</v>
      </c>
      <c r="F365" s="80" t="str">
        <f>('[1]imchot (2)'!G590)</f>
        <v>CUOTA</v>
      </c>
    </row>
    <row r="366" spans="2:6" x14ac:dyDescent="0.5">
      <c r="B366" s="81">
        <v>1</v>
      </c>
      <c r="C366" s="82" t="str">
        <f>('[1]imchot (2)'!C591)</f>
        <v>Andalucía</v>
      </c>
      <c r="D366" s="83">
        <f>('[1]imchot (2)'!E591)</f>
        <v>1042918</v>
      </c>
      <c r="E366" s="84">
        <f>('[1]imchot (2)'!F591)</f>
        <v>4.4859348669828547E-2</v>
      </c>
      <c r="F366" s="84">
        <f>('[1]imchot (2)'!G591)</f>
        <v>0.17834374209638262</v>
      </c>
    </row>
    <row r="367" spans="2:6" x14ac:dyDescent="0.5">
      <c r="B367" s="85">
        <v>2</v>
      </c>
      <c r="C367" s="86" t="str">
        <f>('[1]imchot (2)'!C592)</f>
        <v>Madrid</v>
      </c>
      <c r="D367" s="87">
        <f>('[1]imchot (2)'!E592)</f>
        <v>891307</v>
      </c>
      <c r="E367" s="88">
        <f>('[1]imchot (2)'!F592)</f>
        <v>9.0283155144386118E-3</v>
      </c>
      <c r="F367" s="88">
        <f>('[1]imchot (2)'!G592)</f>
        <v>0.15241756853050817</v>
      </c>
    </row>
    <row r="368" spans="2:6" x14ac:dyDescent="0.5">
      <c r="B368" s="81">
        <v>3</v>
      </c>
      <c r="C368" s="82" t="str">
        <f>('[1]imchot (2)'!C593)</f>
        <v>Cataluña</v>
      </c>
      <c r="D368" s="83">
        <f>('[1]imchot (2)'!E593)</f>
        <v>841766</v>
      </c>
      <c r="E368" s="84">
        <f>('[1]imchot (2)'!F593)</f>
        <v>5.0829599687409965E-2</v>
      </c>
      <c r="F368" s="84">
        <f>('[1]imchot (2)'!G593)</f>
        <v>0.14394583122498952</v>
      </c>
    </row>
    <row r="369" spans="1:8" x14ac:dyDescent="0.5">
      <c r="B369" s="85">
        <v>4</v>
      </c>
      <c r="C369" s="86" t="str">
        <f>('[1]imchot (2)'!C594)</f>
        <v>C. Valenciana</v>
      </c>
      <c r="D369" s="87">
        <f>('[1]imchot (2)'!E594)</f>
        <v>616623</v>
      </c>
      <c r="E369" s="88">
        <f>('[1]imchot (2)'!F594)</f>
        <v>-2.004650076203407E-2</v>
      </c>
      <c r="F369" s="88">
        <f>('[1]imchot (2)'!G594)</f>
        <v>0.10544534976162818</v>
      </c>
    </row>
    <row r="370" spans="1:8" x14ac:dyDescent="0.5">
      <c r="B370" s="81">
        <v>5</v>
      </c>
      <c r="C370" s="82" t="str">
        <f>('[1]imchot (2)'!C595)</f>
        <v>Canarias</v>
      </c>
      <c r="D370" s="83">
        <f>('[1]imchot (2)'!E595)</f>
        <v>514290</v>
      </c>
      <c r="E370" s="84">
        <f>('[1]imchot (2)'!F595)</f>
        <v>2.8754888331016248E-2</v>
      </c>
      <c r="F370" s="84">
        <f>('[1]imchot (2)'!G595)</f>
        <v>8.7945939299876513E-2</v>
      </c>
    </row>
    <row r="371" spans="1:8" x14ac:dyDescent="0.5">
      <c r="B371" s="85">
        <v>6</v>
      </c>
      <c r="C371" s="86" t="str">
        <f>('[1]imchot (2)'!C596)</f>
        <v>Baleares</v>
      </c>
      <c r="D371" s="87">
        <f>('[1]imchot (2)'!E596)</f>
        <v>75510</v>
      </c>
      <c r="E371" s="88">
        <f>('[1]imchot (2)'!F596)</f>
        <v>7.8683466186680429E-2</v>
      </c>
      <c r="F371" s="88">
        <f>('[1]imchot (2)'!G596)</f>
        <v>1.2912554933079927E-2</v>
      </c>
    </row>
    <row r="372" spans="1:8" x14ac:dyDescent="0.5">
      <c r="B372" s="89" t="s">
        <v>30</v>
      </c>
      <c r="C372" s="90" t="str">
        <f>('[1]imchot (2)'!C597)</f>
        <v>España</v>
      </c>
      <c r="D372" s="91">
        <f>('[1]imchot (2)'!E597)</f>
        <v>5847797</v>
      </c>
      <c r="E372" s="92">
        <f>('[1]imchot (2)'!F597)</f>
        <v>2.5182713430973447E-2</v>
      </c>
      <c r="F372" s="92">
        <f>('[1]imchot (2)'!G597)</f>
        <v>1</v>
      </c>
    </row>
    <row r="373" spans="1:8" x14ac:dyDescent="0.5">
      <c r="B373" s="94"/>
      <c r="C373" s="95"/>
      <c r="D373" s="93"/>
      <c r="E373" s="93"/>
      <c r="F373" s="93"/>
    </row>
    <row r="374" spans="1:8" x14ac:dyDescent="0.5">
      <c r="B374" s="78" t="s">
        <v>52</v>
      </c>
      <c r="C374" s="78"/>
      <c r="D374" s="79" t="str">
        <f>('[1]imchot (2)'!E599)</f>
        <v>ENE-ENE 26</v>
      </c>
      <c r="E374" s="80" t="str">
        <f>('[1]imchot (2)'!F599)</f>
        <v>% VAR</v>
      </c>
      <c r="F374" s="80" t="str">
        <f>('[1]imchot (2)'!G599)</f>
        <v>CUOTA</v>
      </c>
    </row>
    <row r="375" spans="1:8" x14ac:dyDescent="0.5">
      <c r="B375" s="81">
        <v>1</v>
      </c>
      <c r="C375" s="82" t="str">
        <f>('[1]imchot (2)'!C600)</f>
        <v>Canarias</v>
      </c>
      <c r="D375" s="83">
        <f>('[1]imchot (2)'!E600)</f>
        <v>5649167</v>
      </c>
      <c r="E375" s="84">
        <f>('[1]imchot (2)'!F600)</f>
        <v>-1.7364597227063627E-2</v>
      </c>
      <c r="F375" s="84">
        <f>('[1]imchot (2)'!G600)</f>
        <v>0.48918558593071454</v>
      </c>
    </row>
    <row r="376" spans="1:8" x14ac:dyDescent="0.5">
      <c r="B376" s="85">
        <v>2</v>
      </c>
      <c r="C376" s="86" t="str">
        <f>('[1]imchot (2)'!C601)</f>
        <v>Cataluña</v>
      </c>
      <c r="D376" s="87">
        <f>('[1]imchot (2)'!E601)</f>
        <v>1727307</v>
      </c>
      <c r="E376" s="88">
        <f>('[1]imchot (2)'!F601)</f>
        <v>9.6226085797605387E-2</v>
      </c>
      <c r="F376" s="88">
        <f>('[1]imchot (2)'!G601)</f>
        <v>0.14957491730678607</v>
      </c>
    </row>
    <row r="377" spans="1:8" x14ac:dyDescent="0.5">
      <c r="B377" s="81">
        <v>3</v>
      </c>
      <c r="C377" s="82" t="str">
        <f>('[1]imchot (2)'!C602)</f>
        <v>Andalucía</v>
      </c>
      <c r="D377" s="83">
        <f>('[1]imchot (2)'!E602)</f>
        <v>1442240</v>
      </c>
      <c r="E377" s="84">
        <f>('[1]imchot (2)'!F602)</f>
        <v>0.10915089478662776</v>
      </c>
      <c r="F377" s="84">
        <f>('[1]imchot (2)'!G602)</f>
        <v>0.12488974382465835</v>
      </c>
    </row>
    <row r="378" spans="1:8" x14ac:dyDescent="0.5">
      <c r="B378" s="85">
        <v>4</v>
      </c>
      <c r="C378" s="86" t="str">
        <f>('[1]imchot (2)'!C603)</f>
        <v>Madrid</v>
      </c>
      <c r="D378" s="87">
        <f>('[1]imchot (2)'!E603)</f>
        <v>1194210</v>
      </c>
      <c r="E378" s="88">
        <f>('[1]imchot (2)'!F603)</f>
        <v>0.14731686509003983</v>
      </c>
      <c r="F378" s="88">
        <f>('[1]imchot (2)'!G603)</f>
        <v>0.10341176293324637</v>
      </c>
    </row>
    <row r="379" spans="1:8" x14ac:dyDescent="0.5">
      <c r="B379" s="81">
        <v>5</v>
      </c>
      <c r="C379" s="82" t="str">
        <f>('[1]imchot (2)'!C604)</f>
        <v>C. Valenciana</v>
      </c>
      <c r="D379" s="83">
        <f>('[1]imchot (2)'!E604)</f>
        <v>787032</v>
      </c>
      <c r="E379" s="84">
        <f>('[1]imchot (2)'!F604)</f>
        <v>3.9622950559814907E-2</v>
      </c>
      <c r="F379" s="84">
        <f>('[1]imchot (2)'!G604)</f>
        <v>6.8152474526991705E-2</v>
      </c>
    </row>
    <row r="380" spans="1:8" x14ac:dyDescent="0.5">
      <c r="B380" s="85">
        <v>6</v>
      </c>
      <c r="C380" s="86" t="str">
        <f>('[1]imchot (2)'!C605)</f>
        <v>Baleares</v>
      </c>
      <c r="D380" s="87">
        <f>('[1]imchot (2)'!E605)</f>
        <v>186369</v>
      </c>
      <c r="E380" s="88">
        <f>('[1]imchot (2)'!F605)</f>
        <v>0.10288608913322639</v>
      </c>
      <c r="F380" s="88">
        <f>('[1]imchot (2)'!G605)</f>
        <v>1.6138490588846345E-2</v>
      </c>
    </row>
    <row r="381" spans="1:8" x14ac:dyDescent="0.5">
      <c r="B381" s="89" t="s">
        <v>30</v>
      </c>
      <c r="C381" s="90" t="str">
        <f>('[1]imchot (2)'!C606)</f>
        <v>España</v>
      </c>
      <c r="D381" s="91">
        <f>('[1]imchot (2)'!E606)</f>
        <v>11548106</v>
      </c>
      <c r="E381" s="92">
        <f>('[1]imchot (2)'!F606)</f>
        <v>3.7864449029172409E-2</v>
      </c>
      <c r="F381" s="92">
        <f>('[1]imchot (2)'!G606)</f>
        <v>1</v>
      </c>
    </row>
    <row r="382" spans="1:8" x14ac:dyDescent="0.5">
      <c r="B382" s="97"/>
      <c r="C382" s="98"/>
      <c r="D382" s="99"/>
      <c r="E382" s="100"/>
      <c r="F382" s="100"/>
    </row>
    <row r="383" spans="1:8" x14ac:dyDescent="0.5">
      <c r="A383" s="101" t="s">
        <v>39</v>
      </c>
    </row>
    <row r="384" spans="1:8" x14ac:dyDescent="0.5">
      <c r="A384" s="22"/>
      <c r="H384" s="72"/>
    </row>
    <row r="386" spans="1:9" ht="32.5" x14ac:dyDescent="0.5">
      <c r="A386" s="27" t="s">
        <v>18</v>
      </c>
      <c r="B386" s="28"/>
      <c r="C386" s="29"/>
      <c r="D386" s="29"/>
      <c r="E386" s="29"/>
      <c r="F386" s="29"/>
      <c r="G386" s="29"/>
      <c r="H386" s="29"/>
      <c r="I386" s="29"/>
    </row>
    <row r="389" spans="1:9" x14ac:dyDescent="0.5">
      <c r="A389" s="76" t="s">
        <v>54</v>
      </c>
      <c r="B389" s="96"/>
      <c r="C389" s="77"/>
      <c r="D389" s="77"/>
      <c r="E389" s="77"/>
      <c r="F389" s="77"/>
      <c r="G389" s="77"/>
    </row>
    <row r="390" spans="1:9" x14ac:dyDescent="0.5">
      <c r="A390" s="102" t="s">
        <v>55</v>
      </c>
      <c r="B390" s="79" t="s">
        <v>56</v>
      </c>
      <c r="C390" s="80" t="s">
        <v>57</v>
      </c>
      <c r="D390" s="80" t="s">
        <v>58</v>
      </c>
      <c r="E390" s="79" t="s">
        <v>59</v>
      </c>
      <c r="F390" s="80" t="s">
        <v>57</v>
      </c>
      <c r="G390" s="80" t="s">
        <v>58</v>
      </c>
    </row>
    <row r="391" spans="1:9" x14ac:dyDescent="0.5">
      <c r="A391" s="95" t="s">
        <v>8</v>
      </c>
      <c r="B391" s="103" t="str">
        <f>('[1]imchot (2)'!D427)</f>
        <v>93,30 €</v>
      </c>
      <c r="C391" s="104">
        <f>('[1]imchot (2)'!E427)</f>
        <v>6.2763412689372355E-2</v>
      </c>
      <c r="D391" s="103">
        <f>('[1]imchot (2)'!F427)</f>
        <v>5.5099999999999909</v>
      </c>
      <c r="E391" s="103" t="str">
        <f>('[1]imchot (2)'!G427)</f>
        <v>46,10 €</v>
      </c>
      <c r="F391" s="104">
        <f>('[1]imchot (2)'!H427)</f>
        <v>8.2159624413145504E-2</v>
      </c>
      <c r="G391" s="103">
        <f>('[1]imchot (2)'!I427)</f>
        <v>3.5</v>
      </c>
    </row>
    <row r="392" spans="1:9" x14ac:dyDescent="0.5">
      <c r="A392" s="86" t="s">
        <v>60</v>
      </c>
      <c r="B392" s="105" t="str">
        <f>('[1]imchot (2)'!D428)</f>
        <v>93,30 €</v>
      </c>
      <c r="C392" s="88">
        <f>('[1]imchot (2)'!E428)</f>
        <v>-0.1032295271049597</v>
      </c>
      <c r="D392" s="105">
        <f>('[1]imchot (2)'!F428)</f>
        <v>-10.740000000000009</v>
      </c>
      <c r="E392" s="105" t="str">
        <f>('[1]imchot (2)'!G428)</f>
        <v>39,92 €</v>
      </c>
      <c r="F392" s="88">
        <f>('[1]imchot (2)'!H428)</f>
        <v>-0.17876980045258173</v>
      </c>
      <c r="G392" s="105">
        <f>('[1]imchot (2)'!I428)</f>
        <v>-8.6899999999999977</v>
      </c>
    </row>
    <row r="393" spans="1:9" x14ac:dyDescent="0.5">
      <c r="A393" s="82" t="s">
        <v>61</v>
      </c>
      <c r="B393" s="106" t="str">
        <f>('[1]imchot (2)'!D429)</f>
        <v>150,49 €</v>
      </c>
      <c r="C393" s="84">
        <f>('[1]imchot (2)'!E429)</f>
        <v>3.1318530701754499E-2</v>
      </c>
      <c r="D393" s="106">
        <f>('[1]imchot (2)'!F429)</f>
        <v>4.5700000000000216</v>
      </c>
      <c r="E393" s="106" t="str">
        <f>('[1]imchot (2)'!G429)</f>
        <v>129,19 €</v>
      </c>
      <c r="F393" s="84">
        <f>('[1]imchot (2)'!H429)</f>
        <v>4.5878693623639943E-3</v>
      </c>
      <c r="G393" s="106">
        <f>('[1]imchot (2)'!I429)</f>
        <v>0.59000000000000341</v>
      </c>
    </row>
    <row r="394" spans="1:9" x14ac:dyDescent="0.5">
      <c r="A394" s="86" t="s">
        <v>62</v>
      </c>
      <c r="B394" s="105" t="str">
        <f>('[1]imchot (2)'!D430)</f>
        <v>119,78 €</v>
      </c>
      <c r="C394" s="88">
        <f>('[1]imchot (2)'!E430)</f>
        <v>3.7710550574039381E-3</v>
      </c>
      <c r="D394" s="105">
        <f>('[1]imchot (2)'!F430)</f>
        <v>0.45000000000000284</v>
      </c>
      <c r="E394" s="105" t="str">
        <f>('[1]imchot (2)'!G430)</f>
        <v>68,48 €</v>
      </c>
      <c r="F394" s="88">
        <f>('[1]imchot (2)'!H430)</f>
        <v>3.1480644675403013E-2</v>
      </c>
      <c r="G394" s="105">
        <f>('[1]imchot (2)'!I430)</f>
        <v>2.0900000000000034</v>
      </c>
    </row>
    <row r="395" spans="1:9" x14ac:dyDescent="0.5">
      <c r="A395" s="82" t="s">
        <v>63</v>
      </c>
      <c r="B395" s="106" t="str">
        <f>('[1]imchot (2)'!D431)</f>
        <v>78,22 €</v>
      </c>
      <c r="C395" s="84">
        <f>('[1]imchot (2)'!E431)</f>
        <v>4.993288590604017E-2</v>
      </c>
      <c r="D395" s="106">
        <f>('[1]imchot (2)'!F431)</f>
        <v>3.7199999999999989</v>
      </c>
      <c r="E395" s="106" t="str">
        <f>('[1]imchot (2)'!G431)</f>
        <v>40,11 €</v>
      </c>
      <c r="F395" s="84">
        <f>('[1]imchot (2)'!H431)</f>
        <v>1.3646702047005244E-2</v>
      </c>
      <c r="G395" s="106">
        <f>('[1]imchot (2)'!I431)</f>
        <v>0.53999999999999915</v>
      </c>
    </row>
    <row r="396" spans="1:9" x14ac:dyDescent="0.5">
      <c r="A396" s="86" t="s">
        <v>64</v>
      </c>
      <c r="B396" s="105" t="str">
        <f>('[1]imchot (2)'!D432)</f>
        <v>136,68 €</v>
      </c>
      <c r="C396" s="88">
        <f>('[1]imchot (2)'!E432)</f>
        <v>3.0458383594692551E-2</v>
      </c>
      <c r="D396" s="105">
        <f>('[1]imchot (2)'!F432)</f>
        <v>4.0400000000000205</v>
      </c>
      <c r="E396" s="105" t="str">
        <f>('[1]imchot (2)'!G432)</f>
        <v>89,37 €</v>
      </c>
      <c r="F396" s="88">
        <f>('[1]imchot (2)'!H432)</f>
        <v>0.10278874629812429</v>
      </c>
      <c r="G396" s="105">
        <f>('[1]imchot (2)'!I432)</f>
        <v>8.3299999999999983</v>
      </c>
    </row>
    <row r="397" spans="1:9" x14ac:dyDescent="0.5">
      <c r="A397" s="90" t="s">
        <v>65</v>
      </c>
      <c r="B397" s="107" t="str">
        <f>('[1]imchot (2)'!D433)</f>
        <v>116,04 €</v>
      </c>
      <c r="C397" s="92">
        <f>('[1]imchot (2)'!E433)</f>
        <v>2.9727571213062465E-2</v>
      </c>
      <c r="D397" s="107">
        <f>('[1]imchot (2)'!F433)</f>
        <v>3.3500000000000085</v>
      </c>
      <c r="E397" s="107" t="str">
        <f>('[1]imchot (2)'!G433)</f>
        <v>65,85 €</v>
      </c>
      <c r="F397" s="92">
        <f>('[1]imchot (2)'!H433)</f>
        <v>3.4401508011310034E-2</v>
      </c>
      <c r="G397" s="107">
        <f>('[1]imchot (2)'!I433)</f>
        <v>2.1899999999999977</v>
      </c>
    </row>
    <row r="398" spans="1:9" x14ac:dyDescent="0.5">
      <c r="A398" s="93"/>
      <c r="B398" s="108"/>
      <c r="C398" s="108"/>
      <c r="D398" s="108"/>
      <c r="E398" s="108"/>
      <c r="F398" s="93"/>
      <c r="G398" s="93"/>
    </row>
    <row r="399" spans="1:9" x14ac:dyDescent="0.5">
      <c r="A399" s="93"/>
      <c r="B399" s="93"/>
      <c r="C399" s="93"/>
      <c r="D399" s="93"/>
      <c r="E399" s="93"/>
      <c r="F399" s="93"/>
      <c r="G399" s="93"/>
    </row>
    <row r="400" spans="1:9" x14ac:dyDescent="0.5">
      <c r="A400" s="102" t="s">
        <v>66</v>
      </c>
      <c r="B400" s="79" t="s">
        <v>56</v>
      </c>
      <c r="C400" s="80" t="s">
        <v>57</v>
      </c>
      <c r="D400" s="80" t="s">
        <v>58</v>
      </c>
      <c r="E400" s="79" t="s">
        <v>59</v>
      </c>
      <c r="F400" s="80" t="s">
        <v>57</v>
      </c>
      <c r="G400" s="80" t="s">
        <v>58</v>
      </c>
    </row>
    <row r="401" spans="1:7" x14ac:dyDescent="0.5">
      <c r="A401" s="82" t="s">
        <v>9</v>
      </c>
      <c r="B401" s="106" t="str">
        <f>('[1]imchot (2)'!D436)</f>
        <v>67,46 €</v>
      </c>
      <c r="C401" s="84">
        <f>('[1]imchot (2)'!E436)</f>
        <v>1.4436090225563802E-2</v>
      </c>
      <c r="D401" s="106">
        <f>('[1]imchot (2)'!F436)</f>
        <v>0.95999999999999375</v>
      </c>
      <c r="E401" s="106" t="str">
        <f>('[1]imchot (2)'!G436)</f>
        <v>23,84 €</v>
      </c>
      <c r="F401" s="84">
        <f>('[1]imchot (2)'!H436)</f>
        <v>-7.1289442929489799E-2</v>
      </c>
      <c r="G401" s="106">
        <f>('[1]imchot (2)'!I436)</f>
        <v>-1.8300000000000018</v>
      </c>
    </row>
    <row r="402" spans="1:7" x14ac:dyDescent="0.5">
      <c r="A402" s="86" t="s">
        <v>10</v>
      </c>
      <c r="B402" s="105" t="str">
        <f>('[1]imchot (2)'!D437)</f>
        <v>71,46 €</v>
      </c>
      <c r="C402" s="88">
        <f>('[1]imchot (2)'!E437)</f>
        <v>3.4602577095699916E-2</v>
      </c>
      <c r="D402" s="105">
        <f>('[1]imchot (2)'!F437)</f>
        <v>2.3900000000000006</v>
      </c>
      <c r="E402" s="105" t="str">
        <f>('[1]imchot (2)'!G437)</f>
        <v>30,07 €</v>
      </c>
      <c r="F402" s="88">
        <f>('[1]imchot (2)'!H437)</f>
        <v>-1.3451443569553856E-2</v>
      </c>
      <c r="G402" s="105">
        <f>('[1]imchot (2)'!I437)</f>
        <v>-0.41000000000000014</v>
      </c>
    </row>
    <row r="403" spans="1:7" x14ac:dyDescent="0.5">
      <c r="A403" s="82" t="s">
        <v>11</v>
      </c>
      <c r="B403" s="106" t="str">
        <f>('[1]imchot (2)'!D438)</f>
        <v>70,42 €</v>
      </c>
      <c r="C403" s="84">
        <f>('[1]imchot (2)'!E438)</f>
        <v>0.10255205886957897</v>
      </c>
      <c r="D403" s="106">
        <f>('[1]imchot (2)'!F438)</f>
        <v>6.5500000000000043</v>
      </c>
      <c r="E403" s="106" t="str">
        <f>('[1]imchot (2)'!G438)</f>
        <v>29,82 €</v>
      </c>
      <c r="F403" s="84">
        <f>('[1]imchot (2)'!H438)</f>
        <v>-8.3139341536414557E-3</v>
      </c>
      <c r="G403" s="106">
        <f>('[1]imchot (2)'!I438)</f>
        <v>-0.25</v>
      </c>
    </row>
    <row r="404" spans="1:7" x14ac:dyDescent="0.5">
      <c r="A404" s="86" t="s">
        <v>12</v>
      </c>
      <c r="B404" s="105" t="str">
        <f>('[1]imchot (2)'!D439)</f>
        <v>110,90 €</v>
      </c>
      <c r="C404" s="88">
        <f>('[1]imchot (2)'!E439)</f>
        <v>0.1857158131080936</v>
      </c>
      <c r="D404" s="105">
        <f>('[1]imchot (2)'!F439)</f>
        <v>17.370000000000005</v>
      </c>
      <c r="E404" s="105" t="str">
        <f>('[1]imchot (2)'!G439)</f>
        <v>53,54 €</v>
      </c>
      <c r="F404" s="88">
        <f>('[1]imchot (2)'!H439)</f>
        <v>0.19910414333706616</v>
      </c>
      <c r="G404" s="105">
        <f>('[1]imchot (2)'!I439)</f>
        <v>8.89</v>
      </c>
    </row>
    <row r="405" spans="1:7" x14ac:dyDescent="0.5">
      <c r="A405" s="82" t="s">
        <v>13</v>
      </c>
      <c r="B405" s="106" t="str">
        <f>('[1]imchot (2)'!D440)</f>
        <v>76,31 €</v>
      </c>
      <c r="C405" s="84">
        <f>('[1]imchot (2)'!E440)</f>
        <v>-6.0453090371829554E-2</v>
      </c>
      <c r="D405" s="106">
        <f>('[1]imchot (2)'!F440)</f>
        <v>-4.9099999999999966</v>
      </c>
      <c r="E405" s="106" t="str">
        <f>('[1]imchot (2)'!G440)</f>
        <v>25,67 €</v>
      </c>
      <c r="F405" s="84">
        <f>('[1]imchot (2)'!H440)</f>
        <v>-0.1952978056426331</v>
      </c>
      <c r="G405" s="106">
        <f>('[1]imchot (2)'!I440)</f>
        <v>-6.2299999999999969</v>
      </c>
    </row>
    <row r="406" spans="1:7" x14ac:dyDescent="0.5">
      <c r="A406" s="86" t="s">
        <v>14</v>
      </c>
      <c r="B406" s="105" t="str">
        <f>('[1]imchot (2)'!D441)</f>
        <v>67,73 €</v>
      </c>
      <c r="C406" s="88">
        <f>('[1]imchot (2)'!E441)</f>
        <v>9.0309079201545517E-2</v>
      </c>
      <c r="D406" s="105">
        <f>('[1]imchot (2)'!F441)</f>
        <v>5.6100000000000065</v>
      </c>
      <c r="E406" s="105" t="str">
        <f>('[1]imchot (2)'!G441)</f>
        <v>22,09 €</v>
      </c>
      <c r="F406" s="88">
        <f>('[1]imchot (2)'!H441)</f>
        <v>0.10837932764676372</v>
      </c>
      <c r="G406" s="105">
        <f>('[1]imchot (2)'!I441)</f>
        <v>2.16</v>
      </c>
    </row>
    <row r="407" spans="1:7" x14ac:dyDescent="0.5">
      <c r="A407" s="82" t="s">
        <v>15</v>
      </c>
      <c r="B407" s="106" t="str">
        <f>('[1]imchot (2)'!D442)</f>
        <v>99,38 €</v>
      </c>
      <c r="C407" s="84">
        <f>('[1]imchot (2)'!E442)</f>
        <v>4.0192589491312436E-2</v>
      </c>
      <c r="D407" s="106">
        <f>('[1]imchot (2)'!F442)</f>
        <v>3.8399999999999892</v>
      </c>
      <c r="E407" s="106" t="str">
        <f>('[1]imchot (2)'!G442)</f>
        <v>54,51 €</v>
      </c>
      <c r="F407" s="84">
        <f>('[1]imchot (2)'!H442)</f>
        <v>9.0636254501800684E-2</v>
      </c>
      <c r="G407" s="106">
        <f>('[1]imchot (2)'!I442)</f>
        <v>4.5300000000000011</v>
      </c>
    </row>
    <row r="408" spans="1:7" x14ac:dyDescent="0.5">
      <c r="A408" s="86" t="s">
        <v>16</v>
      </c>
      <c r="B408" s="105" t="str">
        <f>('[1]imchot (2)'!D443)</f>
        <v>96,63 €</v>
      </c>
      <c r="C408" s="88">
        <f>('[1]imchot (2)'!E443)</f>
        <v>6.7722442175452979E-3</v>
      </c>
      <c r="D408" s="105">
        <f>('[1]imchot (2)'!F443)</f>
        <v>0.64999999999999147</v>
      </c>
      <c r="E408" s="105" t="str">
        <f>('[1]imchot (2)'!G443)</f>
        <v>55,92 €</v>
      </c>
      <c r="F408" s="88">
        <f>('[1]imchot (2)'!H443)</f>
        <v>8.1415586927093386E-2</v>
      </c>
      <c r="G408" s="105">
        <f>('[1]imchot (2)'!I443)</f>
        <v>4.2100000000000009</v>
      </c>
    </row>
    <row r="409" spans="1:7" x14ac:dyDescent="0.5">
      <c r="A409" s="90"/>
      <c r="B409" s="90"/>
      <c r="C409" s="90"/>
      <c r="D409" s="90"/>
      <c r="E409" s="90"/>
      <c r="F409" s="90"/>
      <c r="G409" s="90"/>
    </row>
    <row r="410" spans="1:7" x14ac:dyDescent="0.5">
      <c r="A410" s="96"/>
      <c r="B410" s="96"/>
      <c r="C410" s="77"/>
      <c r="D410" s="77"/>
      <c r="E410" s="77"/>
      <c r="F410" s="77"/>
      <c r="G410" s="77"/>
    </row>
    <row r="411" spans="1:7" x14ac:dyDescent="0.5">
      <c r="A411" s="96"/>
      <c r="B411" s="96"/>
      <c r="C411" s="77"/>
      <c r="D411" s="77"/>
      <c r="E411" s="77"/>
      <c r="F411" s="77"/>
      <c r="G411" s="77"/>
    </row>
    <row r="412" spans="1:7" x14ac:dyDescent="0.5">
      <c r="A412" s="96"/>
      <c r="B412" s="96"/>
      <c r="C412" s="77"/>
      <c r="D412" s="77"/>
      <c r="E412" s="77"/>
      <c r="F412" s="77"/>
      <c r="G412" s="77"/>
    </row>
    <row r="413" spans="1:7" x14ac:dyDescent="0.5">
      <c r="A413" s="96"/>
      <c r="B413" s="96"/>
      <c r="C413" s="77"/>
      <c r="D413" s="77"/>
      <c r="E413" s="77"/>
      <c r="F413" s="77"/>
      <c r="G413" s="77"/>
    </row>
    <row r="414" spans="1:7" x14ac:dyDescent="0.5">
      <c r="A414" s="76" t="s">
        <v>67</v>
      </c>
      <c r="B414" s="96"/>
      <c r="C414" s="77"/>
      <c r="D414" s="77"/>
      <c r="E414" s="77"/>
      <c r="F414" s="77"/>
      <c r="G414" s="77"/>
    </row>
    <row r="415" spans="1:7" x14ac:dyDescent="0.5">
      <c r="A415" s="102" t="s">
        <v>55</v>
      </c>
      <c r="B415" s="79" t="s">
        <v>56</v>
      </c>
      <c r="C415" s="80" t="s">
        <v>57</v>
      </c>
      <c r="D415" s="80" t="s">
        <v>58</v>
      </c>
      <c r="E415" s="79" t="s">
        <v>59</v>
      </c>
      <c r="F415" s="80" t="s">
        <v>57</v>
      </c>
      <c r="G415" s="80" t="s">
        <v>58</v>
      </c>
    </row>
    <row r="416" spans="1:7" x14ac:dyDescent="0.5">
      <c r="A416" s="95" t="s">
        <v>8</v>
      </c>
      <c r="B416" s="103" t="str">
        <f>('[1]imchot (2)'!D739)</f>
        <v>93,30 €</v>
      </c>
      <c r="C416" s="104">
        <f>('[1]imchot (2)'!E739)</f>
        <v>6.2763412689372355E-2</v>
      </c>
      <c r="D416" s="103">
        <f>('[1]imchot (2)'!F739)</f>
        <v>5.5099999999999909</v>
      </c>
      <c r="E416" s="103" t="str">
        <f>('[1]imchot (2)'!G739)</f>
        <v>46,10 €</v>
      </c>
      <c r="F416" s="104">
        <f>('[1]imchot (2)'!H739)</f>
        <v>8.2159624413145504E-2</v>
      </c>
      <c r="G416" s="103">
        <f>('[1]imchot (2)'!I739)</f>
        <v>3.5</v>
      </c>
    </row>
    <row r="417" spans="1:7" x14ac:dyDescent="0.5">
      <c r="A417" s="86" t="s">
        <v>60</v>
      </c>
      <c r="B417" s="105" t="str">
        <f>('[1]imchot (2)'!D740)</f>
        <v>93,30 €</v>
      </c>
      <c r="C417" s="88">
        <f>('[1]imchot (2)'!E740)</f>
        <v>-0.1032295271049597</v>
      </c>
      <c r="D417" s="105">
        <f>('[1]imchot (2)'!F740)</f>
        <v>-10.740000000000009</v>
      </c>
      <c r="E417" s="105" t="str">
        <f>('[1]imchot (2)'!G740)</f>
        <v>39,92 €</v>
      </c>
      <c r="F417" s="88">
        <f>('[1]imchot (2)'!H740)</f>
        <v>-0.17876980045258173</v>
      </c>
      <c r="G417" s="105">
        <f>('[1]imchot (2)'!I740)</f>
        <v>-8.6899999999999977</v>
      </c>
    </row>
    <row r="418" spans="1:7" x14ac:dyDescent="0.5">
      <c r="A418" s="82" t="s">
        <v>61</v>
      </c>
      <c r="B418" s="106" t="str">
        <f>('[1]imchot (2)'!D741)</f>
        <v>150,49 €</v>
      </c>
      <c r="C418" s="84">
        <f>('[1]imchot (2)'!E741)</f>
        <v>3.1318530701754499E-2</v>
      </c>
      <c r="D418" s="106">
        <f>('[1]imchot (2)'!F741)</f>
        <v>4.5700000000000216</v>
      </c>
      <c r="E418" s="106" t="str">
        <f>('[1]imchot (2)'!G741)</f>
        <v>129,19 €</v>
      </c>
      <c r="F418" s="84">
        <f>('[1]imchot (2)'!H741)</f>
        <v>4.5878693623639943E-3</v>
      </c>
      <c r="G418" s="106">
        <f>('[1]imchot (2)'!I741)</f>
        <v>0.59000000000000341</v>
      </c>
    </row>
    <row r="419" spans="1:7" x14ac:dyDescent="0.5">
      <c r="A419" s="86" t="s">
        <v>62</v>
      </c>
      <c r="B419" s="105" t="str">
        <f>('[1]imchot (2)'!D742)</f>
        <v>119,78 €</v>
      </c>
      <c r="C419" s="88">
        <f>('[1]imchot (2)'!E742)</f>
        <v>3.7710550574039381E-3</v>
      </c>
      <c r="D419" s="105">
        <f>('[1]imchot (2)'!F742)</f>
        <v>0.45000000000000284</v>
      </c>
      <c r="E419" s="105" t="str">
        <f>('[1]imchot (2)'!G742)</f>
        <v>68,48 €</v>
      </c>
      <c r="F419" s="88">
        <f>('[1]imchot (2)'!H742)</f>
        <v>3.1480644675403013E-2</v>
      </c>
      <c r="G419" s="105">
        <f>('[1]imchot (2)'!I742)</f>
        <v>2.0900000000000034</v>
      </c>
    </row>
    <row r="420" spans="1:7" x14ac:dyDescent="0.5">
      <c r="A420" s="82" t="s">
        <v>63</v>
      </c>
      <c r="B420" s="106" t="str">
        <f>('[1]imchot (2)'!D743)</f>
        <v>78,22 €</v>
      </c>
      <c r="C420" s="84">
        <f>('[1]imchot (2)'!E743)</f>
        <v>4.993288590604017E-2</v>
      </c>
      <c r="D420" s="106">
        <f>('[1]imchot (2)'!F743)</f>
        <v>3.7199999999999989</v>
      </c>
      <c r="E420" s="106" t="str">
        <f>('[1]imchot (2)'!G743)</f>
        <v>40,11 €</v>
      </c>
      <c r="F420" s="84">
        <f>('[1]imchot (2)'!H743)</f>
        <v>1.3646702047005244E-2</v>
      </c>
      <c r="G420" s="106">
        <f>('[1]imchot (2)'!I743)</f>
        <v>0.53999999999999915</v>
      </c>
    </row>
    <row r="421" spans="1:7" x14ac:dyDescent="0.5">
      <c r="A421" s="86" t="s">
        <v>64</v>
      </c>
      <c r="B421" s="105" t="str">
        <f>('[1]imchot (2)'!D744)</f>
        <v>136,68 €</v>
      </c>
      <c r="C421" s="88">
        <f>('[1]imchot (2)'!E744)</f>
        <v>3.0458383594692551E-2</v>
      </c>
      <c r="D421" s="105">
        <f>('[1]imchot (2)'!F744)</f>
        <v>4.0400000000000205</v>
      </c>
      <c r="E421" s="105" t="str">
        <f>('[1]imchot (2)'!G744)</f>
        <v>89,37 €</v>
      </c>
      <c r="F421" s="88">
        <f>('[1]imchot (2)'!H744)</f>
        <v>0.10278874629812429</v>
      </c>
      <c r="G421" s="105">
        <f>('[1]imchot (2)'!I744)</f>
        <v>8.3299999999999983</v>
      </c>
    </row>
    <row r="422" spans="1:7" x14ac:dyDescent="0.5">
      <c r="A422" s="90" t="s">
        <v>65</v>
      </c>
      <c r="B422" s="107" t="str">
        <f>('[1]imchot (2)'!D745)</f>
        <v>116,04 €</v>
      </c>
      <c r="C422" s="92">
        <f>('[1]imchot (2)'!E745)</f>
        <v>2.9727571213062465E-2</v>
      </c>
      <c r="D422" s="107">
        <f>('[1]imchot (2)'!F745)</f>
        <v>3.3500000000000085</v>
      </c>
      <c r="E422" s="107" t="str">
        <f>('[1]imchot (2)'!G745)</f>
        <v>65,85 €</v>
      </c>
      <c r="F422" s="92">
        <f>('[1]imchot (2)'!H745)</f>
        <v>3.4401508011310034E-2</v>
      </c>
      <c r="G422" s="107">
        <f>('[1]imchot (2)'!I745)</f>
        <v>2.1899999999999977</v>
      </c>
    </row>
    <row r="423" spans="1:7" x14ac:dyDescent="0.5">
      <c r="A423" s="93"/>
      <c r="B423" s="108"/>
      <c r="C423" s="108"/>
      <c r="D423" s="108"/>
      <c r="E423" s="108"/>
      <c r="F423" s="93"/>
      <c r="G423" s="93"/>
    </row>
    <row r="424" spans="1:7" x14ac:dyDescent="0.5">
      <c r="A424" s="93"/>
      <c r="B424" s="93"/>
      <c r="C424" s="93"/>
      <c r="D424" s="93"/>
      <c r="E424" s="93"/>
      <c r="F424" s="93"/>
      <c r="G424" s="93"/>
    </row>
    <row r="425" spans="1:7" x14ac:dyDescent="0.5">
      <c r="A425" s="102" t="s">
        <v>66</v>
      </c>
      <c r="B425" s="79" t="s">
        <v>56</v>
      </c>
      <c r="C425" s="80" t="s">
        <v>57</v>
      </c>
      <c r="D425" s="80" t="s">
        <v>58</v>
      </c>
      <c r="E425" s="79" t="s">
        <v>59</v>
      </c>
      <c r="F425" s="80" t="s">
        <v>57</v>
      </c>
      <c r="G425" s="80" t="s">
        <v>58</v>
      </c>
    </row>
    <row r="426" spans="1:7" x14ac:dyDescent="0.5">
      <c r="A426" s="82" t="s">
        <v>9</v>
      </c>
      <c r="B426" s="106" t="str">
        <f>('[1]imchot (2)'!D749)</f>
        <v>67,46 €</v>
      </c>
      <c r="C426" s="84">
        <f>('[1]imchot (2)'!E749)</f>
        <v>1.4436090225563802E-2</v>
      </c>
      <c r="D426" s="106">
        <f>('[1]imchot (2)'!F749)</f>
        <v>0.95999999999999375</v>
      </c>
      <c r="E426" s="106" t="str">
        <f>('[1]imchot (2)'!G749)</f>
        <v>23,84 €</v>
      </c>
      <c r="F426" s="84">
        <f>('[1]imchot (2)'!H749)</f>
        <v>-7.1289442929489799E-2</v>
      </c>
      <c r="G426" s="106">
        <f>('[1]imchot (2)'!I749)</f>
        <v>-1.8300000000000018</v>
      </c>
    </row>
    <row r="427" spans="1:7" x14ac:dyDescent="0.5">
      <c r="A427" s="86" t="s">
        <v>10</v>
      </c>
      <c r="B427" s="105" t="str">
        <f>('[1]imchot (2)'!D750)</f>
        <v>71,46 €</v>
      </c>
      <c r="C427" s="88">
        <f>('[1]imchot (2)'!E750)</f>
        <v>3.4602577095699916E-2</v>
      </c>
      <c r="D427" s="105">
        <f>('[1]imchot (2)'!F750)</f>
        <v>2.3900000000000006</v>
      </c>
      <c r="E427" s="105" t="str">
        <f>('[1]imchot (2)'!G750)</f>
        <v>30,07 €</v>
      </c>
      <c r="F427" s="88">
        <f>('[1]imchot (2)'!H750)</f>
        <v>-1.3451443569553856E-2</v>
      </c>
      <c r="G427" s="105">
        <f>('[1]imchot (2)'!I750)</f>
        <v>-0.41000000000000014</v>
      </c>
    </row>
    <row r="428" spans="1:7" x14ac:dyDescent="0.5">
      <c r="A428" s="82" t="s">
        <v>11</v>
      </c>
      <c r="B428" s="106" t="str">
        <f>('[1]imchot (2)'!D751)</f>
        <v>70,42 €</v>
      </c>
      <c r="C428" s="84">
        <f>('[1]imchot (2)'!E751)</f>
        <v>0.10255205886957897</v>
      </c>
      <c r="D428" s="106">
        <f>('[1]imchot (2)'!F751)</f>
        <v>6.5500000000000043</v>
      </c>
      <c r="E428" s="106" t="str">
        <f>('[1]imchot (2)'!G751)</f>
        <v>29,82 €</v>
      </c>
      <c r="F428" s="84">
        <f>('[1]imchot (2)'!H751)</f>
        <v>-8.3139341536414557E-3</v>
      </c>
      <c r="G428" s="106">
        <f>('[1]imchot (2)'!I751)</f>
        <v>-0.25</v>
      </c>
    </row>
    <row r="429" spans="1:7" x14ac:dyDescent="0.5">
      <c r="A429" s="86" t="s">
        <v>12</v>
      </c>
      <c r="B429" s="105" t="str">
        <f>('[1]imchot (2)'!D752)</f>
        <v>110,90 €</v>
      </c>
      <c r="C429" s="88">
        <f>('[1]imchot (2)'!E752)</f>
        <v>0.1857158131080936</v>
      </c>
      <c r="D429" s="105">
        <f>('[1]imchot (2)'!F752)</f>
        <v>17.370000000000005</v>
      </c>
      <c r="E429" s="105" t="str">
        <f>('[1]imchot (2)'!G752)</f>
        <v>53,54 €</v>
      </c>
      <c r="F429" s="88">
        <f>('[1]imchot (2)'!H752)</f>
        <v>0.19910414333706616</v>
      </c>
      <c r="G429" s="105">
        <f>('[1]imchot (2)'!I752)</f>
        <v>8.89</v>
      </c>
    </row>
    <row r="430" spans="1:7" x14ac:dyDescent="0.5">
      <c r="A430" s="82" t="s">
        <v>13</v>
      </c>
      <c r="B430" s="106" t="str">
        <f>('[1]imchot (2)'!D753)</f>
        <v>76,31 €</v>
      </c>
      <c r="C430" s="84">
        <f>('[1]imchot (2)'!E753)</f>
        <v>-6.0453090371829554E-2</v>
      </c>
      <c r="D430" s="106">
        <f>('[1]imchot (2)'!F753)</f>
        <v>-4.9099999999999966</v>
      </c>
      <c r="E430" s="106" t="str">
        <f>('[1]imchot (2)'!G753)</f>
        <v>25,67 €</v>
      </c>
      <c r="F430" s="84">
        <f>('[1]imchot (2)'!H753)</f>
        <v>-0.1952978056426331</v>
      </c>
      <c r="G430" s="106">
        <f>('[1]imchot (2)'!I753)</f>
        <v>-6.2299999999999969</v>
      </c>
    </row>
    <row r="431" spans="1:7" x14ac:dyDescent="0.5">
      <c r="A431" s="86" t="s">
        <v>14</v>
      </c>
      <c r="B431" s="105" t="str">
        <f>('[1]imchot (2)'!D754)</f>
        <v>67,73 €</v>
      </c>
      <c r="C431" s="88">
        <f>('[1]imchot (2)'!E754)</f>
        <v>9.0309079201545517E-2</v>
      </c>
      <c r="D431" s="105">
        <f>('[1]imchot (2)'!F754)</f>
        <v>5.6100000000000065</v>
      </c>
      <c r="E431" s="105" t="str">
        <f>('[1]imchot (2)'!G754)</f>
        <v>22,09 €</v>
      </c>
      <c r="F431" s="88">
        <f>('[1]imchot (2)'!H754)</f>
        <v>0.10837932764676372</v>
      </c>
      <c r="G431" s="105">
        <f>('[1]imchot (2)'!I754)</f>
        <v>2.16</v>
      </c>
    </row>
    <row r="432" spans="1:7" x14ac:dyDescent="0.5">
      <c r="A432" s="82" t="s">
        <v>15</v>
      </c>
      <c r="B432" s="106" t="str">
        <f>('[1]imchot (2)'!D755)</f>
        <v>99,38 €</v>
      </c>
      <c r="C432" s="84">
        <f>('[1]imchot (2)'!E755)</f>
        <v>4.0192589491312436E-2</v>
      </c>
      <c r="D432" s="106">
        <f>('[1]imchot (2)'!F755)</f>
        <v>3.8399999999999892</v>
      </c>
      <c r="E432" s="106" t="str">
        <f>('[1]imchot (2)'!G755)</f>
        <v>54,51 €</v>
      </c>
      <c r="F432" s="84">
        <f>('[1]imchot (2)'!H755)</f>
        <v>9.0636254501800684E-2</v>
      </c>
      <c r="G432" s="106">
        <f>('[1]imchot (2)'!I755)</f>
        <v>4.5300000000000011</v>
      </c>
    </row>
    <row r="433" spans="1:9" x14ac:dyDescent="0.5">
      <c r="A433" s="86" t="s">
        <v>16</v>
      </c>
      <c r="B433" s="105" t="str">
        <f>('[1]imchot (2)'!D756)</f>
        <v>96,63 €</v>
      </c>
      <c r="C433" s="88">
        <f>('[1]imchot (2)'!E756)</f>
        <v>6.7722442175452979E-3</v>
      </c>
      <c r="D433" s="105">
        <f>('[1]imchot (2)'!F756)</f>
        <v>0.64999999999999147</v>
      </c>
      <c r="E433" s="105" t="str">
        <f>('[1]imchot (2)'!G756)</f>
        <v>55,92 €</v>
      </c>
      <c r="F433" s="88">
        <f>('[1]imchot (2)'!H756)</f>
        <v>8.1415586927093386E-2</v>
      </c>
      <c r="G433" s="105">
        <f>('[1]imchot (2)'!I756)</f>
        <v>4.2100000000000009</v>
      </c>
    </row>
    <row r="434" spans="1:9" x14ac:dyDescent="0.5">
      <c r="A434" s="90"/>
      <c r="B434" s="91"/>
      <c r="C434" s="92"/>
      <c r="D434" s="92"/>
      <c r="E434" s="91"/>
      <c r="F434" s="92"/>
      <c r="G434" s="92"/>
    </row>
    <row r="436" spans="1:9" x14ac:dyDescent="0.5">
      <c r="A436" s="101" t="s">
        <v>39</v>
      </c>
    </row>
    <row r="440" spans="1:9" ht="18.5" x14ac:dyDescent="0.5">
      <c r="A440" s="21" t="s">
        <v>4</v>
      </c>
      <c r="B440" s="22"/>
      <c r="C440" s="22"/>
      <c r="D440" s="23"/>
      <c r="E440" s="23"/>
      <c r="F440" s="24"/>
      <c r="G440" s="24"/>
      <c r="I440" s="25" t="str">
        <f>[1]demanda!A190</f>
        <v>ENERO 26</v>
      </c>
    </row>
    <row r="442" spans="1:9" ht="32.5" x14ac:dyDescent="0.5">
      <c r="A442" s="27" t="s">
        <v>68</v>
      </c>
      <c r="B442" s="28"/>
      <c r="C442" s="29"/>
      <c r="D442" s="29"/>
      <c r="E442" s="29"/>
      <c r="F442" s="29"/>
      <c r="G442" s="29"/>
      <c r="H442" s="29"/>
      <c r="I442" s="29"/>
    </row>
    <row r="445" spans="1:9" x14ac:dyDescent="0.5">
      <c r="A445" s="109" t="s">
        <v>31</v>
      </c>
      <c r="B445" s="110"/>
      <c r="C445" s="110" t="str">
        <f>('[1]imchot (2)'!D776)</f>
        <v>Feb.26</v>
      </c>
      <c r="D445" s="110"/>
      <c r="E445" s="110" t="str">
        <f>('[1]imchot (2)'!F776)</f>
        <v>Mar.26</v>
      </c>
      <c r="F445" s="110"/>
      <c r="G445" s="110" t="str">
        <f>('[1]imchot (2)'!H776)</f>
        <v>Abr.26</v>
      </c>
      <c r="H445" s="111" t="s">
        <v>69</v>
      </c>
      <c r="I445" s="111"/>
    </row>
    <row r="446" spans="1:9" x14ac:dyDescent="0.5">
      <c r="A446" s="109" t="s">
        <v>70</v>
      </c>
      <c r="B446" s="112" t="s">
        <v>71</v>
      </c>
      <c r="C446" s="112" t="s">
        <v>72</v>
      </c>
      <c r="D446" s="112" t="s">
        <v>71</v>
      </c>
      <c r="E446" s="112" t="s">
        <v>72</v>
      </c>
      <c r="F446" s="112" t="s">
        <v>71</v>
      </c>
      <c r="G446" s="112" t="s">
        <v>72</v>
      </c>
      <c r="H446" s="112" t="s">
        <v>71</v>
      </c>
      <c r="I446" s="112" t="s">
        <v>25</v>
      </c>
    </row>
    <row r="447" spans="1:9" x14ac:dyDescent="0.5">
      <c r="A447" s="113" t="s">
        <v>8</v>
      </c>
      <c r="B447" s="114">
        <f>('[1]imchot (2)'!C778)</f>
        <v>3083.5830129489914</v>
      </c>
      <c r="C447" s="115">
        <f>('[1]imchot (2)'!D778)</f>
        <v>5.0870872950453645</v>
      </c>
      <c r="D447" s="114">
        <f>('[1]imchot (2)'!E778)</f>
        <v>3886.9838008344191</v>
      </c>
      <c r="E447" s="115">
        <f>('[1]imchot (2)'!F778)</f>
        <v>7.1494892069779752</v>
      </c>
      <c r="F447" s="114">
        <f>('[1]imchot (2)'!G778)</f>
        <v>5175.7491015711939</v>
      </c>
      <c r="G447" s="115">
        <f>('[1]imchot (2)'!H778)</f>
        <v>3.4310580709051521</v>
      </c>
      <c r="H447" s="116">
        <f>('[1]imchot (2)'!I778)</f>
        <v>14631.475915354606</v>
      </c>
      <c r="I447" s="115">
        <f>('[1]imchot (2)'!J778)</f>
        <v>5.5323288747688935</v>
      </c>
    </row>
    <row r="448" spans="1:9" x14ac:dyDescent="0.5">
      <c r="A448" s="117" t="s">
        <v>9</v>
      </c>
      <c r="B448" s="118">
        <f>('[1]imchot (2)'!C779)</f>
        <v>176.88296935103071</v>
      </c>
      <c r="C448" s="119">
        <f>('[1]imchot (2)'!D779)</f>
        <v>-5.4405167587775622</v>
      </c>
      <c r="D448" s="118">
        <f>('[1]imchot (2)'!E779)</f>
        <v>249.8843995848807</v>
      </c>
      <c r="E448" s="119">
        <f>('[1]imchot (2)'!F779)</f>
        <v>1.9345520493757533</v>
      </c>
      <c r="F448" s="118">
        <f>('[1]imchot (2)'!G779)</f>
        <v>364.57972198083604</v>
      </c>
      <c r="G448" s="119">
        <f>('[1]imchot (2)'!H779)</f>
        <v>-4.8047495878813749</v>
      </c>
      <c r="H448" s="120">
        <f>('[1]imchot (2)'!I779)</f>
        <v>877.85609091674746</v>
      </c>
      <c r="I448" s="119">
        <f>('[1]imchot (2)'!J779)</f>
        <v>-3.0950540662872896</v>
      </c>
    </row>
    <row r="449" spans="1:9" x14ac:dyDescent="0.5">
      <c r="A449" s="121" t="s">
        <v>10</v>
      </c>
      <c r="B449" s="122">
        <f>('[1]imchot (2)'!C780)</f>
        <v>321.09975984821807</v>
      </c>
      <c r="C449" s="123">
        <f>('[1]imchot (2)'!D780)</f>
        <v>9.9555040623702808</v>
      </c>
      <c r="D449" s="122">
        <f>('[1]imchot (2)'!E780)</f>
        <v>412.64430844030534</v>
      </c>
      <c r="E449" s="123">
        <f>('[1]imchot (2)'!F780)</f>
        <v>10.195989051098451</v>
      </c>
      <c r="F449" s="122">
        <f>('[1]imchot (2)'!G780)</f>
        <v>721.91516311318787</v>
      </c>
      <c r="G449" s="123">
        <f>('[1]imchot (2)'!H780)</f>
        <v>5.2337590961643343</v>
      </c>
      <c r="H449" s="124">
        <f>('[1]imchot (2)'!I780)</f>
        <v>1709.2562314017111</v>
      </c>
      <c r="I449" s="123">
        <f>('[1]imchot (2)'!J780)</f>
        <v>6.9392634373041915</v>
      </c>
    </row>
    <row r="450" spans="1:9" x14ac:dyDescent="0.5">
      <c r="A450" s="117" t="s">
        <v>11</v>
      </c>
      <c r="B450" s="118">
        <f>('[1]imchot (2)'!C781)</f>
        <v>140.41157272079442</v>
      </c>
      <c r="C450" s="119">
        <f>('[1]imchot (2)'!D781)</f>
        <v>1.9085023593752624</v>
      </c>
      <c r="D450" s="118">
        <f>('[1]imchot (2)'!E781)</f>
        <v>173.61445791669206</v>
      </c>
      <c r="E450" s="119">
        <f>('[1]imchot (2)'!F781)</f>
        <v>0.17971871040434451</v>
      </c>
      <c r="F450" s="118">
        <f>('[1]imchot (2)'!G781)</f>
        <v>204.54631677032546</v>
      </c>
      <c r="G450" s="119">
        <f>('[1]imchot (2)'!H781)</f>
        <v>-0.56085718506297155</v>
      </c>
      <c r="H450" s="120">
        <f>('[1]imchot (2)'!I781)</f>
        <v>640.231347407812</v>
      </c>
      <c r="I450" s="119">
        <f>('[1]imchot (2)'!J781)</f>
        <v>-1.3301214421846197</v>
      </c>
    </row>
    <row r="451" spans="1:9" x14ac:dyDescent="0.5">
      <c r="A451" s="121" t="s">
        <v>12</v>
      </c>
      <c r="B451" s="122">
        <f>('[1]imchot (2)'!C782)</f>
        <v>451.31651270591999</v>
      </c>
      <c r="C451" s="123">
        <f>('[1]imchot (2)'!D782)</f>
        <v>4.4607754547962628</v>
      </c>
      <c r="D451" s="122">
        <f>('[1]imchot (2)'!E782)</f>
        <v>507.09787037426753</v>
      </c>
      <c r="E451" s="123">
        <f>('[1]imchot (2)'!F782)</f>
        <v>2.3542732986164623</v>
      </c>
      <c r="F451" s="122">
        <f>('[1]imchot (2)'!G782)</f>
        <v>577.90006720086319</v>
      </c>
      <c r="G451" s="123">
        <f>('[1]imchot (2)'!H782)</f>
        <v>2.7286582883056099</v>
      </c>
      <c r="H451" s="124">
        <f>('[1]imchot (2)'!I782)</f>
        <v>1931.1244502810505</v>
      </c>
      <c r="I451" s="123">
        <f>('[1]imchot (2)'!J782)</f>
        <v>3.444653728135961</v>
      </c>
    </row>
    <row r="452" spans="1:9" x14ac:dyDescent="0.5">
      <c r="A452" s="117" t="s">
        <v>13</v>
      </c>
      <c r="B452" s="118">
        <f>('[1]imchot (2)'!C783)</f>
        <v>99.422372496030334</v>
      </c>
      <c r="C452" s="119">
        <f>('[1]imchot (2)'!D783)</f>
        <v>-3.9657170079299107</v>
      </c>
      <c r="D452" s="118">
        <f>('[1]imchot (2)'!E783)</f>
        <v>159.89773718676778</v>
      </c>
      <c r="E452" s="119">
        <f>('[1]imchot (2)'!F783)</f>
        <v>10.311579214195007</v>
      </c>
      <c r="F452" s="118">
        <f>('[1]imchot (2)'!G783)</f>
        <v>315.99960568509226</v>
      </c>
      <c r="G452" s="119">
        <f>('[1]imchot (2)'!H783)</f>
        <v>-2.4017821935250794</v>
      </c>
      <c r="H452" s="120">
        <f>('[1]imchot (2)'!I783)</f>
        <v>631.43171536789043</v>
      </c>
      <c r="I452" s="119">
        <f>('[1]imchot (2)'!J783)</f>
        <v>0.7463399304815681</v>
      </c>
    </row>
    <row r="453" spans="1:9" x14ac:dyDescent="0.5">
      <c r="A453" s="121" t="s">
        <v>14</v>
      </c>
      <c r="B453" s="122">
        <f>('[1]imchot (2)'!C784)</f>
        <v>68.192027665799472</v>
      </c>
      <c r="C453" s="123">
        <f>('[1]imchot (2)'!D784)</f>
        <v>1.4762316455349236</v>
      </c>
      <c r="D453" s="122">
        <f>('[1]imchot (2)'!E784)</f>
        <v>84.273949027892698</v>
      </c>
      <c r="E453" s="123">
        <f>('[1]imchot (2)'!F784)</f>
        <v>6.5720108601650367</v>
      </c>
      <c r="F453" s="122">
        <f>('[1]imchot (2)'!G784)</f>
        <v>108.59809032799296</v>
      </c>
      <c r="G453" s="123">
        <f>('[1]imchot (2)'!H784)</f>
        <v>-2.0579993434406845</v>
      </c>
      <c r="H453" s="124">
        <f>('[1]imchot (2)'!I784)</f>
        <v>317.72906702168513</v>
      </c>
      <c r="I453" s="123">
        <f>('[1]imchot (2)'!J784)</f>
        <v>1.0289790302757496</v>
      </c>
    </row>
    <row r="454" spans="1:9" x14ac:dyDescent="0.5">
      <c r="A454" s="117" t="s">
        <v>15</v>
      </c>
      <c r="B454" s="118">
        <f>('[1]imchot (2)'!C785)</f>
        <v>1218.964559389766</v>
      </c>
      <c r="C454" s="119">
        <f>('[1]imchot (2)'!D785)</f>
        <v>5.0343469189545687</v>
      </c>
      <c r="D454" s="118">
        <f>('[1]imchot (2)'!E785)</f>
        <v>1576.7390274560275</v>
      </c>
      <c r="E454" s="119">
        <f>('[1]imchot (2)'!F785)</f>
        <v>8.1962091061821098</v>
      </c>
      <c r="F454" s="118">
        <f>('[1]imchot (2)'!G785)</f>
        <v>2072.1747350463752</v>
      </c>
      <c r="G454" s="119">
        <f>('[1]imchot (2)'!H785)</f>
        <v>3.8582041587079772</v>
      </c>
      <c r="H454" s="120">
        <f>('[1]imchot (2)'!I785)</f>
        <v>5810.6663218921694</v>
      </c>
      <c r="I454" s="119">
        <f>('[1]imchot (2)'!J785)</f>
        <v>6.4358328151150204</v>
      </c>
    </row>
    <row r="455" spans="1:9" ht="17" thickBot="1" x14ac:dyDescent="0.55000000000000004">
      <c r="A455" s="125" t="s">
        <v>16</v>
      </c>
      <c r="B455" s="126">
        <f>('[1]imchot (2)'!C786)</f>
        <v>607.29323877143258</v>
      </c>
      <c r="C455" s="127">
        <f>('[1]imchot (2)'!D786)</f>
        <v>9.5936056339342741</v>
      </c>
      <c r="D455" s="126">
        <f>('[1]imchot (2)'!E786)</f>
        <v>722.83205084758526</v>
      </c>
      <c r="E455" s="127">
        <f>('[1]imchot (2)'!F786)</f>
        <v>9.8595736591259566</v>
      </c>
      <c r="F455" s="126">
        <f>('[1]imchot (2)'!G786)</f>
        <v>810.03540144652027</v>
      </c>
      <c r="G455" s="127">
        <f>('[1]imchot (2)'!H786)</f>
        <v>9.9153419434246075</v>
      </c>
      <c r="H455" s="128">
        <f>('[1]imchot (2)'!I786)</f>
        <v>2713.1806910655382</v>
      </c>
      <c r="I455" s="127">
        <f>('[1]imchot (2)'!J786)</f>
        <v>11.015302604595732</v>
      </c>
    </row>
    <row r="456" spans="1:9" x14ac:dyDescent="0.5">
      <c r="A456" s="93"/>
      <c r="B456" s="93"/>
      <c r="C456" s="93"/>
      <c r="D456" s="93"/>
      <c r="E456" s="93"/>
      <c r="F456" s="93"/>
      <c r="G456" s="93"/>
      <c r="H456" s="93"/>
      <c r="I456" s="93"/>
    </row>
    <row r="457" spans="1:9" x14ac:dyDescent="0.5">
      <c r="A457" s="109" t="s">
        <v>73</v>
      </c>
      <c r="B457" s="110"/>
      <c r="C457" s="110" t="str">
        <f>(C445)</f>
        <v>Feb.26</v>
      </c>
      <c r="D457" s="110"/>
      <c r="E457" s="110" t="str">
        <f>(E445)</f>
        <v>Mar.26</v>
      </c>
      <c r="F457" s="110"/>
      <c r="G457" s="110" t="str">
        <f>(G445)</f>
        <v>Abr.26</v>
      </c>
      <c r="H457" s="111" t="str">
        <f>(H445)</f>
        <v>Acumulado Ene25-Abr25</v>
      </c>
      <c r="I457" s="111"/>
    </row>
    <row r="458" spans="1:9" x14ac:dyDescent="0.5">
      <c r="A458" s="109" t="s">
        <v>25</v>
      </c>
      <c r="B458" s="112" t="s">
        <v>71</v>
      </c>
      <c r="C458" s="112" t="s">
        <v>74</v>
      </c>
      <c r="D458" s="112" t="s">
        <v>71</v>
      </c>
      <c r="E458" s="112" t="s">
        <v>74</v>
      </c>
      <c r="F458" s="112" t="s">
        <v>71</v>
      </c>
      <c r="G458" s="112" t="s">
        <v>74</v>
      </c>
      <c r="H458" s="112" t="s">
        <v>71</v>
      </c>
      <c r="I458" s="112" t="s">
        <v>74</v>
      </c>
    </row>
    <row r="459" spans="1:9" x14ac:dyDescent="0.5">
      <c r="A459" s="113" t="s">
        <v>8</v>
      </c>
      <c r="B459" s="114">
        <f>('[1]imchot (2)'!C790)</f>
        <v>49.525222262440131</v>
      </c>
      <c r="C459" s="115">
        <f>('[1]imchot (2)'!D790)</f>
        <v>0.87522226244013268</v>
      </c>
      <c r="D459" s="114">
        <f>('[1]imchot (2)'!E790)</f>
        <v>49.769332068972666</v>
      </c>
      <c r="E459" s="115">
        <f>('[1]imchot (2)'!F790)</f>
        <v>1.9193320689726647</v>
      </c>
      <c r="F459" s="114">
        <f>('[1]imchot (2)'!G790)</f>
        <v>57.370627006566586</v>
      </c>
      <c r="G459" s="115">
        <f>('[1]imchot (2)'!H790)</f>
        <v>1.0906270065665851</v>
      </c>
      <c r="H459" s="116">
        <f>('[1]imchot (2)'!I790)</f>
        <v>50.210473324928437</v>
      </c>
      <c r="I459" s="115">
        <f>('[1]imchot (2)'!J790)</f>
        <v>1.2719261714164958</v>
      </c>
    </row>
    <row r="460" spans="1:9" x14ac:dyDescent="0.5">
      <c r="A460" s="117" t="s">
        <v>9</v>
      </c>
      <c r="B460" s="118">
        <f>('[1]imchot (2)'!C791)</f>
        <v>35.697592843590662</v>
      </c>
      <c r="C460" s="119">
        <f>('[1]imchot (2)'!D791)</f>
        <v>-2.9524071564093362</v>
      </c>
      <c r="D460" s="118">
        <f>('[1]imchot (2)'!E791)</f>
        <v>37.941464725641126</v>
      </c>
      <c r="E460" s="119">
        <f>('[1]imchot (2)'!F791)</f>
        <v>-1.1985352743588749</v>
      </c>
      <c r="F460" s="118">
        <f>('[1]imchot (2)'!G791)</f>
        <v>42.551235562470637</v>
      </c>
      <c r="G460" s="119">
        <f>('[1]imchot (2)'!H791)</f>
        <v>-2.5487644375293641</v>
      </c>
      <c r="H460" s="120">
        <f>('[1]imchot (2)'!I791)</f>
        <v>37.161270546912988</v>
      </c>
      <c r="I460" s="119">
        <f>('[1]imchot (2)'!J791)</f>
        <v>-2.2991490255142324</v>
      </c>
    </row>
    <row r="461" spans="1:9" x14ac:dyDescent="0.5">
      <c r="A461" s="121" t="s">
        <v>10</v>
      </c>
      <c r="B461" s="122">
        <f>('[1]imchot (2)'!C792)</f>
        <v>42.039845331686998</v>
      </c>
      <c r="C461" s="123">
        <f>('[1]imchot (2)'!D792)</f>
        <v>1.4198453316870001</v>
      </c>
      <c r="D461" s="122">
        <f>('[1]imchot (2)'!E792)</f>
        <v>41.760578811391376</v>
      </c>
      <c r="E461" s="123">
        <f>('[1]imchot (2)'!F792)</f>
        <v>1.6605788113913746</v>
      </c>
      <c r="F461" s="122">
        <f>('[1]imchot (2)'!G792)</f>
        <v>48.275956098530358</v>
      </c>
      <c r="G461" s="123">
        <f>('[1]imchot (2)'!H792)</f>
        <v>1.7559560985303548</v>
      </c>
      <c r="H461" s="124">
        <f>('[1]imchot (2)'!I792)</f>
        <v>42.600312651850786</v>
      </c>
      <c r="I461" s="123">
        <f>('[1]imchot (2)'!J792)</f>
        <v>1.0420676359337406</v>
      </c>
    </row>
    <row r="462" spans="1:9" x14ac:dyDescent="0.5">
      <c r="A462" s="117" t="s">
        <v>11</v>
      </c>
      <c r="B462" s="118">
        <f>('[1]imchot (2)'!C793)</f>
        <v>43.742139018776932</v>
      </c>
      <c r="C462" s="119">
        <f>('[1]imchot (2)'!D793)</f>
        <v>9.2139018776933312E-2</v>
      </c>
      <c r="D462" s="118">
        <f>('[1]imchot (2)'!E793)</f>
        <v>48.097920185842661</v>
      </c>
      <c r="E462" s="119">
        <f>('[1]imchot (2)'!F793)</f>
        <v>-0.42207981415734253</v>
      </c>
      <c r="F462" s="118">
        <f>('[1]imchot (2)'!G793)</f>
        <v>57.935037729941605</v>
      </c>
      <c r="G462" s="119">
        <f>('[1]imchot (2)'!H793)</f>
        <v>-1.2049622700583953</v>
      </c>
      <c r="H462" s="120">
        <f>('[1]imchot (2)'!I793)</f>
        <v>46.195203338489613</v>
      </c>
      <c r="I462" s="119">
        <f>('[1]imchot (2)'!J793)</f>
        <v>-1.1200866694950591</v>
      </c>
    </row>
    <row r="463" spans="1:9" x14ac:dyDescent="0.5">
      <c r="A463" s="121" t="s">
        <v>12</v>
      </c>
      <c r="B463" s="122">
        <f>('[1]imchot (2)'!C794)</f>
        <v>53.83424767690191</v>
      </c>
      <c r="C463" s="123">
        <f>('[1]imchot (2)'!D794)</f>
        <v>1.0642476769019069</v>
      </c>
      <c r="D463" s="122">
        <f>('[1]imchot (2)'!E794)</f>
        <v>50.252005177643575</v>
      </c>
      <c r="E463" s="123">
        <f>('[1]imchot (2)'!F794)</f>
        <v>1.3720051776435724</v>
      </c>
      <c r="F463" s="122">
        <f>('[1]imchot (2)'!G794)</f>
        <v>56.859321411412225</v>
      </c>
      <c r="G463" s="123">
        <f>('[1]imchot (2)'!H794)</f>
        <v>2.1193214114122227</v>
      </c>
      <c r="H463" s="124">
        <f>('[1]imchot (2)'!I794)</f>
        <v>51.344426110435435</v>
      </c>
      <c r="I463" s="123">
        <f>('[1]imchot (2)'!J794)</f>
        <v>1.403770231833569</v>
      </c>
    </row>
    <row r="464" spans="1:9" x14ac:dyDescent="0.5">
      <c r="A464" s="117" t="s">
        <v>13</v>
      </c>
      <c r="B464" s="118">
        <f>('[1]imchot (2)'!C795)</f>
        <v>34.420092732439812</v>
      </c>
      <c r="C464" s="119">
        <f>('[1]imchot (2)'!D795)</f>
        <v>-1.5499072675601866</v>
      </c>
      <c r="D464" s="118">
        <f>('[1]imchot (2)'!E795)</f>
        <v>32.199943706323417</v>
      </c>
      <c r="E464" s="119">
        <f>('[1]imchot (2)'!F795)</f>
        <v>3.0899437063234174</v>
      </c>
      <c r="F464" s="118">
        <f>('[1]imchot (2)'!G795)</f>
        <v>46.093867663516782</v>
      </c>
      <c r="G464" s="119">
        <f>('[1]imchot (2)'!H795)</f>
        <v>-0.19613233648321682</v>
      </c>
      <c r="H464" s="120">
        <f>('[1]imchot (2)'!I795)</f>
        <v>37.463028545571362</v>
      </c>
      <c r="I464" s="119">
        <f>('[1]imchot (2)'!J795)</f>
        <v>9.4948524911060872E-2</v>
      </c>
    </row>
    <row r="465" spans="1:9" x14ac:dyDescent="0.5">
      <c r="A465" s="121" t="s">
        <v>14</v>
      </c>
      <c r="B465" s="122">
        <f>('[1]imchot (2)'!C796)</f>
        <v>32.830760323146315</v>
      </c>
      <c r="C465" s="123">
        <f>('[1]imchot (2)'!D796)</f>
        <v>0.98076032314631334</v>
      </c>
      <c r="D465" s="122">
        <f>('[1]imchot (2)'!E796)</f>
        <v>33.698165298638955</v>
      </c>
      <c r="E465" s="123">
        <f>('[1]imchot (2)'!F796)</f>
        <v>2.728165298638956</v>
      </c>
      <c r="F465" s="122">
        <f>('[1]imchot (2)'!G796)</f>
        <v>43.301282337865096</v>
      </c>
      <c r="G465" s="123">
        <f>('[1]imchot (2)'!H796)</f>
        <v>0.44128233786509696</v>
      </c>
      <c r="H465" s="124">
        <f>('[1]imchot (2)'!I796)</f>
        <v>34.28921924597087</v>
      </c>
      <c r="I465" s="123">
        <f>('[1]imchot (2)'!J796)</f>
        <v>1.0919042230411051</v>
      </c>
    </row>
    <row r="466" spans="1:9" x14ac:dyDescent="0.5">
      <c r="A466" s="117" t="s">
        <v>15</v>
      </c>
      <c r="B466" s="118">
        <f>('[1]imchot (2)'!C797)</f>
        <v>53.876952058540056</v>
      </c>
      <c r="C466" s="119">
        <f>('[1]imchot (2)'!D797)</f>
        <v>0.76695205854005621</v>
      </c>
      <c r="D466" s="118">
        <f>('[1]imchot (2)'!E797)</f>
        <v>54.771677273043927</v>
      </c>
      <c r="E466" s="119">
        <f>('[1]imchot (2)'!F797)</f>
        <v>2.411677273043928</v>
      </c>
      <c r="F466" s="118">
        <f>('[1]imchot (2)'!G797)</f>
        <v>64.449213443616586</v>
      </c>
      <c r="G466" s="119">
        <f>('[1]imchot (2)'!H797)</f>
        <v>0.58921344361658612</v>
      </c>
      <c r="H466" s="120">
        <f>('[1]imchot (2)'!I797)</f>
        <v>55.372331373584949</v>
      </c>
      <c r="I466" s="119">
        <f>('[1]imchot (2)'!J797)</f>
        <v>1.4070518908603376</v>
      </c>
    </row>
    <row r="467" spans="1:9" ht="17" thickBot="1" x14ac:dyDescent="0.55000000000000004">
      <c r="A467" s="125" t="s">
        <v>16</v>
      </c>
      <c r="B467" s="126">
        <f>('[1]imchot (2)'!C798)</f>
        <v>57.91534838076339</v>
      </c>
      <c r="C467" s="127">
        <f>('[1]imchot (2)'!D798)</f>
        <v>2.8453483807633901</v>
      </c>
      <c r="D467" s="126">
        <f>('[1]imchot (2)'!E798)</f>
        <v>61.897313361999601</v>
      </c>
      <c r="E467" s="127">
        <f>('[1]imchot (2)'!F798)</f>
        <v>2.7173133619996008</v>
      </c>
      <c r="F467" s="126">
        <f>('[1]imchot (2)'!G798)</f>
        <v>70.534890690567877</v>
      </c>
      <c r="G467" s="127">
        <f>('[1]imchot (2)'!H798)</f>
        <v>3.3748906905678808</v>
      </c>
      <c r="H467" s="128">
        <f>('[1]imchot (2)'!I798)</f>
        <v>60.151096214044358</v>
      </c>
      <c r="I467" s="127">
        <f>('[1]imchot (2)'!J798)</f>
        <v>3.5560800229009146</v>
      </c>
    </row>
    <row r="468" spans="1:9" x14ac:dyDescent="0.5">
      <c r="A468" s="129"/>
      <c r="B468" s="130"/>
      <c r="C468" s="131"/>
      <c r="D468" s="130"/>
      <c r="E468" s="131"/>
      <c r="F468" s="130"/>
      <c r="G468" s="131"/>
      <c r="H468" s="132"/>
      <c r="I468" s="131"/>
    </row>
    <row r="469" spans="1:9" x14ac:dyDescent="0.5">
      <c r="A469" s="101" t="s">
        <v>39</v>
      </c>
      <c r="B469" s="133"/>
      <c r="C469" s="133"/>
      <c r="D469" s="133"/>
      <c r="E469" s="133"/>
      <c r="F469" s="133"/>
      <c r="G469" s="133"/>
      <c r="H469" s="133"/>
      <c r="I469" s="133"/>
    </row>
  </sheetData>
  <mergeCells count="56">
    <mergeCell ref="H445:I445"/>
    <mergeCell ref="H457:I457"/>
    <mergeCell ref="B327:C327"/>
    <mergeCell ref="B336:C336"/>
    <mergeCell ref="B345:C345"/>
    <mergeCell ref="B356:C356"/>
    <mergeCell ref="B365:C365"/>
    <mergeCell ref="B374:C374"/>
    <mergeCell ref="A270:A272"/>
    <mergeCell ref="C270:C272"/>
    <mergeCell ref="D270:E271"/>
    <mergeCell ref="F270:F272"/>
    <mergeCell ref="G270:H271"/>
    <mergeCell ref="A298:A300"/>
    <mergeCell ref="C298:C300"/>
    <mergeCell ref="D298:E299"/>
    <mergeCell ref="F298:F300"/>
    <mergeCell ref="G298:H299"/>
    <mergeCell ref="A214:A216"/>
    <mergeCell ref="C214:C216"/>
    <mergeCell ref="D214:E215"/>
    <mergeCell ref="F214:F216"/>
    <mergeCell ref="G214:H215"/>
    <mergeCell ref="A242:A244"/>
    <mergeCell ref="C242:C244"/>
    <mergeCell ref="D242:E243"/>
    <mergeCell ref="F242:F244"/>
    <mergeCell ref="G242:H243"/>
    <mergeCell ref="A158:A160"/>
    <mergeCell ref="C158:C160"/>
    <mergeCell ref="D158:E159"/>
    <mergeCell ref="F158:F160"/>
    <mergeCell ref="G158:H159"/>
    <mergeCell ref="A186:A188"/>
    <mergeCell ref="C186:C188"/>
    <mergeCell ref="D186:E187"/>
    <mergeCell ref="F186:F188"/>
    <mergeCell ref="G186:H187"/>
    <mergeCell ref="A102:A104"/>
    <mergeCell ref="C102:C104"/>
    <mergeCell ref="D102:E103"/>
    <mergeCell ref="F102:F104"/>
    <mergeCell ref="G102:H103"/>
    <mergeCell ref="A130:A132"/>
    <mergeCell ref="C130:C132"/>
    <mergeCell ref="D130:E131"/>
    <mergeCell ref="F130:F132"/>
    <mergeCell ref="G130:H131"/>
    <mergeCell ref="A30:I30"/>
    <mergeCell ref="A33:I33"/>
    <mergeCell ref="A36:I36"/>
    <mergeCell ref="A74:A76"/>
    <mergeCell ref="C74:C76"/>
    <mergeCell ref="D74:E75"/>
    <mergeCell ref="F74:F76"/>
    <mergeCell ref="G74:H75"/>
  </mergeCells>
  <hyperlinks>
    <hyperlink ref="B54" location="'Tablas-web'!A72" display="Andalucía" xr:uid="{3946995E-177C-4B78-BF69-7A4B61E66680}"/>
    <hyperlink ref="B55" location="'Tablas-web'!A100" display="Almería" xr:uid="{E10B692D-04FF-4305-8D29-92F2EA24C058}"/>
    <hyperlink ref="B56" location="'Tablas-web'!A128" display="Cádiz" xr:uid="{985AC81F-8E54-41A4-BECF-C94DC3C56AEE}"/>
    <hyperlink ref="B57" location="'Tablas-web'!A156" display="Córdoba" xr:uid="{AAEFC3FC-8035-464A-91F4-632C05709564}"/>
    <hyperlink ref="B58" location="'Tablas-web'!A184" display="Granada" xr:uid="{0ABBB351-1740-4327-B2CB-CD94FF4E7A5A}"/>
    <hyperlink ref="B59" location="'Tablas-web'!A212" display="Huelva" xr:uid="{BAE4A102-D9DD-4244-8211-7C18B6857A1C}"/>
    <hyperlink ref="B60" location="'Tablas-web'!A240" display="Jaén" xr:uid="{BD307B3B-9290-4A07-8016-B474E588EBBC}"/>
    <hyperlink ref="B61" location="'Tablas-web'!A268" display="Málaga" xr:uid="{04E6BEA1-92D9-4A2C-BD8E-EAB0A3B3A8FB}"/>
    <hyperlink ref="B62" location="'Tablas-web'!A296" display="Sevilla" xr:uid="{FF40275C-E692-4AA8-8284-0E63DF91F158}"/>
    <hyperlink ref="B63" location="'Tablas-web'!A324" display="Posición de Andalucía en España (pernoctaciones)" xr:uid="{5DE85AC1-D7F5-43B2-9703-52D04D172E6B}"/>
    <hyperlink ref="B64" location="'Tablas-web'!A386" display="Rentabilidad hotelera (ADR y REVPAR)" xr:uid="{B8AD70FF-8AA0-4F4E-AC17-7D27E90A81BF}"/>
    <hyperlink ref="B65" location="'Tablas-web'!A442" display="Previsiones a tres meses vista." xr:uid="{D67600EF-0F83-426E-B70E-D47D5F3B3693}"/>
  </hyperlinks>
  <pageMargins left="0.70866141732283472" right="0.70866141732283472" top="0.74803149606299213" bottom="0.74803149606299213" header="0.31496062992125984" footer="0.31496062992125984"/>
  <pageSetup paperSize="9" scale="48" fitToHeight="9" orientation="portrait" horizontalDpi="1200" verticalDpi="1200" r:id="rId1"/>
  <rowBreaks count="5" manualBreakCount="5">
    <brk id="69" max="8" man="1"/>
    <brk id="153" max="8" man="1"/>
    <brk id="237" max="8" man="1"/>
    <brk id="321" max="8" man="1"/>
    <brk id="439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Tablas-web</vt:lpstr>
      <vt:lpstr>'Tablas-web'!Área_de_impresión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Ruiz López</dc:creator>
  <cp:lastModifiedBy>Isabel Ruiz López</cp:lastModifiedBy>
  <dcterms:created xsi:type="dcterms:W3CDTF">2026-02-24T11:39:38Z</dcterms:created>
  <dcterms:modified xsi:type="dcterms:W3CDTF">2026-02-24T11:40:12Z</dcterms:modified>
</cp:coreProperties>
</file>