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UDIOS Y ESTADISTICAS\BALANZA COMERCIAL AGRARIA\2023\01_Enero_2023\"/>
    </mc:Choice>
  </mc:AlternateContent>
  <xr:revisionPtr revIDLastSave="0" documentId="13_ncr:1_{5E641C9F-CADE-40BF-B29C-9989A20CDB36}" xr6:coauthVersionLast="36" xr6:coauthVersionMax="46" xr10:uidLastSave="{00000000-0000-0000-0000-000000000000}"/>
  <bookViews>
    <workbookView xWindow="-120" yWindow="-120" windowWidth="19440" windowHeight="15000" tabRatio="645" xr2:uid="{726927DB-F932-45F7-86AF-F815B6545589}"/>
  </bookViews>
  <sheets>
    <sheet name="Descripción" sheetId="2" r:id="rId1"/>
    <sheet name="Export-Import Provincias" sheetId="1" r:id="rId2"/>
    <sheet name="Gráfico2" sheetId="10" state="hidden" r:id="rId3"/>
    <sheet name="Gráfico1" sheetId="9" state="hidden" r:id="rId4"/>
    <sheet name="Ranking países" sheetId="7" r:id="rId5"/>
    <sheet name="Ranking capítulos" sheetId="4" r:id="rId6"/>
    <sheet name="Ranking productos" sheetId="8" r:id="rId7"/>
    <sheet name="Andalucía_España" sheetId="6" r:id="rId8"/>
  </sheets>
  <definedNames>
    <definedName name="_xlchart.v5.0" hidden="1">'Ranking países'!$A$4</definedName>
    <definedName name="_xlchart.v5.1" hidden="1">'Ranking países'!$A$5:$A$34</definedName>
    <definedName name="_xlchart.v5.2" hidden="1">'Ranking países'!$B$5:$B$34</definedName>
    <definedName name="_xlchart.v5.3" hidden="1">'Ranking países'!$C$4</definedName>
    <definedName name="_xlchart.v5.4" hidden="1">'Ranking países'!$G$4</definedName>
    <definedName name="_xlchart.v5.5" hidden="1">'Ranking países'!$G$5:$G$34</definedName>
    <definedName name="_xlchart.v5.6" hidden="1">'Ranking países'!$H$5:$H$34</definedName>
    <definedName name="_xlchart.v5.7" hidden="1">'Ranking países'!$I$4</definedName>
    <definedName name="_xlnm.Print_Area" localSheetId="7">Andalucía_España!$A$1:$D$36</definedName>
    <definedName name="_xlnm.Print_Area" localSheetId="1">'Export-Import Provincias'!$A$1:$L$71</definedName>
    <definedName name="_xlnm.Print_Area" localSheetId="5">'Ranking capítulos'!$A$1:$G$37</definedName>
    <definedName name="_xlnm.Print_Area" localSheetId="4">'Ranking países'!$A$1:$K$76</definedName>
    <definedName name="_xlnm.Print_Area" localSheetId="6">'Ranking productos'!$A$1:$N$60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N52" i="1"/>
  <c r="M52" i="1"/>
  <c r="C31" i="4" l="1"/>
  <c r="D31" i="4"/>
  <c r="E31" i="4"/>
  <c r="F31" i="4"/>
  <c r="C52" i="1" l="1"/>
  <c r="D52" i="1"/>
  <c r="E52" i="1"/>
  <c r="F52" i="1"/>
  <c r="G52" i="1"/>
  <c r="H52" i="1"/>
  <c r="I52" i="1"/>
  <c r="C16" i="1"/>
  <c r="D16" i="1"/>
  <c r="E16" i="1"/>
  <c r="E16" i="8" l="1"/>
  <c r="A9" i="6" l="1"/>
  <c r="B52" i="1" l="1"/>
  <c r="B16" i="1"/>
  <c r="D35" i="7" l="1"/>
  <c r="D36" i="7"/>
  <c r="D37" i="7"/>
  <c r="D38" i="7"/>
  <c r="D39" i="7"/>
  <c r="D40" i="7"/>
  <c r="M31" i="8" l="1"/>
  <c r="D28" i="8" l="1"/>
  <c r="C27" i="6"/>
  <c r="D5" i="7" l="1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7" i="8"/>
  <c r="E25" i="8"/>
  <c r="E26" i="8"/>
  <c r="E20" i="8"/>
  <c r="E21" i="8"/>
  <c r="E22" i="8"/>
  <c r="E23" i="8"/>
  <c r="E24" i="8"/>
  <c r="E13" i="8"/>
  <c r="E14" i="8"/>
  <c r="E15" i="8"/>
  <c r="E17" i="8"/>
  <c r="E18" i="8"/>
  <c r="E19" i="8"/>
  <c r="E8" i="8"/>
  <c r="E9" i="8"/>
  <c r="E10" i="8"/>
  <c r="E11" i="8"/>
  <c r="E12" i="8"/>
  <c r="E7" i="8"/>
  <c r="L28" i="8" l="1"/>
  <c r="D31" i="8"/>
  <c r="C31" i="8" l="1"/>
  <c r="E31" i="8" s="1"/>
  <c r="K28" i="8" l="1"/>
  <c r="M28" i="8" s="1"/>
  <c r="C28" i="8"/>
  <c r="G32" i="4" l="1"/>
  <c r="G15" i="4"/>
  <c r="G26" i="4"/>
  <c r="B7" i="6" l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6" i="6"/>
  <c r="A7" i="6"/>
  <c r="A8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6" i="6"/>
  <c r="J5" i="7"/>
  <c r="D19" i="7"/>
  <c r="B27" i="6" l="1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B30" i="6"/>
  <c r="G24" i="4" l="1"/>
  <c r="G30" i="4"/>
  <c r="G13" i="4"/>
  <c r="G28" i="4"/>
  <c r="G17" i="4"/>
  <c r="G21" i="4"/>
  <c r="G29" i="4"/>
  <c r="G16" i="4"/>
  <c r="G27" i="4"/>
  <c r="G10" i="4"/>
  <c r="G22" i="4"/>
  <c r="G18" i="4"/>
  <c r="G20" i="4"/>
  <c r="G12" i="4"/>
  <c r="G14" i="4"/>
  <c r="G19" i="4"/>
  <c r="G25" i="4"/>
  <c r="G23" i="4"/>
  <c r="G7" i="4"/>
  <c r="G9" i="4"/>
  <c r="G11" i="4"/>
  <c r="G8" i="4"/>
  <c r="L30" i="8" l="1"/>
  <c r="D30" i="8" l="1"/>
  <c r="E39" i="7"/>
  <c r="E40" i="7"/>
  <c r="E16" i="7"/>
  <c r="E28" i="7"/>
  <c r="E32" i="7"/>
  <c r="E14" i="7"/>
  <c r="E18" i="7"/>
  <c r="E30" i="7"/>
  <c r="E34" i="7"/>
  <c r="E15" i="7"/>
  <c r="E19" i="7"/>
  <c r="E31" i="7"/>
  <c r="E9" i="7"/>
  <c r="E21" i="7"/>
  <c r="E25" i="7"/>
  <c r="K30" i="8"/>
  <c r="N23" i="8" s="1"/>
  <c r="D30" i="6"/>
  <c r="D24" i="6"/>
  <c r="D25" i="6"/>
  <c r="D27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6" i="6"/>
  <c r="N25" i="8" l="1"/>
  <c r="D41" i="7"/>
  <c r="E12" i="7"/>
  <c r="E38" i="7"/>
  <c r="E37" i="7"/>
  <c r="E33" i="7"/>
  <c r="E17" i="7"/>
  <c r="E27" i="7"/>
  <c r="E11" i="7"/>
  <c r="E26" i="7"/>
  <c r="E10" i="7"/>
  <c r="E24" i="7"/>
  <c r="E8" i="7"/>
  <c r="E36" i="7"/>
  <c r="E35" i="7"/>
  <c r="E29" i="7"/>
  <c r="E13" i="7"/>
  <c r="E23" i="7"/>
  <c r="E7" i="7"/>
  <c r="E22" i="7"/>
  <c r="E6" i="7"/>
  <c r="E20" i="7"/>
  <c r="E5" i="7"/>
  <c r="E41" i="7"/>
  <c r="N18" i="8"/>
  <c r="N12" i="8"/>
  <c r="N11" i="8"/>
  <c r="N24" i="8"/>
  <c r="N20" i="8"/>
  <c r="N22" i="8"/>
  <c r="N26" i="8"/>
  <c r="N10" i="8"/>
  <c r="N17" i="8"/>
  <c r="N14" i="8"/>
  <c r="N7" i="8"/>
  <c r="N19" i="8"/>
  <c r="N28" i="8"/>
  <c r="J41" i="7"/>
  <c r="K18" i="7"/>
  <c r="K22" i="7"/>
  <c r="K26" i="7"/>
  <c r="K30" i="7"/>
  <c r="K34" i="7"/>
  <c r="K38" i="7"/>
  <c r="K5" i="7"/>
  <c r="K7" i="7"/>
  <c r="K15" i="7"/>
  <c r="K19" i="7"/>
  <c r="K27" i="7"/>
  <c r="K35" i="7"/>
  <c r="K8" i="7"/>
  <c r="K12" i="7"/>
  <c r="K16" i="7"/>
  <c r="K20" i="7"/>
  <c r="K24" i="7"/>
  <c r="K28" i="7"/>
  <c r="K32" i="7"/>
  <c r="K36" i="7"/>
  <c r="K40" i="7"/>
  <c r="K9" i="7"/>
  <c r="K13" i="7"/>
  <c r="K17" i="7"/>
  <c r="K21" i="7"/>
  <c r="K25" i="7"/>
  <c r="K29" i="7"/>
  <c r="K33" i="7"/>
  <c r="K37" i="7"/>
  <c r="K41" i="7"/>
  <c r="K6" i="7"/>
  <c r="K10" i="7"/>
  <c r="K14" i="7"/>
  <c r="K11" i="7"/>
  <c r="K23" i="7"/>
  <c r="K31" i="7"/>
  <c r="K39" i="7"/>
  <c r="N21" i="8"/>
  <c r="N30" i="8"/>
  <c r="N31" i="8"/>
  <c r="N13" i="8"/>
  <c r="N16" i="8"/>
  <c r="N8" i="8"/>
  <c r="N9" i="8"/>
  <c r="N15" i="8"/>
  <c r="M30" i="8"/>
  <c r="G31" i="4"/>
  <c r="C30" i="8"/>
  <c r="C64" i="7"/>
  <c r="I64" i="7"/>
  <c r="E30" i="8" l="1"/>
  <c r="F7" i="8"/>
  <c r="F18" i="8"/>
  <c r="F10" i="8"/>
  <c r="F19" i="8"/>
  <c r="F31" i="8"/>
  <c r="F22" i="8"/>
  <c r="F20" i="8"/>
  <c r="F16" i="8"/>
  <c r="F30" i="8"/>
  <c r="F28" i="8"/>
  <c r="F17" i="8"/>
  <c r="F15" i="8"/>
  <c r="B29" i="6"/>
  <c r="D29" i="6" s="1"/>
  <c r="F24" i="8"/>
  <c r="F12" i="8"/>
  <c r="F13" i="8"/>
  <c r="F14" i="8"/>
  <c r="F23" i="8"/>
  <c r="F8" i="8"/>
  <c r="F26" i="8"/>
  <c r="F11" i="8"/>
  <c r="F21" i="8"/>
  <c r="F25" i="8"/>
  <c r="F9" i="8"/>
  <c r="E28" i="8" l="1"/>
</calcChain>
</file>

<file path=xl/sharedStrings.xml><?xml version="1.0" encoding="utf-8"?>
<sst xmlns="http://schemas.openxmlformats.org/spreadsheetml/2006/main" count="294" uniqueCount="196">
  <si>
    <t>Enero-Diciembre</t>
  </si>
  <si>
    <t>Variación año anterior en %</t>
  </si>
  <si>
    <t>Provincia</t>
  </si>
  <si>
    <t>Miles Euros</t>
  </si>
  <si>
    <t>Tm.</t>
  </si>
  <si>
    <t>valor</t>
  </si>
  <si>
    <t>Peso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</si>
  <si>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</si>
  <si>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</si>
  <si>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</si>
  <si>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</si>
  <si>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</si>
  <si>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</si>
  <si>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</si>
  <si>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</si>
  <si>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</si>
  <si>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CUADRO Nº1</t>
  </si>
  <si>
    <t>Exportaciones Agroalimentarias y Bebidas</t>
  </si>
  <si>
    <t xml:space="preserve">Fuente: Instituto de Comercio Exterior (ICEX). </t>
  </si>
  <si>
    <t>CUADRO Nº2</t>
  </si>
  <si>
    <t>Importaciones Agroalimentarias y Bebidas</t>
  </si>
  <si>
    <t xml:space="preserve">Fuente: Instituto de Comercio Exterior (ICEX) </t>
  </si>
  <si>
    <t>Servicio de Estudios y Estadísticas</t>
  </si>
  <si>
    <t>SECRETARÍA GENERAL DE AGRICULTURA, GANADERÍA Y ALIMENTACIÓN</t>
  </si>
  <si>
    <t>SECRETARÍA GENERAL DE AGRICULTURA, GANADERÍA Y ALIMENTACIÓN
SERVICIO DE ESTUDIOS Y ESTADÍSTICAS</t>
  </si>
  <si>
    <r>
      <rPr>
        <b/>
        <sz val="11"/>
        <color theme="1"/>
        <rFont val="Calibri"/>
        <family val="2"/>
        <scheme val="minor"/>
      </rPr>
      <t>Observaciones:</t>
    </r>
    <r>
      <rPr>
        <sz val="11"/>
        <color theme="1"/>
        <rFont val="Calibri"/>
        <family val="2"/>
        <scheme val="minor"/>
      </rPr>
      <t xml:space="preserve"> Cada vez que en este informe se hace mención a los productos agroalimentarios, se encuentran incluidos los productos agroalimentarios y las bebidas. </t>
    </r>
  </si>
  <si>
    <t xml:space="preserve">Cuadros 1 y 2: </t>
  </si>
  <si>
    <t xml:space="preserve">Exportaciones e importaciones Agroalimentarias de Andalucía por provincias. </t>
  </si>
  <si>
    <t xml:space="preserve">Cuadros 3 y 4: </t>
  </si>
  <si>
    <t xml:space="preserve">Cuadro 5:         </t>
  </si>
  <si>
    <t xml:space="preserve">Cuadro 6:          </t>
  </si>
  <si>
    <t>Principales Productos Agroalimentarios Exportados por Andalucía.</t>
  </si>
  <si>
    <t xml:space="preserve">Cuadro 7:          </t>
  </si>
  <si>
    <t xml:space="preserve">Principales Productos Agroalimentarios Exportados por Andalucía y España. </t>
  </si>
  <si>
    <t>Saldo Comercial de los Principales Capítulos Arancelarios Exportados e Importados.</t>
  </si>
  <si>
    <t xml:space="preserve">CUADRO Nº3 </t>
  </si>
  <si>
    <t>CUADRO Nº4</t>
  </si>
  <si>
    <t>País</t>
  </si>
  <si>
    <t>Fuente: Instituto de Comercio Exterior (ICEX)</t>
  </si>
  <si>
    <t>Total</t>
  </si>
  <si>
    <t xml:space="preserve">% Valor importado país/Total </t>
  </si>
  <si>
    <t>Principales destinos y origenes de las exportaciones e importaciones Agroalimentarias andaluzas.</t>
  </si>
  <si>
    <t>Resto</t>
  </si>
  <si>
    <t>Capítulo</t>
  </si>
  <si>
    <t>Denominación</t>
  </si>
  <si>
    <t>Valor Exportado (Miles Euros)</t>
  </si>
  <si>
    <t xml:space="preserve">   Valor Importado (Miles Euros)</t>
  </si>
  <si>
    <t xml:space="preserve">Total Agroalimentario* </t>
  </si>
  <si>
    <t>Total **</t>
  </si>
  <si>
    <t>*En el Total Agroalimentario se encuentran incluidos los sectores 1 y 2 del ICEX (1 Agroalimentarios y 2 Bebidas).</t>
  </si>
  <si>
    <t>** En el Total se encuentran incluidos los sectores 1,2,3 y 4 del ICEX (1 Agroalimentarios, 2 Bebidas, 3 Bienes de consumo y 4 Productos industriales y tecnología).</t>
  </si>
  <si>
    <t>CUADRO Nº5</t>
  </si>
  <si>
    <t>CUADRO Nº6</t>
  </si>
  <si>
    <t>Producto</t>
  </si>
  <si>
    <t>% peso sobre total agroalimentario</t>
  </si>
  <si>
    <t>CUADRO Nº7</t>
  </si>
  <si>
    <t>%Andalucía /España</t>
  </si>
  <si>
    <t>Alemania</t>
  </si>
  <si>
    <t>Francia</t>
  </si>
  <si>
    <t>Italia</t>
  </si>
  <si>
    <t>Reino Unido</t>
  </si>
  <si>
    <t>Portugal</t>
  </si>
  <si>
    <t>Países Bajos</t>
  </si>
  <si>
    <t>Estados Unidos</t>
  </si>
  <si>
    <t>Polonia</t>
  </si>
  <si>
    <t>Bélgica</t>
  </si>
  <si>
    <t>China</t>
  </si>
  <si>
    <t>Japón</t>
  </si>
  <si>
    <t>Suecia</t>
  </si>
  <si>
    <t>Suiza</t>
  </si>
  <si>
    <t>Dinamarca</t>
  </si>
  <si>
    <t>Austria</t>
  </si>
  <si>
    <t>República Checa</t>
  </si>
  <si>
    <t>Canadá</t>
  </si>
  <si>
    <t>Australia</t>
  </si>
  <si>
    <t>Corea del Sur</t>
  </si>
  <si>
    <t>Brasil</t>
  </si>
  <si>
    <t>México</t>
  </si>
  <si>
    <t>Arabia Saudita</t>
  </si>
  <si>
    <t>Marruecos</t>
  </si>
  <si>
    <t>Irlanda</t>
  </si>
  <si>
    <t>Finlandia</t>
  </si>
  <si>
    <t>Ucrania</t>
  </si>
  <si>
    <t>Argentina</t>
  </si>
  <si>
    <t>Perú</t>
  </si>
  <si>
    <t>Indonesia</t>
  </si>
  <si>
    <t>Túnez</t>
  </si>
  <si>
    <t>ANIMALES VIVOS</t>
  </si>
  <si>
    <t>CARNE Y DESPOJOS COMESTIBLES</t>
  </si>
  <si>
    <t>PESCADOS, CRUSTÁCEOS, MOLUSCOS</t>
  </si>
  <si>
    <t>LECHE, PRODUCTOS LÁCTEOS; HUEVOS</t>
  </si>
  <si>
    <t>OTROS PRODUCTOS DE ORIGEN ANIMAL</t>
  </si>
  <si>
    <t>PLANTAS VIVAS; PRO. FLORICULTURA</t>
  </si>
  <si>
    <t>LEGUMBRES, HORTALIZAS, S/ CONSERV.</t>
  </si>
  <si>
    <t>FRUTAS /FRUTOS, S/ CONSERVAR</t>
  </si>
  <si>
    <t>CAFÉ, TÉ, YERBA MATE Y ESPECIAS</t>
  </si>
  <si>
    <t>CEREALES</t>
  </si>
  <si>
    <t>PRODUC. DE LA MOLINERÍA; MALTA</t>
  </si>
  <si>
    <t>SEMILLAS OLEAGI.; PLANTAS INDUSTRIALES</t>
  </si>
  <si>
    <t>JUGOS Y EXTRACTOS VEGETALES</t>
  </si>
  <si>
    <t>MATERIAS TRENZABLES</t>
  </si>
  <si>
    <t>GRASAS, ACEITE ANIMAL O VEGETAL</t>
  </si>
  <si>
    <t>CONSERVAS DE CARNE O PESCADO</t>
  </si>
  <si>
    <t>AZÚCARES; ARTÍCULOS CONFITERÍA</t>
  </si>
  <si>
    <t>CACAO Y SUS PREPARACIONES</t>
  </si>
  <si>
    <t>PRODUC. DE CEREALES, DE PASTELERIA</t>
  </si>
  <si>
    <t>CONSERVAS VERDURA O FRUTA; ZUMO</t>
  </si>
  <si>
    <t>PREPARAC. ALIMENTICIAS DIVERSAS</t>
  </si>
  <si>
    <t>BEBIDAS TODO TIPO (EXC. ZUMOS)</t>
  </si>
  <si>
    <t>RESIDUOS INDUSTRIA ALIMENTARIA</t>
  </si>
  <si>
    <t>TABACO Y SUS SUCEDÁNEOS</t>
  </si>
  <si>
    <r>
      <t xml:space="preserve">Ranking en </t>
    </r>
    <r>
      <rPr>
        <b/>
        <u/>
        <sz val="12"/>
        <color theme="1"/>
        <rFont val="Calibri"/>
        <family val="2"/>
        <scheme val="minor"/>
      </rPr>
      <t>VALOR (MILES DE EUROS)</t>
    </r>
  </si>
  <si>
    <t>Ranking</t>
  </si>
  <si>
    <t xml:space="preserve">                                           Total Agroalimentario* </t>
  </si>
  <si>
    <t xml:space="preserve">                                           Total **</t>
  </si>
  <si>
    <t>07096010 -- PIMIENTOS DULCES, DEL GENERO CAPSICUM O DEL GENERO PIMENTA, FRESCOS O REFRIGERADOS. </t>
  </si>
  <si>
    <t>07020000 -- (DESDE 01.01.98) TOMATES FRESCOS O REFRIGERADOS. </t>
  </si>
  <si>
    <t>07070005 -- (DESDE 01.01.98) PEPINOS, FRESCOS O REFRIGERADOS. </t>
  </si>
  <si>
    <t>08101000 -- (DESDE 01.01.2000) FRESAS, FRESCAS. </t>
  </si>
  <si>
    <t>15099000 -- ACEITE DE OLIVA Y SUS FRACCIONES, INCLUSO REFINADO, PERO SIN MODIFICAR QUIMICAMENTE (EXCEPTO VIRGEN). </t>
  </si>
  <si>
    <t>08102010 -- FRAMBUESAS, FRESCAS. </t>
  </si>
  <si>
    <t>08044000 -- (DESDE 01.01.2000) AGUACATES, FRESCOS O SECOS. </t>
  </si>
  <si>
    <t>07099310 -- (DESDE 01.01.12) CALABACINES (ZAPALLITOS), FRESCOS O REFRIGERADOS. </t>
  </si>
  <si>
    <t>08051022 -- (DESDE 01.01.2017) NARANJAS DULCES NAVEL FRESCAS</t>
  </si>
  <si>
    <t>07093000 -- BERENJENAS, FRESCAS O REFRIGERADAS. </t>
  </si>
  <si>
    <r>
      <t xml:space="preserve">Principales Orígenes de las </t>
    </r>
    <r>
      <rPr>
        <b/>
        <u/>
        <sz val="12"/>
        <color theme="1"/>
        <rFont val="Calibri"/>
        <family val="2"/>
        <scheme val="minor"/>
      </rPr>
      <t>Importaciones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</si>
  <si>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Principales Destinos de las </t>
    </r>
    <r>
      <rPr>
        <b/>
        <u/>
        <sz val="12"/>
        <color theme="1"/>
        <rFont val="Calibri"/>
        <family val="2"/>
        <scheme val="minor"/>
      </rPr>
      <t>Exportaciones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</si>
  <si>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Ranking en PESO </t>
    </r>
    <r>
      <rPr>
        <b/>
        <u/>
        <sz val="12"/>
        <color theme="1"/>
        <rFont val="Calibri"/>
        <family val="2"/>
        <scheme val="minor"/>
      </rPr>
      <t>(TONELADAS)</t>
    </r>
  </si>
  <si>
    <t xml:space="preserve">% Valor exportado país/Total </t>
  </si>
  <si>
    <t>EUROPA</t>
  </si>
  <si>
    <t>AFRICA</t>
  </si>
  <si>
    <t>AMERICA</t>
  </si>
  <si>
    <t>ASIA</t>
  </si>
  <si>
    <t>OCEANIA</t>
  </si>
  <si>
    <t>20057000 -- (DESDE 01.01.2008) ACEITUNAS, PREPARADAS O CONSERVADAS (EXCEPTO EN VINAGRE O ACIDO ACETICO), SIN CONGELAR. </t>
  </si>
  <si>
    <t>TOTAL 20 PRIMEROS PRODUCTOS</t>
  </si>
  <si>
    <t>CUADRO Nº8</t>
  </si>
  <si>
    <t>21069098 -- (DESDE 01.01.95) PREPARACIONES ALIMENTICIAS NO EXPRESADAS NI COMPRENDIDAS EN OTRAS PARTIDAS, (EXCEPTO PREPARACIONES ALCOHOLICAS COMPUESTAS (SALVO LAS PREPARADAS CON SUSTANCIAS AROMATICAS), DE LAS UTILIZADAS PARA ELABORACION DE BEBIDAS; SIN GRASAS DE LECHE O MENOS 1,5% EN PESO; SIN SACAROSA O ISOGLUCOSA O MENOS 5% PESO, SIN ALMIDON O FECULA O GLUCOSA O MENOS 5% PESO, Y JARABES DE AZUCAR AROMATIZADOS O CON COLORANTES AÑADIDOS). (HASTA 31.12.06) TAMBIEN SE EXCEPTUABA: PREPARACIONES FONDUE.</t>
  </si>
  <si>
    <t>UNION EUROPEA 27</t>
  </si>
  <si>
    <t>Costa Rica</t>
  </si>
  <si>
    <t>%  valor sobre total agroalimentario</t>
  </si>
  <si>
    <t>Filipinas</t>
  </si>
  <si>
    <t>21012092 -- (DESDE 01.01.95) PREPARACIONES A BASE DE EXTRACTOS, DE ESENCIAS O CONCENTRADOS DE TE O YERBA MATE. </t>
  </si>
  <si>
    <t>Noruega</t>
  </si>
  <si>
    <t>07051900 -- LECHUGAS (LACTUCA SATIVA), FRESCAS O REFRIGERADAS (EXCEPTO LECHUGAS REPOLLADAS). </t>
  </si>
  <si>
    <t>Nota: Datos definitivos hasta 2020. 2021 y 2022 provisionales. Datos a nivel de arancel.</t>
  </si>
  <si>
    <t>Nota: Datos definitivos hasta 2020. 2021 y 2022 provisionales.</t>
  </si>
  <si>
    <t xml:space="preserve">                   </t>
  </si>
  <si>
    <t>15092000 -- ACEITE DE OLIVA VIRGEN EXTRA.</t>
  </si>
  <si>
    <t>15121990 -- (DESDE 01.01.2004) ACEITES DE GIRASOL, DE CARTAMO, Y SUS FRACCIONES, INCLUSO REFINADOS, PERO SIN MODIFICAR QUIMICAMENTE (EXCEPTO EN BRUTO O QUE SE DESTINEN A USOS TECNICOS O INDUSTRIALES). </t>
  </si>
  <si>
    <t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t>
  </si>
  <si>
    <t>Mauritania</t>
  </si>
  <si>
    <t>Grecia</t>
  </si>
  <si>
    <t>Ecuador</t>
  </si>
  <si>
    <t>07061000 -- ZANAHORIAS Y NABOS, FRESCOS O REFRIGERADOS. </t>
  </si>
  <si>
    <t>Rusia</t>
  </si>
  <si>
    <t>03075200 -- (DESDE 01.01.2017) PULPO "OCTOPUS SPP.", CONGELADO</t>
  </si>
  <si>
    <t>Rumanía</t>
  </si>
  <si>
    <t xml:space="preserve"> </t>
  </si>
  <si>
    <t>COMERCIO EXTERIOR AGROALIMENTARIO ENE 2023 EN ANDALUCÍA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</si>
  <si>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Instituto de Comercio Exterior (ICEX), consulta de datos realizada con fecha 29 de marzo de 2023. Datos definitivos hasta 2020. 2021 y 2022 provisionales. </t>
    </r>
  </si>
  <si>
    <t>Ene 2022</t>
  </si>
  <si>
    <t>Ene 2023</t>
  </si>
  <si>
    <t>Valor Exportado Ene 2023 (Millones Euros)</t>
  </si>
  <si>
    <t>Valor Importado Ene 2023 (Millones Euros)</t>
  </si>
  <si>
    <t>Valor Exportado Ene 2022 (Millones Euros)</t>
  </si>
  <si>
    <t>Valor Importado Ene 2022 (Millones Euros)</t>
  </si>
  <si>
    <t>%Variación    Ene 2022 / Ene 2023</t>
  </si>
  <si>
    <t xml:space="preserve"> Capítulos Arancelarios Exportados e Importados Ene 2023 (Ordenado según valor exportado en 2023)</t>
  </si>
  <si>
    <t xml:space="preserve">Saldo 2023 (Miles Euros)  </t>
  </si>
  <si>
    <t>Principales Productos Agroalimentarios Exportados por Andalucía en Ene de 2023 en valor</t>
  </si>
  <si>
    <t>Principales Productos Agroalimentarios Exportados por Andalucía en Ene de 2023 en peso</t>
  </si>
  <si>
    <t>Valor Exportado Ene 2023 (Miles  Euros)</t>
  </si>
  <si>
    <t>Cantidad Exportada Ene 2023 (Toneladas)</t>
  </si>
  <si>
    <t>Cantidad Exportada Ene 2022 (Toneladas)</t>
  </si>
  <si>
    <t>Principales Productos Agroalimentarios Exportados por Andalucía y España. Ene 2023.</t>
  </si>
  <si>
    <t>Valor Exportado Andalucía Ene 2023 (Miles  Euros)</t>
  </si>
  <si>
    <t>Valor Exportado España Ene 2023 (Miles  Euros)</t>
  </si>
  <si>
    <t>% variacion periodo 2023/2022</t>
  </si>
  <si>
    <t>Nota: Datos definitivos hasta 2020. 2021 y 2022 provisionales. Sectores 1 y 2 del ICEX (1 Agroalimentarios y 2 Bebidas).</t>
  </si>
  <si>
    <t>Hungría</t>
  </si>
  <si>
    <t>Eslovaquia</t>
  </si>
  <si>
    <t>Lituania</t>
  </si>
  <si>
    <t>Estonia</t>
  </si>
  <si>
    <t>Letonia</t>
  </si>
  <si>
    <t>Turquía</t>
  </si>
  <si>
    <t>Pakistán</t>
  </si>
  <si>
    <t>Colombia</t>
  </si>
  <si>
    <t>Chile</t>
  </si>
  <si>
    <t>UNION EUROPEA</t>
  </si>
  <si>
    <t>07032000 -- AJOS, FRESCOS O REFRIGERADOS. </t>
  </si>
  <si>
    <t>07051100 -- (DESDE 01.01.2000) LECHUGAS REPOLLADAS, FRESCAS O REFRIGERADAS. </t>
  </si>
  <si>
    <t>07041010 -- (HASTA 31.12.99) COLIFLORES Y BRECOLES, FRESCOS O REFRIGERADOS, DEL 15 DE ABRIL AL 30 DE NOVIEMBRE. </t>
  </si>
  <si>
    <t>11010011 -- (DESDE 01.01.95) HARINA DE TRIGO DURO. </t>
  </si>
  <si>
    <t>Enero</t>
  </si>
  <si>
    <t>Valor Exportado Ene 2022 (Miles 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</si>
</sst>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#,##0.0"/>
    <numFmt numFmtId="167" formatCode="0.00000%"/>
    <numFmt numFmtId="168" formatCode="0.00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652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9">
    <xf numFmtId="0" fontId="0" fillId="0" borderId="0"/>
    <xf numFmtId="9" fontId="11" fillId="0" borderId="0" applyFon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1" fillId="15" borderId="41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3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</cellStyleXfs>
  <cellXfs count="159">
    <xf numFmtId="0" fontId="0" fillId="0" borderId="0" xfId="0"/>
    <xf numFmtId="3" fontId="0" fillId="0" borderId="0" xfId="0" applyNumberFormat="1"/>
    <xf numFmtId="10" fontId="0" fillId="0" borderId="0" xfId="0" applyNumberFormat="1"/>
    <xf numFmtId="0" fontId="3" fillId="0" borderId="0" xfId="0" applyFont="1"/>
    <xf numFmtId="3" fontId="0" fillId="2" borderId="1" xfId="0" applyNumberFormat="1" applyFill="1" applyBorder="1"/>
    <xf numFmtId="3" fontId="0" fillId="2" borderId="1" xfId="0" applyNumberFormat="1" applyFont="1" applyFill="1" applyBorder="1"/>
    <xf numFmtId="0" fontId="3" fillId="3" borderId="4" xfId="0" applyFont="1" applyFill="1" applyBorder="1"/>
    <xf numFmtId="0" fontId="0" fillId="2" borderId="4" xfId="0" applyFont="1" applyFill="1" applyBorder="1"/>
    <xf numFmtId="0" fontId="3" fillId="4" borderId="6" xfId="0" applyFont="1" applyFill="1" applyBorder="1"/>
    <xf numFmtId="3" fontId="3" fillId="4" borderId="7" xfId="0" applyNumberFormat="1" applyFont="1" applyFill="1" applyBorder="1"/>
    <xf numFmtId="10" fontId="3" fillId="4" borderId="8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3" borderId="1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21" xfId="0" applyBorder="1"/>
    <xf numFmtId="0" fontId="8" fillId="0" borderId="0" xfId="0" applyFont="1" applyAlignment="1">
      <alignment wrapText="1"/>
    </xf>
    <xf numFmtId="3" fontId="3" fillId="3" borderId="2" xfId="0" applyNumberFormat="1" applyFont="1" applyFill="1" applyBorder="1" applyAlignment="1">
      <alignment wrapText="1"/>
    </xf>
    <xf numFmtId="3" fontId="3" fillId="3" borderId="3" xfId="0" applyNumberFormat="1" applyFont="1" applyFill="1" applyBorder="1" applyAlignment="1">
      <alignment wrapText="1"/>
    </xf>
    <xf numFmtId="0" fontId="0" fillId="2" borderId="1" xfId="0" applyFill="1" applyBorder="1"/>
    <xf numFmtId="3" fontId="0" fillId="2" borderId="5" xfId="0" applyNumberFormat="1" applyFill="1" applyBorder="1"/>
    <xf numFmtId="0" fontId="0" fillId="4" borderId="4" xfId="0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3" fontId="3" fillId="4" borderId="5" xfId="0" applyNumberFormat="1" applyFont="1" applyFill="1" applyBorder="1"/>
    <xf numFmtId="0" fontId="0" fillId="4" borderId="6" xfId="0" applyFill="1" applyBorder="1"/>
    <xf numFmtId="0" fontId="3" fillId="4" borderId="7" xfId="0" applyFont="1" applyFill="1" applyBorder="1"/>
    <xf numFmtId="3" fontId="3" fillId="4" borderId="8" xfId="0" applyNumberFormat="1" applyFont="1" applyFill="1" applyBorder="1"/>
    <xf numFmtId="0" fontId="0" fillId="2" borderId="4" xfId="0" applyFill="1" applyBorder="1"/>
    <xf numFmtId="164" fontId="0" fillId="2" borderId="5" xfId="1" applyNumberFormat="1" applyFont="1" applyFill="1" applyBorder="1"/>
    <xf numFmtId="0" fontId="3" fillId="7" borderId="4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10" fontId="3" fillId="4" borderId="5" xfId="0" applyNumberFormat="1" applyFont="1" applyFill="1" applyBorder="1"/>
    <xf numFmtId="164" fontId="0" fillId="2" borderId="1" xfId="1" applyNumberFormat="1" applyFont="1" applyFill="1" applyBorder="1"/>
    <xf numFmtId="164" fontId="3" fillId="2" borderId="5" xfId="1" applyNumberFormat="1" applyFont="1" applyFill="1" applyBorder="1"/>
    <xf numFmtId="164" fontId="3" fillId="4" borderId="5" xfId="1" applyNumberFormat="1" applyFont="1" applyFill="1" applyBorder="1"/>
    <xf numFmtId="164" fontId="3" fillId="4" borderId="8" xfId="1" applyNumberFormat="1" applyFont="1" applyFill="1" applyBorder="1"/>
    <xf numFmtId="0" fontId="3" fillId="3" borderId="11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right"/>
    </xf>
    <xf numFmtId="3" fontId="0" fillId="2" borderId="1" xfId="0" applyNumberForma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164" fontId="0" fillId="2" borderId="5" xfId="0" applyNumberFormat="1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164" fontId="0" fillId="2" borderId="8" xfId="0" applyNumberFormat="1" applyFill="1" applyBorder="1"/>
    <xf numFmtId="0" fontId="3" fillId="7" borderId="10" xfId="0" applyFont="1" applyFill="1" applyBorder="1"/>
    <xf numFmtId="164" fontId="3" fillId="7" borderId="25" xfId="1" applyNumberFormat="1" applyFont="1" applyFill="1" applyBorder="1"/>
    <xf numFmtId="164" fontId="3" fillId="7" borderId="26" xfId="0" applyNumberFormat="1" applyFont="1" applyFill="1" applyBorder="1"/>
    <xf numFmtId="164" fontId="3" fillId="7" borderId="1" xfId="1" applyNumberFormat="1" applyFont="1" applyFill="1" applyBorder="1"/>
    <xf numFmtId="164" fontId="3" fillId="7" borderId="5" xfId="0" applyNumberFormat="1" applyFont="1" applyFill="1" applyBorder="1"/>
    <xf numFmtId="0" fontId="3" fillId="7" borderId="12" xfId="0" applyFont="1" applyFill="1" applyBorder="1"/>
    <xf numFmtId="164" fontId="3" fillId="7" borderId="13" xfId="1" applyNumberFormat="1" applyFont="1" applyFill="1" applyBorder="1"/>
    <xf numFmtId="164" fontId="3" fillId="7" borderId="14" xfId="0" applyNumberFormat="1" applyFont="1" applyFill="1" applyBorder="1"/>
    <xf numFmtId="0" fontId="3" fillId="4" borderId="1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0" fillId="8" borderId="0" xfId="0" applyFill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3" fillId="0" borderId="0" xfId="0" applyNumberFormat="1" applyFont="1"/>
    <xf numFmtId="165" fontId="0" fillId="0" borderId="0" xfId="0" applyNumberFormat="1"/>
    <xf numFmtId="166" fontId="0" fillId="2" borderId="1" xfId="0" applyNumberFormat="1" applyFill="1" applyBorder="1"/>
    <xf numFmtId="166" fontId="0" fillId="2" borderId="7" xfId="0" applyNumberFormat="1" applyFill="1" applyBorder="1"/>
    <xf numFmtId="166" fontId="3" fillId="7" borderId="25" xfId="0" applyNumberFormat="1" applyFont="1" applyFill="1" applyBorder="1"/>
    <xf numFmtId="166" fontId="3" fillId="7" borderId="1" xfId="0" applyNumberFormat="1" applyFont="1" applyFill="1" applyBorder="1"/>
    <xf numFmtId="166" fontId="3" fillId="7" borderId="13" xfId="0" applyNumberFormat="1" applyFont="1" applyFill="1" applyBorder="1"/>
    <xf numFmtId="0" fontId="13" fillId="4" borderId="27" xfId="0" applyFont="1" applyFill="1" applyBorder="1"/>
    <xf numFmtId="166" fontId="13" fillId="4" borderId="28" xfId="0" applyNumberFormat="1" applyFont="1" applyFill="1" applyBorder="1"/>
    <xf numFmtId="164" fontId="13" fillId="4" borderId="28" xfId="1" applyNumberFormat="1" applyFont="1" applyFill="1" applyBorder="1"/>
    <xf numFmtId="164" fontId="13" fillId="4" borderId="29" xfId="0" applyNumberFormat="1" applyFont="1" applyFill="1" applyBorder="1"/>
    <xf numFmtId="0" fontId="14" fillId="0" borderId="0" xfId="0" applyFont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0" fillId="2" borderId="4" xfId="0" applyNumberFormat="1" applyFill="1" applyBorder="1"/>
    <xf numFmtId="4" fontId="0" fillId="2" borderId="1" xfId="0" applyNumberFormat="1" applyFill="1" applyBorder="1"/>
    <xf numFmtId="0" fontId="0" fillId="0" borderId="0" xfId="0"/>
    <xf numFmtId="3" fontId="3" fillId="3" borderId="23" xfId="0" applyNumberFormat="1" applyFont="1" applyFill="1" applyBorder="1" applyAlignment="1">
      <alignment wrapText="1"/>
    </xf>
    <xf numFmtId="3" fontId="0" fillId="2" borderId="43" xfId="0" applyNumberFormat="1" applyFill="1" applyBorder="1"/>
    <xf numFmtId="3" fontId="3" fillId="2" borderId="43" xfId="0" applyNumberFormat="1" applyFont="1" applyFill="1" applyBorder="1"/>
    <xf numFmtId="3" fontId="3" fillId="4" borderId="43" xfId="0" applyNumberFormat="1" applyFont="1" applyFill="1" applyBorder="1"/>
    <xf numFmtId="3" fontId="3" fillId="4" borderId="44" xfId="0" applyNumberFormat="1" applyFont="1" applyFill="1" applyBorder="1"/>
    <xf numFmtId="164" fontId="0" fillId="2" borderId="43" xfId="1" applyNumberFormat="1" applyFont="1" applyFill="1" applyBorder="1"/>
    <xf numFmtId="164" fontId="3" fillId="4" borderId="43" xfId="1" applyNumberFormat="1" applyFont="1" applyFill="1" applyBorder="1"/>
    <xf numFmtId="164" fontId="3" fillId="4" borderId="44" xfId="1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3" fontId="0" fillId="2" borderId="1" xfId="0" applyNumberFormat="1" applyFill="1" applyBorder="1"/>
    <xf numFmtId="3" fontId="3" fillId="4" borderId="7" xfId="0" applyNumberFormat="1" applyFont="1" applyFill="1" applyBorder="1"/>
    <xf numFmtId="3" fontId="3" fillId="4" borderId="1" xfId="0" applyNumberFormat="1" applyFont="1" applyFill="1" applyBorder="1"/>
    <xf numFmtId="3" fontId="3" fillId="2" borderId="1" xfId="0" applyNumberFormat="1" applyFont="1" applyFill="1" applyBorder="1"/>
    <xf numFmtId="0" fontId="3" fillId="4" borderId="4" xfId="0" applyFont="1" applyFill="1" applyBorder="1" applyAlignment="1"/>
    <xf numFmtId="0" fontId="3" fillId="4" borderId="1" xfId="0" applyFont="1" applyFill="1" applyBorder="1" applyAlignment="1"/>
    <xf numFmtId="0" fontId="3" fillId="4" borderId="6" xfId="0" applyFont="1" applyFill="1" applyBorder="1" applyAlignment="1"/>
    <xf numFmtId="0" fontId="3" fillId="4" borderId="7" xfId="0" applyFont="1" applyFill="1" applyBorder="1" applyAlignment="1"/>
    <xf numFmtId="0" fontId="9" fillId="8" borderId="0" xfId="0" applyFont="1" applyFill="1"/>
    <xf numFmtId="167" fontId="0" fillId="0" borderId="0" xfId="1" applyNumberFormat="1" applyFont="1"/>
    <xf numFmtId="4" fontId="0" fillId="0" borderId="0" xfId="0" applyNumberFormat="1"/>
    <xf numFmtId="0" fontId="3" fillId="3" borderId="2" xfId="0" applyFont="1" applyFill="1" applyBorder="1" applyAlignment="1"/>
    <xf numFmtId="0" fontId="3" fillId="3" borderId="1" xfId="0" applyFont="1" applyFill="1" applyBorder="1" applyAlignment="1">
      <alignment horizontal="center"/>
    </xf>
    <xf numFmtId="2" fontId="0" fillId="2" borderId="1" xfId="0" applyNumberFormat="1" applyFill="1" applyBorder="1"/>
    <xf numFmtId="2" fontId="0" fillId="2" borderId="5" xfId="0" applyNumberFormat="1" applyFill="1" applyBorder="1"/>
    <xf numFmtId="2" fontId="0" fillId="4" borderId="7" xfId="0" applyNumberFormat="1" applyFill="1" applyBorder="1"/>
    <xf numFmtId="2" fontId="3" fillId="4" borderId="8" xfId="0" applyNumberFormat="1" applyFont="1" applyFill="1" applyBorder="1"/>
    <xf numFmtId="3" fontId="0" fillId="2" borderId="1" xfId="0" applyNumberForma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/>
    <xf numFmtId="2" fontId="0" fillId="0" borderId="0" xfId="0" applyNumberFormat="1"/>
    <xf numFmtId="168" fontId="0" fillId="0" borderId="0" xfId="0" applyNumberFormat="1"/>
    <xf numFmtId="0" fontId="0" fillId="0" borderId="0" xfId="0" applyAlignment="1"/>
    <xf numFmtId="166" fontId="0" fillId="0" borderId="0" xfId="0" applyNumberFormat="1"/>
    <xf numFmtId="164" fontId="0" fillId="0" borderId="0" xfId="1" applyNumberFormat="1" applyFont="1"/>
    <xf numFmtId="0" fontId="4" fillId="6" borderId="15" xfId="0" applyFont="1" applyFill="1" applyBorder="1" applyAlignment="1">
      <alignment horizontal="center" vertical="center" textRotation="90"/>
    </xf>
    <xf numFmtId="0" fontId="4" fillId="6" borderId="18" xfId="0" applyFont="1" applyFill="1" applyBorder="1" applyAlignment="1">
      <alignment horizontal="center" vertical="center" textRotation="90"/>
    </xf>
    <xf numFmtId="0" fontId="4" fillId="6" borderId="20" xfId="0" applyFont="1" applyFill="1" applyBorder="1" applyAlignment="1">
      <alignment horizontal="center" vertical="center" textRotation="90"/>
    </xf>
    <xf numFmtId="0" fontId="7" fillId="5" borderId="17" xfId="0" applyFont="1" applyFill="1" applyBorder="1" applyAlignment="1">
      <alignment horizontal="center" vertical="center" textRotation="90" wrapText="1"/>
    </xf>
    <xf numFmtId="0" fontId="7" fillId="5" borderId="19" xfId="0" applyFont="1" applyFill="1" applyBorder="1" applyAlignment="1">
      <alignment horizontal="center" vertical="center" textRotation="90" wrapText="1"/>
    </xf>
    <xf numFmtId="0" fontId="7" fillId="5" borderId="22" xfId="0" applyFont="1" applyFill="1" applyBorder="1" applyAlignment="1">
      <alignment horizontal="center" vertical="center" textRotation="90" wrapText="1"/>
    </xf>
    <xf numFmtId="0" fontId="6" fillId="5" borderId="0" xfId="0" applyFont="1" applyFill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</cellXfs>
  <cellStyles count="79">
    <cellStyle name="20% - Énfasis1" xfId="56" builtinId="30" customBuiltin="1"/>
    <cellStyle name="20% - Énfasis1 2" xfId="20" xr:uid="{9BB3D7F7-207A-4F5F-B2F5-EBD89DC3C7C1}"/>
    <cellStyle name="20% - Énfasis2" xfId="60" builtinId="34" customBuiltin="1"/>
    <cellStyle name="20% - Énfasis2 2" xfId="24" xr:uid="{A7666497-0A9C-4041-8DF2-76209A1946B6}"/>
    <cellStyle name="20% - Énfasis3" xfId="64" builtinId="38" customBuiltin="1"/>
    <cellStyle name="20% - Énfasis3 2" xfId="28" xr:uid="{6D7B637F-06EB-4660-95BE-C456A453375E}"/>
    <cellStyle name="20% - Énfasis4" xfId="68" builtinId="42" customBuiltin="1"/>
    <cellStyle name="20% - Énfasis4 2" xfId="32" xr:uid="{CEB3DD8A-5919-49A7-B09A-32EC80C324FC}"/>
    <cellStyle name="20% - Énfasis5" xfId="72" builtinId="46" customBuiltin="1"/>
    <cellStyle name="20% - Énfasis5 2" xfId="36" xr:uid="{51008BA5-E340-41DF-AAC5-06C28A9F838D}"/>
    <cellStyle name="20% - Énfasis6" xfId="76" builtinId="50" customBuiltin="1"/>
    <cellStyle name="20% - Énfasis6 2" xfId="40" xr:uid="{C1DACE42-B7E1-4DA1-840A-CCADC2AC6E10}"/>
    <cellStyle name="40% - Énfasis1" xfId="57" builtinId="31" customBuiltin="1"/>
    <cellStyle name="40% - Énfasis1 2" xfId="21" xr:uid="{E4B064B2-5CBA-4DAA-80BD-5804F2A44E99}"/>
    <cellStyle name="40% - Énfasis2" xfId="61" builtinId="35" customBuiltin="1"/>
    <cellStyle name="40% - Énfasis2 2" xfId="25" xr:uid="{F251087B-93F3-445F-94D0-E925C6854E53}"/>
    <cellStyle name="40% - Énfasis3" xfId="65" builtinId="39" customBuiltin="1"/>
    <cellStyle name="40% - Énfasis3 2" xfId="29" xr:uid="{F2B65E56-47B3-476B-9E82-DBDC3ADC92E9}"/>
    <cellStyle name="40% - Énfasis4" xfId="69" builtinId="43" customBuiltin="1"/>
    <cellStyle name="40% - Énfasis4 2" xfId="33" xr:uid="{B843B456-7FC1-4E25-A921-BB5229C6BCF6}"/>
    <cellStyle name="40% - Énfasis5" xfId="73" builtinId="47" customBuiltin="1"/>
    <cellStyle name="40% - Énfasis5 2" xfId="37" xr:uid="{601BAD9C-22C8-40CF-93A0-B0A63257E8B8}"/>
    <cellStyle name="40% - Énfasis6" xfId="77" builtinId="51" customBuiltin="1"/>
    <cellStyle name="40% - Énfasis6 2" xfId="41" xr:uid="{E9B11836-DAE6-4C19-9369-01F11A153C66}"/>
    <cellStyle name="60% - Énfasis1" xfId="58" builtinId="32" customBuiltin="1"/>
    <cellStyle name="60% - Énfasis1 2" xfId="22" xr:uid="{97E3E609-71C5-40F8-A46B-1D3529224809}"/>
    <cellStyle name="60% - Énfasis2" xfId="62" builtinId="36" customBuiltin="1"/>
    <cellStyle name="60% - Énfasis2 2" xfId="26" xr:uid="{CAB979D6-2390-447E-AF7E-2C7DAB1F5731}"/>
    <cellStyle name="60% - Énfasis3" xfId="66" builtinId="40" customBuiltin="1"/>
    <cellStyle name="60% - Énfasis3 2" xfId="30" xr:uid="{EAE38F70-5686-4DE9-AE16-68D60E8C63E9}"/>
    <cellStyle name="60% - Énfasis4" xfId="70" builtinId="44" customBuiltin="1"/>
    <cellStyle name="60% - Énfasis4 2" xfId="34" xr:uid="{85C17A73-D1D5-4087-8721-7B98D47DDF67}"/>
    <cellStyle name="60% - Énfasis5" xfId="74" builtinId="48" customBuiltin="1"/>
    <cellStyle name="60% - Énfasis5 2" xfId="38" xr:uid="{EF208921-6234-4B9D-A720-0B61BBB1B2FB}"/>
    <cellStyle name="60% - Énfasis6" xfId="78" builtinId="52" customBuiltin="1"/>
    <cellStyle name="60% - Énfasis6 2" xfId="42" xr:uid="{1728F4B3-EAAF-4D67-AE2C-061DC0D89479}"/>
    <cellStyle name="Bueno" xfId="44" builtinId="26" customBuiltin="1"/>
    <cellStyle name="Bueno 2" xfId="8" xr:uid="{4179CB3B-AC98-4C03-A00E-D98338F4D51C}"/>
    <cellStyle name="Cálculo" xfId="49" builtinId="22" customBuiltin="1"/>
    <cellStyle name="Cálculo 2" xfId="13" xr:uid="{8EB3A670-8A24-40C2-B5F4-6E3BE0DE8667}"/>
    <cellStyle name="Celda de comprobación" xfId="51" builtinId="23" customBuiltin="1"/>
    <cellStyle name="Celda de comprobación 2" xfId="15" xr:uid="{2AEAEE5E-E304-4F04-AD5F-65E42211D12F}"/>
    <cellStyle name="Celda vinculada" xfId="50" builtinId="24" customBuiltin="1"/>
    <cellStyle name="Celda vinculada 2" xfId="14" xr:uid="{1B50EDCF-CDC6-4944-AD9E-0A4316745DF8}"/>
    <cellStyle name="Encabezado 1" xfId="2" builtinId="16" customBuiltin="1"/>
    <cellStyle name="Encabezado 4" xfId="5" builtinId="19" customBuiltin="1"/>
    <cellStyle name="Énfasis1" xfId="55" builtinId="29" customBuiltin="1"/>
    <cellStyle name="Énfasis1 2" xfId="19" xr:uid="{1229B9F0-EB00-476A-AD02-D8C781D56380}"/>
    <cellStyle name="Énfasis2" xfId="59" builtinId="33" customBuiltin="1"/>
    <cellStyle name="Énfasis2 2" xfId="23" xr:uid="{0BA73E5F-460F-4365-9139-627B83DA5AFF}"/>
    <cellStyle name="Énfasis3" xfId="63" builtinId="37" customBuiltin="1"/>
    <cellStyle name="Énfasis3 2" xfId="27" xr:uid="{1ECAE96A-2567-4BE7-97E6-A97122C78D8E}"/>
    <cellStyle name="Énfasis4" xfId="67" builtinId="41" customBuiltin="1"/>
    <cellStyle name="Énfasis4 2" xfId="31" xr:uid="{208B8B07-9ABC-4023-9850-2B934DAE466A}"/>
    <cellStyle name="Énfasis5" xfId="71" builtinId="45" customBuiltin="1"/>
    <cellStyle name="Énfasis5 2" xfId="35" xr:uid="{08CD608B-CDB6-4E50-A3EC-B53DBB123C4D}"/>
    <cellStyle name="Énfasis6" xfId="75" builtinId="49" customBuiltin="1"/>
    <cellStyle name="Énfasis6 2" xfId="39" xr:uid="{7F02035D-D09B-4027-A125-00691784AF88}"/>
    <cellStyle name="Entrada" xfId="47" builtinId="20" customBuiltin="1"/>
    <cellStyle name="Entrada 2" xfId="11" xr:uid="{29DEEF7D-6A83-4B5F-8BA3-EE6B8CFA90EE}"/>
    <cellStyle name="Incorrecto" xfId="45" builtinId="27" customBuiltin="1"/>
    <cellStyle name="Incorrecto 2" xfId="9" xr:uid="{E30016CE-4E28-4466-92DC-25E861D712D6}"/>
    <cellStyle name="Neutral" xfId="46" builtinId="28" customBuiltin="1"/>
    <cellStyle name="Neutral 2" xfId="10" xr:uid="{F9C9C562-EEBF-4258-9CD0-9E4387401A16}"/>
    <cellStyle name="Normal" xfId="0" builtinId="0"/>
    <cellStyle name="Notas" xfId="6" builtinId="10" customBuiltin="1"/>
    <cellStyle name="Porcentaje" xfId="1" builtinId="5"/>
    <cellStyle name="Salida" xfId="48" builtinId="21" customBuiltin="1"/>
    <cellStyle name="Salida 2" xfId="12" xr:uid="{52128FC1-194C-475C-B9AE-90A36B2B9662}"/>
    <cellStyle name="Texto de advertencia" xfId="52" builtinId="11" customBuiltin="1"/>
    <cellStyle name="Texto de advertencia 2" xfId="16" xr:uid="{140CD796-AE4A-4403-839E-C9AD8AE7A4CA}"/>
    <cellStyle name="Texto explicativo" xfId="53" builtinId="53" customBuiltin="1"/>
    <cellStyle name="Texto explicativo 2" xfId="17" xr:uid="{EF117B2B-0A0D-4152-9D34-9423CF347278}"/>
    <cellStyle name="Título" xfId="43" builtinId="15" customBuiltin="1"/>
    <cellStyle name="Título 2" xfId="3" builtinId="17" customBuiltin="1"/>
    <cellStyle name="Título 3" xfId="4" builtinId="18" customBuiltin="1"/>
    <cellStyle name="Título 4" xfId="7" xr:uid="{24BD6C43-1A22-4BF8-886C-DD665A24B3C5}"/>
    <cellStyle name="Total" xfId="54" builtinId="25" customBuiltin="1"/>
    <cellStyle name="Total 2" xfId="18" xr:uid="{5F6478FC-EBFD-4A54-9DB5-3B0029727AF7}"/>
  </cellStyles>
  <dxfs count="22"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b/>
        <i val="0"/>
        <color rgb="FF406529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33CC"/>
      <color rgb="FFFFFFCC"/>
      <color rgb="FF406529"/>
      <color rgb="FF66CC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(Ene 2023). % en Valor.</a:t>
            </a:r>
          </a:p>
        </c:rich>
      </c:tx>
      <c:layout>
        <c:manualLayout>
          <c:xMode val="edge"/>
          <c:yMode val="edge"/>
          <c:x val="0.1091025641025640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1-41D6-AE57-5F2081607A0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1-41D6-AE57-5F2081607A0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1-41D6-AE57-5F2081607A0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E1-41D6-AE57-5F2081607A0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E1-41D6-AE57-5F2081607A0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E1-41D6-AE57-5F2081607A0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E1-41D6-AE57-5F2081607A0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E1-41D6-AE57-5F2081607A0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Provincias'!$H$8:$H$15</c:f>
              <c:numCache>
                <c:formatCode>#,##0</c:formatCode>
                <c:ptCount val="8"/>
                <c:pt idx="0">
                  <c:v>479175.96602000046</c:v>
                </c:pt>
                <c:pt idx="1">
                  <c:v>61052.436329999982</c:v>
                </c:pt>
                <c:pt idx="2">
                  <c:v>86022.447769999999</c:v>
                </c:pt>
                <c:pt idx="3">
                  <c:v>82783.134410000028</c:v>
                </c:pt>
                <c:pt idx="4">
                  <c:v>111407.03826999995</c:v>
                </c:pt>
                <c:pt idx="5">
                  <c:v>17162.022720000001</c:v>
                </c:pt>
                <c:pt idx="6">
                  <c:v>101630.98250999996</c:v>
                </c:pt>
                <c:pt idx="7">
                  <c:v>250526.87396000008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5-4B95-AC6D-C591B8428F5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</a:t>
            </a:r>
            <a:r>
              <a:rPr lang="es-ES"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rPr>
              <a:t>Ene 2023</a:t>
            </a: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). % en Peso.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2B-43AB-8C62-5F83DA7F6E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2B-43AB-8C62-5F83DA7F6E2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2B-43AB-8C62-5F83DA7F6E2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2B-43AB-8C62-5F83DA7F6E2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2B-43AB-8C62-5F83DA7F6E2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2B-43AB-8C62-5F83DA7F6E2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2B-43AB-8C62-5F83DA7F6E2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2B-43AB-8C62-5F83DA7F6E2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Provincias'!$I$8:$I$15</c:f>
              <c:numCache>
                <c:formatCode>#,##0</c:formatCode>
                <c:ptCount val="8"/>
                <c:pt idx="0">
                  <c:v>296210.998685</c:v>
                </c:pt>
                <c:pt idx="1">
                  <c:v>35237.198924999997</c:v>
                </c:pt>
                <c:pt idx="2">
                  <c:v>42717.481924</c:v>
                </c:pt>
                <c:pt idx="3">
                  <c:v>29978.444753</c:v>
                </c:pt>
                <c:pt idx="4">
                  <c:v>34575.806430999997</c:v>
                </c:pt>
                <c:pt idx="5">
                  <c:v>6806.2057619999996</c:v>
                </c:pt>
                <c:pt idx="6">
                  <c:v>33270.230677</c:v>
                </c:pt>
                <c:pt idx="7">
                  <c:v>135288.42801900001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2B-43AB-8C62-5F83DA7F6E2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 2023). % en Valor.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46F7-9386-C9B0DA4D4E8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46F7-9386-C9B0DA4D4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46F7-9386-C9B0DA4D4E8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46F7-9386-C9B0DA4D4E8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46F7-9386-C9B0DA4D4E80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46F7-9386-C9B0DA4D4E80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46F7-9386-C9B0DA4D4E80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46F7-9386-C9B0DA4D4E8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Provincias'!$H$44:$H$51</c:f>
              <c:numCache>
                <c:formatCode>#,##0</c:formatCode>
                <c:ptCount val="8"/>
                <c:pt idx="0">
                  <c:v>34689.362329999989</c:v>
                </c:pt>
                <c:pt idx="1">
                  <c:v>119531.67430999999</c:v>
                </c:pt>
                <c:pt idx="2">
                  <c:v>16378.13306</c:v>
                </c:pt>
                <c:pt idx="3">
                  <c:v>29525.646999999997</c:v>
                </c:pt>
                <c:pt idx="4">
                  <c:v>128122.79345000001</c:v>
                </c:pt>
                <c:pt idx="5">
                  <c:v>19219.981139999993</c:v>
                </c:pt>
                <c:pt idx="6">
                  <c:v>113955.41703999999</c:v>
                </c:pt>
                <c:pt idx="7">
                  <c:v>150590.21529999998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6B-46F7-9386-C9B0DA4D4E8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 2023). % en Peso.</a:t>
            </a:r>
          </a:p>
        </c:rich>
      </c:tx>
      <c:layout>
        <c:manualLayout>
          <c:xMode val="edge"/>
          <c:yMode val="edge"/>
          <c:x val="0.12927594307204412"/>
          <c:y val="2.6666666666666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05-47AF-A896-A5D1942ADA4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05-47AF-A896-A5D1942ADA4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05-47AF-A896-A5D1942ADA4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05-47AF-A896-A5D1942ADA4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05-47AF-A896-A5D1942ADA44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05-47AF-A896-A5D1942ADA44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05-47AF-A896-A5D1942ADA44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05-47AF-A896-A5D1942ADA4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Provincias'!$I$44:$I$51</c:f>
              <c:numCache>
                <c:formatCode>#,##0</c:formatCode>
                <c:ptCount val="8"/>
                <c:pt idx="0">
                  <c:v>15138.027554</c:v>
                </c:pt>
                <c:pt idx="1">
                  <c:v>126026.15701900001</c:v>
                </c:pt>
                <c:pt idx="2">
                  <c:v>10631.445562999999</c:v>
                </c:pt>
                <c:pt idx="3">
                  <c:v>27084.293837000001</c:v>
                </c:pt>
                <c:pt idx="4">
                  <c:v>264759.57783700002</c:v>
                </c:pt>
                <c:pt idx="5">
                  <c:v>5986.3362580000003</c:v>
                </c:pt>
                <c:pt idx="6">
                  <c:v>99021.401389000006</c:v>
                </c:pt>
                <c:pt idx="7">
                  <c:v>100417.665674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05-47AF-A896-A5D1942ADA4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países'!$M$5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países'!$N$5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269-441B-BB27-2EE697D0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751240"/>
        <c:axId val="421952800"/>
      </c:barChart>
      <c:catAx>
        <c:axId val="419751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952800"/>
        <c:crosses val="autoZero"/>
        <c:auto val="1"/>
        <c:lblAlgn val="ctr"/>
        <c:lblOffset val="100"/>
        <c:noMultiLvlLbl val="0"/>
      </c:catAx>
      <c:valAx>
        <c:axId val="42195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75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países'!$M$5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países'!$N$5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3DF-421A-999E-41EC3C79D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931072"/>
        <c:axId val="487930744"/>
      </c:barChart>
      <c:catAx>
        <c:axId val="487931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0744"/>
        <c:crosses val="autoZero"/>
        <c:auto val="1"/>
        <c:lblAlgn val="ctr"/>
        <c:lblOffset val="100"/>
        <c:noMultiLvlLbl val="0"/>
      </c:catAx>
      <c:valAx>
        <c:axId val="48793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6E35378-01E2-43B0-8904-93743C8CD07B}">
  <sheetPr/>
  <sheetViews>
    <sheetView zoomScale="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1A94BF-0359-493F-BA87-6CC5CFF20790}">
  <sheetPr/>
  <sheetViews>
    <sheetView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99B5E-7561-4E72-9EEE-B5BA9357A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8283</xdr:colOff>
      <xdr:row>0</xdr:row>
      <xdr:rowOff>82826</xdr:rowOff>
    </xdr:from>
    <xdr:to>
      <xdr:col>4</xdr:col>
      <xdr:colOff>16566</xdr:colOff>
      <xdr:row>3</xdr:row>
      <xdr:rowOff>121828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3EF10EB-1E35-4FCD-85DD-44A9B145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544" y="82826"/>
          <a:ext cx="2691848" cy="602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7620</xdr:rowOff>
    </xdr:from>
    <xdr:to>
      <xdr:col>5</xdr:col>
      <xdr:colOff>0</xdr:colOff>
      <xdr:row>34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7AD74-C64E-4767-BA1B-743359438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25996</xdr:colOff>
      <xdr:row>19</xdr:row>
      <xdr:rowOff>0</xdr:rowOff>
    </xdr:from>
    <xdr:to>
      <xdr:col>10</xdr:col>
      <xdr:colOff>158481</xdr:colOff>
      <xdr:row>34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43F71A-DE4A-4D04-AEC2-BAFEE232D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55</xdr:row>
      <xdr:rowOff>7620</xdr:rowOff>
    </xdr:from>
    <xdr:to>
      <xdr:col>5</xdr:col>
      <xdr:colOff>0</xdr:colOff>
      <xdr:row>70</xdr:row>
      <xdr:rowOff>7620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FB0A7AC-508B-4F73-9C88-6B95C3D1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43926</xdr:colOff>
      <xdr:row>55</xdr:row>
      <xdr:rowOff>8965</xdr:rowOff>
    </xdr:from>
    <xdr:to>
      <xdr:col>10</xdr:col>
      <xdr:colOff>176411</xdr:colOff>
      <xdr:row>70</xdr:row>
      <xdr:rowOff>8965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71C662F-B174-4EDF-8E43-B4F1127BD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C7BDC8-1174-4D02-9152-6A6B245DBE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85B400-2EF4-4AA2-BDA9-B9A6DE3850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13607</xdr:rowOff>
    </xdr:from>
    <xdr:to>
      <xdr:col>3</xdr:col>
      <xdr:colOff>349340</xdr:colOff>
      <xdr:row>59</xdr:row>
      <xdr:rowOff>45861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0F59EE-B130-40B4-B87D-D7FD626DD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29107"/>
          <a:ext cx="3968840" cy="288975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43</xdr:row>
      <xdr:rowOff>176893</xdr:rowOff>
    </xdr:from>
    <xdr:to>
      <xdr:col>9</xdr:col>
      <xdr:colOff>387427</xdr:colOff>
      <xdr:row>59</xdr:row>
      <xdr:rowOff>36937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06CB42-B71B-4A80-A1BA-073844593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8429" y="9701893"/>
          <a:ext cx="3816427" cy="2908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176893</xdr:rowOff>
    </xdr:from>
    <xdr:to>
      <xdr:col>3</xdr:col>
      <xdr:colOff>489560</xdr:colOff>
      <xdr:row>75</xdr:row>
      <xdr:rowOff>103999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F238DE9-F502-445A-A1E9-548944851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749893"/>
          <a:ext cx="4109060" cy="297510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59</xdr:row>
      <xdr:rowOff>176893</xdr:rowOff>
    </xdr:from>
    <xdr:to>
      <xdr:col>9</xdr:col>
      <xdr:colOff>570323</xdr:colOff>
      <xdr:row>75</xdr:row>
      <xdr:rowOff>158868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5696FFE-2671-43BF-A9F5-3F4528D9E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88429" y="12749893"/>
          <a:ext cx="3999323" cy="3029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128868</xdr:rowOff>
    </xdr:from>
    <xdr:to>
      <xdr:col>5</xdr:col>
      <xdr:colOff>996104</xdr:colOff>
      <xdr:row>59</xdr:row>
      <xdr:rowOff>22412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EEFF70-919D-49E3-942F-FE24ABD65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54250"/>
          <a:ext cx="7170545" cy="4465544"/>
        </a:xfrm>
        <a:prstGeom prst="rect">
          <a:avLst/>
        </a:prstGeom>
      </xdr:spPr>
    </xdr:pic>
    <xdr:clientData/>
  </xdr:twoCellAnchor>
  <xdr:twoCellAnchor editAs="oneCell">
    <xdr:from>
      <xdr:col>8</xdr:col>
      <xdr:colOff>11204</xdr:colOff>
      <xdr:row>36</xdr:row>
      <xdr:rowOff>0</xdr:rowOff>
    </xdr:from>
    <xdr:to>
      <xdr:col>13</xdr:col>
      <xdr:colOff>480719</xdr:colOff>
      <xdr:row>59</xdr:row>
      <xdr:rowOff>11206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E47F5E7D-A339-4784-8089-745C31F01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55322" y="15015882"/>
          <a:ext cx="7137015" cy="4392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8FE1-C64D-4E4A-8F83-955402BEECB1}">
  <sheetPr>
    <pageSetUpPr fitToPage="1"/>
  </sheetPr>
  <dimension ref="A1:K32"/>
  <sheetViews>
    <sheetView tabSelected="1" zoomScale="115" zoomScaleNormal="115" zoomScaleSheetLayoutView="85" workbookViewId="0">
      <selection activeCell="C105" sqref="C105"/>
    </sheetView>
  </sheetViews>
  <sheetFormatPr baseColWidth="10" defaultRowHeight="15" x14ac:dyDescent="0.25"/>
  <cols>
    <col min="1" max="1" width="6.7109375" customWidth="1"/>
    <col min="2" max="10" width="13.42578125" customWidth="1"/>
  </cols>
  <sheetData>
    <row r="1" spans="1:11" x14ac:dyDescent="0.25">
      <c r="A1" s="12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28" t="s">
        <v>23</v>
      </c>
    </row>
    <row r="2" spans="1:11" ht="14.45" customHeight="1" x14ac:dyDescent="0.25">
      <c r="A2" s="126"/>
      <c r="B2" s="16"/>
      <c r="C2" s="16"/>
      <c r="D2" s="16"/>
      <c r="E2" s="71"/>
      <c r="F2" s="71"/>
      <c r="G2" s="133" t="s">
        <v>24</v>
      </c>
      <c r="H2" s="133"/>
      <c r="I2" s="133"/>
      <c r="J2" s="133"/>
      <c r="K2" s="129"/>
    </row>
    <row r="3" spans="1:11" x14ac:dyDescent="0.25">
      <c r="A3" s="126"/>
      <c r="B3" s="16"/>
      <c r="C3" s="16"/>
      <c r="D3" s="16"/>
      <c r="E3" s="72"/>
      <c r="F3" s="71"/>
      <c r="G3" s="133"/>
      <c r="H3" s="133"/>
      <c r="I3" s="133"/>
      <c r="J3" s="133"/>
      <c r="K3" s="129"/>
    </row>
    <row r="4" spans="1:11" x14ac:dyDescent="0.25">
      <c r="A4" s="126"/>
      <c r="B4" s="16"/>
      <c r="C4" s="16"/>
      <c r="D4" s="16"/>
      <c r="E4" s="16"/>
      <c r="F4" s="16"/>
      <c r="G4" s="16"/>
      <c r="H4" s="16"/>
      <c r="I4" s="16"/>
      <c r="J4" s="16"/>
      <c r="K4" s="129"/>
    </row>
    <row r="5" spans="1:11" x14ac:dyDescent="0.25">
      <c r="A5" s="126"/>
      <c r="B5" s="16"/>
      <c r="C5" s="16"/>
      <c r="D5" s="16"/>
      <c r="E5" s="16"/>
      <c r="F5" s="16"/>
      <c r="G5" s="16"/>
      <c r="H5" s="16"/>
      <c r="I5" s="16"/>
      <c r="J5" s="16"/>
      <c r="K5" s="129"/>
    </row>
    <row r="6" spans="1:11" x14ac:dyDescent="0.25">
      <c r="A6" s="126"/>
      <c r="B6" s="16"/>
      <c r="C6" s="16"/>
      <c r="D6" s="16"/>
      <c r="E6" s="16"/>
      <c r="F6" s="16"/>
      <c r="G6" s="16"/>
      <c r="H6" s="16"/>
      <c r="I6" s="16"/>
      <c r="J6" s="16"/>
      <c r="K6" s="129"/>
    </row>
    <row r="7" spans="1:11" x14ac:dyDescent="0.25">
      <c r="A7" s="126"/>
      <c r="B7" s="16"/>
      <c r="C7" s="16"/>
      <c r="D7" s="16"/>
      <c r="E7" s="16"/>
      <c r="F7" s="16"/>
      <c r="G7" s="16"/>
      <c r="H7" s="16"/>
      <c r="I7" s="16"/>
      <c r="J7" s="16"/>
      <c r="K7" s="129"/>
    </row>
    <row r="8" spans="1:11" x14ac:dyDescent="0.25">
      <c r="A8" s="126"/>
      <c r="B8" s="16"/>
      <c r="C8" s="16"/>
      <c r="D8" s="16"/>
      <c r="E8" s="16"/>
      <c r="F8" s="16"/>
      <c r="G8" s="16"/>
      <c r="H8" s="16"/>
      <c r="I8" s="16"/>
      <c r="J8" s="16"/>
      <c r="K8" s="129"/>
    </row>
    <row r="9" spans="1:11" x14ac:dyDescent="0.25">
      <c r="A9" s="126"/>
      <c r="B9" s="16"/>
      <c r="C9" s="16"/>
      <c r="D9" s="16"/>
      <c r="E9" s="16"/>
      <c r="F9" s="16"/>
      <c r="G9" s="16"/>
      <c r="H9" s="16"/>
      <c r="I9" s="16"/>
      <c r="J9" s="16"/>
      <c r="K9" s="129"/>
    </row>
    <row r="10" spans="1:11" ht="18.75" x14ac:dyDescent="0.3">
      <c r="A10" s="126"/>
      <c r="B10" s="16"/>
      <c r="C10" s="131" t="s">
        <v>159</v>
      </c>
      <c r="D10" s="131"/>
      <c r="E10" s="131"/>
      <c r="F10" s="131"/>
      <c r="G10" s="131"/>
      <c r="H10" s="131"/>
      <c r="I10" s="131"/>
      <c r="J10" s="16"/>
      <c r="K10" s="129"/>
    </row>
    <row r="11" spans="1:11" x14ac:dyDescent="0.25">
      <c r="A11" s="126"/>
      <c r="B11" s="16"/>
      <c r="C11" s="16"/>
      <c r="D11" s="16"/>
      <c r="E11" s="16"/>
      <c r="F11" s="16"/>
      <c r="G11" s="16"/>
      <c r="H11" s="16"/>
      <c r="I11" s="16"/>
      <c r="J11" s="16"/>
      <c r="K11" s="129"/>
    </row>
    <row r="12" spans="1:11" x14ac:dyDescent="0.25">
      <c r="A12" s="126"/>
      <c r="B12" s="16"/>
      <c r="C12" s="16"/>
      <c r="D12" s="16"/>
      <c r="E12" s="16"/>
      <c r="F12" s="16"/>
      <c r="G12" s="16"/>
      <c r="H12" s="16"/>
      <c r="I12" s="16"/>
      <c r="J12" s="16"/>
      <c r="K12" s="129"/>
    </row>
    <row r="13" spans="1:11" x14ac:dyDescent="0.25">
      <c r="A13" s="126"/>
      <c r="B13" s="16"/>
      <c r="C13" s="16"/>
      <c r="D13" s="16"/>
      <c r="E13" s="16"/>
      <c r="F13" s="16"/>
      <c r="G13" s="16"/>
      <c r="H13" s="16"/>
      <c r="I13" s="16"/>
      <c r="J13" s="16"/>
      <c r="K13" s="129"/>
    </row>
    <row r="14" spans="1:11" x14ac:dyDescent="0.25">
      <c r="A14" s="126"/>
      <c r="B14" s="16"/>
      <c r="C14" s="16"/>
      <c r="D14" s="16"/>
      <c r="E14" s="16"/>
      <c r="F14" s="16"/>
      <c r="G14" s="16"/>
      <c r="H14" s="16"/>
      <c r="I14" s="16"/>
      <c r="J14" s="16"/>
      <c r="K14" s="129"/>
    </row>
    <row r="15" spans="1:11" x14ac:dyDescent="0.25">
      <c r="A15" s="126"/>
      <c r="B15" s="16"/>
      <c r="C15" s="16"/>
      <c r="D15" s="16"/>
      <c r="E15" s="16"/>
      <c r="F15" s="16"/>
      <c r="G15" s="16"/>
      <c r="H15" s="16"/>
      <c r="I15" s="16"/>
      <c r="J15" s="16"/>
      <c r="K15" s="129"/>
    </row>
    <row r="16" spans="1:11" x14ac:dyDescent="0.25">
      <c r="A16" s="126"/>
      <c r="B16" s="16"/>
      <c r="C16" s="16" t="s">
        <v>26</v>
      </c>
      <c r="D16" s="16" t="s">
        <v>27</v>
      </c>
      <c r="E16" s="16"/>
      <c r="F16" s="16"/>
      <c r="G16" s="16"/>
      <c r="H16" s="16"/>
      <c r="I16" s="16"/>
      <c r="J16" s="16"/>
      <c r="K16" s="129"/>
    </row>
    <row r="17" spans="1:11" x14ac:dyDescent="0.25">
      <c r="A17" s="126"/>
      <c r="B17" s="16"/>
      <c r="C17" s="16" t="s">
        <v>28</v>
      </c>
      <c r="D17" s="16" t="s">
        <v>41</v>
      </c>
      <c r="E17" s="16"/>
      <c r="F17" s="16"/>
      <c r="G17" s="16"/>
      <c r="H17" s="16"/>
      <c r="I17" s="16"/>
      <c r="J17" s="16"/>
      <c r="K17" s="129"/>
    </row>
    <row r="18" spans="1:11" x14ac:dyDescent="0.25">
      <c r="A18" s="126"/>
      <c r="B18" s="16"/>
      <c r="C18" s="16" t="s">
        <v>29</v>
      </c>
      <c r="D18" s="16" t="s">
        <v>34</v>
      </c>
      <c r="E18" s="16"/>
      <c r="F18" s="16"/>
      <c r="G18" s="16"/>
      <c r="H18" s="16"/>
      <c r="I18" s="16"/>
      <c r="J18" s="16"/>
      <c r="K18" s="129"/>
    </row>
    <row r="19" spans="1:11" x14ac:dyDescent="0.25">
      <c r="A19" s="126"/>
      <c r="B19" s="16"/>
      <c r="C19" s="16" t="s">
        <v>30</v>
      </c>
      <c r="D19" s="16" t="s">
        <v>31</v>
      </c>
      <c r="E19" s="16"/>
      <c r="F19" s="16"/>
      <c r="G19" s="16"/>
      <c r="H19" s="16"/>
      <c r="I19" s="16"/>
      <c r="J19" s="16"/>
      <c r="K19" s="129"/>
    </row>
    <row r="20" spans="1:11" x14ac:dyDescent="0.25">
      <c r="A20" s="126"/>
      <c r="B20" s="16"/>
      <c r="C20" s="16" t="s">
        <v>32</v>
      </c>
      <c r="D20" s="16" t="s">
        <v>33</v>
      </c>
      <c r="E20" s="16"/>
      <c r="F20" s="16"/>
      <c r="G20" s="16"/>
      <c r="H20" s="16"/>
      <c r="I20" s="16"/>
      <c r="J20" s="16"/>
      <c r="K20" s="129"/>
    </row>
    <row r="21" spans="1:11" x14ac:dyDescent="0.25">
      <c r="A21" s="126"/>
      <c r="B21" s="16"/>
      <c r="C21" s="16"/>
      <c r="D21" s="16"/>
      <c r="E21" s="16"/>
      <c r="F21" s="16"/>
      <c r="G21" s="16"/>
      <c r="H21" s="16"/>
      <c r="I21" s="16"/>
      <c r="J21" s="16"/>
      <c r="K21" s="129"/>
    </row>
    <row r="22" spans="1:11" x14ac:dyDescent="0.25">
      <c r="A22" s="126"/>
      <c r="B22" s="16"/>
      <c r="C22" s="16"/>
      <c r="D22" s="16"/>
      <c r="E22" s="16"/>
      <c r="F22" s="16"/>
      <c r="G22" s="16"/>
      <c r="H22" s="16"/>
      <c r="I22" s="16"/>
      <c r="J22" s="16"/>
      <c r="K22" s="129"/>
    </row>
    <row r="23" spans="1:11" x14ac:dyDescent="0.25">
      <c r="A23" s="126"/>
      <c r="B23" s="16"/>
      <c r="C23" s="16"/>
      <c r="D23" s="16"/>
      <c r="E23" s="16"/>
      <c r="F23" s="16"/>
      <c r="G23" s="16"/>
      <c r="H23" s="16"/>
      <c r="I23" s="16"/>
      <c r="J23" s="16"/>
      <c r="K23" s="129"/>
    </row>
    <row r="24" spans="1:11" x14ac:dyDescent="0.25">
      <c r="A24" s="126"/>
      <c r="B24" s="16"/>
      <c r="C24" s="16"/>
      <c r="D24" s="16"/>
      <c r="E24" s="16"/>
      <c r="F24" s="16"/>
      <c r="G24" s="16"/>
      <c r="H24" s="16"/>
      <c r="I24" s="16"/>
      <c r="J24" s="16"/>
      <c r="K24" s="129"/>
    </row>
    <row r="25" spans="1:11" ht="15" customHeight="1" x14ac:dyDescent="0.25">
      <c r="A25" s="126"/>
      <c r="B25" s="16"/>
      <c r="C25" s="132" t="s">
        <v>25</v>
      </c>
      <c r="D25" s="132"/>
      <c r="E25" s="132"/>
      <c r="F25" s="132"/>
      <c r="G25" s="132"/>
      <c r="H25" s="132"/>
      <c r="I25" s="132"/>
      <c r="J25" s="16"/>
      <c r="K25" s="129"/>
    </row>
    <row r="26" spans="1:11" x14ac:dyDescent="0.25">
      <c r="A26" s="126"/>
      <c r="B26" s="16"/>
      <c r="C26" s="132"/>
      <c r="D26" s="132"/>
      <c r="E26" s="132"/>
      <c r="F26" s="132"/>
      <c r="G26" s="132"/>
      <c r="H26" s="132"/>
      <c r="I26" s="132"/>
      <c r="J26" s="16"/>
      <c r="K26" s="129"/>
    </row>
    <row r="27" spans="1:11" x14ac:dyDescent="0.25">
      <c r="A27" s="126"/>
      <c r="B27" s="16"/>
      <c r="C27" s="16"/>
      <c r="D27" s="16"/>
      <c r="E27" s="16"/>
      <c r="F27" s="16"/>
      <c r="G27" s="16"/>
      <c r="H27" s="16"/>
      <c r="I27" s="16"/>
      <c r="J27" s="16"/>
      <c r="K27" s="129"/>
    </row>
    <row r="28" spans="1:11" x14ac:dyDescent="0.25">
      <c r="A28" s="126"/>
      <c r="B28" s="16"/>
      <c r="C28" s="16"/>
      <c r="D28" s="16"/>
      <c r="E28" s="16"/>
      <c r="F28" s="16"/>
      <c r="G28" s="16"/>
      <c r="H28" s="16"/>
      <c r="I28" s="16"/>
      <c r="J28" s="16"/>
      <c r="K28" s="129"/>
    </row>
    <row r="29" spans="1:11" ht="15" customHeight="1" x14ac:dyDescent="0.25">
      <c r="A29" s="126"/>
      <c r="B29" s="16"/>
      <c r="C29" s="132" t="s">
        <v>160</v>
      </c>
      <c r="D29" s="132"/>
      <c r="E29" s="132"/>
      <c r="F29" s="132"/>
      <c r="G29" s="132"/>
      <c r="H29" s="132"/>
      <c r="I29" s="16"/>
      <c r="J29" s="16"/>
      <c r="K29" s="129"/>
    </row>
    <row r="30" spans="1:11" x14ac:dyDescent="0.25">
      <c r="A30" s="126"/>
      <c r="B30" s="16"/>
      <c r="C30" s="132"/>
      <c r="D30" s="132"/>
      <c r="E30" s="132"/>
      <c r="F30" s="132"/>
      <c r="G30" s="132"/>
      <c r="H30" s="132"/>
      <c r="I30" s="16"/>
      <c r="J30" s="16"/>
      <c r="K30" s="129"/>
    </row>
    <row r="31" spans="1:11" x14ac:dyDescent="0.25">
      <c r="A31" s="126"/>
      <c r="B31" s="16"/>
      <c r="C31" s="16"/>
      <c r="D31" s="16"/>
      <c r="E31" s="16"/>
      <c r="F31" s="16"/>
      <c r="G31" s="16"/>
      <c r="H31" s="16"/>
      <c r="I31" s="16"/>
      <c r="J31" s="16"/>
      <c r="K31" s="129"/>
    </row>
    <row r="32" spans="1:11" x14ac:dyDescent="0.25">
      <c r="A32" s="127"/>
      <c r="B32" s="17"/>
      <c r="C32" s="17"/>
      <c r="D32" s="17"/>
      <c r="E32" s="17"/>
      <c r="F32" s="17"/>
      <c r="G32" s="17"/>
      <c r="H32" s="17"/>
      <c r="I32" s="17"/>
      <c r="J32" s="17"/>
      <c r="K32" s="130"/>
    </row>
  </sheetData>
  <mergeCells count="6">
    <mergeCell ref="A1:A32"/>
    <mergeCell ref="K1:K32"/>
    <mergeCell ref="C10:I10"/>
    <mergeCell ref="C29:H30"/>
    <mergeCell ref="G2:J3"/>
    <mergeCell ref="C25:I2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FBA3-849A-49C4-B681-30348DB02F52}">
  <sheetPr>
    <pageSetUpPr fitToPage="1"/>
  </sheetPr>
  <dimension ref="A1:O54"/>
  <sheetViews>
    <sheetView zoomScaleNormal="100" zoomScaleSheetLayoutView="85" zoomScalePageLayoutView="85" workbookViewId="0">
      <selection activeCell="N56" sqref="N56"/>
    </sheetView>
  </sheetViews>
  <sheetFormatPr baseColWidth="10" defaultRowHeight="15" x14ac:dyDescent="0.25"/>
  <cols>
    <col min="10" max="10" width="12.85546875" customWidth="1"/>
    <col min="11" max="11" width="10.140625" customWidth="1"/>
  </cols>
  <sheetData>
    <row r="1" spans="1:13" ht="15.75" x14ac:dyDescent="0.25">
      <c r="A1" s="12" t="s">
        <v>16</v>
      </c>
      <c r="B1" s="12"/>
      <c r="C1" s="12"/>
    </row>
    <row r="3" spans="1:13" ht="15.75" x14ac:dyDescent="0.25">
      <c r="A3" s="11" t="s">
        <v>17</v>
      </c>
      <c r="B3" s="11"/>
      <c r="C3" s="11"/>
    </row>
    <row r="4" spans="1:13" ht="15.75" thickBot="1" x14ac:dyDescent="0.3">
      <c r="A4" s="3"/>
      <c r="B4" s="3"/>
      <c r="C4" s="3"/>
    </row>
    <row r="5" spans="1:13" x14ac:dyDescent="0.25">
      <c r="A5" s="134"/>
      <c r="B5" s="136" t="s">
        <v>0</v>
      </c>
      <c r="C5" s="137"/>
      <c r="D5" s="136" t="s">
        <v>0</v>
      </c>
      <c r="E5" s="137"/>
      <c r="F5" s="136" t="s">
        <v>194</v>
      </c>
      <c r="G5" s="137"/>
      <c r="H5" s="136" t="s">
        <v>194</v>
      </c>
      <c r="I5" s="137"/>
      <c r="J5" s="139" t="s">
        <v>1</v>
      </c>
      <c r="K5" s="140"/>
    </row>
    <row r="6" spans="1:13" x14ac:dyDescent="0.25">
      <c r="A6" s="135"/>
      <c r="B6" s="138">
        <v>2021</v>
      </c>
      <c r="C6" s="138"/>
      <c r="D6" s="138">
        <v>2022</v>
      </c>
      <c r="E6" s="138"/>
      <c r="F6" s="138">
        <v>2022</v>
      </c>
      <c r="G6" s="138"/>
      <c r="H6" s="138">
        <v>2023</v>
      </c>
      <c r="I6" s="138"/>
      <c r="J6" s="141"/>
      <c r="K6" s="142"/>
    </row>
    <row r="7" spans="1:13" x14ac:dyDescent="0.25">
      <c r="A7" s="6" t="s">
        <v>2</v>
      </c>
      <c r="B7" s="112" t="s">
        <v>3</v>
      </c>
      <c r="C7" s="112" t="s">
        <v>4</v>
      </c>
      <c r="D7" s="86" t="s">
        <v>3</v>
      </c>
      <c r="E7" s="86" t="s">
        <v>4</v>
      </c>
      <c r="F7" s="86" t="s">
        <v>3</v>
      </c>
      <c r="G7" s="86" t="s">
        <v>4</v>
      </c>
      <c r="H7" s="86" t="s">
        <v>3</v>
      </c>
      <c r="I7" s="86" t="s">
        <v>4</v>
      </c>
      <c r="J7" s="86" t="s">
        <v>5</v>
      </c>
      <c r="K7" s="87" t="s">
        <v>6</v>
      </c>
    </row>
    <row r="8" spans="1:13" x14ac:dyDescent="0.25">
      <c r="A8" s="7" t="s">
        <v>7</v>
      </c>
      <c r="B8" s="5">
        <v>3466151.7030299995</v>
      </c>
      <c r="C8" s="100">
        <v>3056789.9243239998</v>
      </c>
      <c r="D8" s="5">
        <v>3916835.6017199964</v>
      </c>
      <c r="E8" s="4">
        <v>2747617.1642209999</v>
      </c>
      <c r="F8" s="100">
        <v>475830.40019000007</v>
      </c>
      <c r="G8" s="100">
        <v>334158.00112299999</v>
      </c>
      <c r="H8" s="5">
        <v>479175.96602000046</v>
      </c>
      <c r="I8" s="100">
        <v>296210.998685</v>
      </c>
      <c r="J8" s="113">
        <v>0.70310048047886264</v>
      </c>
      <c r="K8" s="114">
        <v>-11.356005934459763</v>
      </c>
      <c r="L8" s="123"/>
      <c r="M8" s="1"/>
    </row>
    <row r="9" spans="1:13" x14ac:dyDescent="0.25">
      <c r="A9" s="7" t="s">
        <v>8</v>
      </c>
      <c r="B9" s="5">
        <v>927698.62676000025</v>
      </c>
      <c r="C9" s="100">
        <v>721172.99311200005</v>
      </c>
      <c r="D9" s="5">
        <v>942647.36639999971</v>
      </c>
      <c r="E9" s="4">
        <v>679631.39311800001</v>
      </c>
      <c r="F9" s="100">
        <v>58336.660320000039</v>
      </c>
      <c r="G9" s="100">
        <v>40072.733440000004</v>
      </c>
      <c r="H9" s="5">
        <v>61052.436329999982</v>
      </c>
      <c r="I9" s="100">
        <v>35237.198924999997</v>
      </c>
      <c r="J9" s="113">
        <v>4.6553505036161136</v>
      </c>
      <c r="K9" s="114">
        <v>-12.066894618606797</v>
      </c>
      <c r="L9" s="123"/>
      <c r="M9" s="1"/>
    </row>
    <row r="10" spans="1:13" x14ac:dyDescent="0.25">
      <c r="A10" s="7" t="s">
        <v>9</v>
      </c>
      <c r="B10" s="5">
        <v>1110731.9650599998</v>
      </c>
      <c r="C10" s="100">
        <v>783117.67033999995</v>
      </c>
      <c r="D10" s="5">
        <v>1239731.2564500002</v>
      </c>
      <c r="E10" s="4">
        <v>684675.29380700004</v>
      </c>
      <c r="F10" s="100">
        <v>91450.075660000017</v>
      </c>
      <c r="G10" s="100">
        <v>57191.289998</v>
      </c>
      <c r="H10" s="5">
        <v>86022.447769999999</v>
      </c>
      <c r="I10" s="100">
        <v>42717.481924</v>
      </c>
      <c r="J10" s="113">
        <v>-5.9350720607156866</v>
      </c>
      <c r="K10" s="114">
        <v>-25.307713944739056</v>
      </c>
      <c r="L10" s="123"/>
      <c r="M10" s="1"/>
    </row>
    <row r="11" spans="1:13" x14ac:dyDescent="0.25">
      <c r="A11" s="7" t="s">
        <v>10</v>
      </c>
      <c r="B11" s="5">
        <v>903639.07404000021</v>
      </c>
      <c r="C11" s="100">
        <v>365159.639241</v>
      </c>
      <c r="D11" s="5">
        <v>957644.57020999992</v>
      </c>
      <c r="E11" s="4">
        <v>346339.69026100001</v>
      </c>
      <c r="F11" s="100">
        <v>90618.060360000003</v>
      </c>
      <c r="G11" s="100">
        <v>34980.05833</v>
      </c>
      <c r="H11" s="5">
        <v>82783.134410000028</v>
      </c>
      <c r="I11" s="100">
        <v>29978.444753</v>
      </c>
      <c r="J11" s="113">
        <v>-8.6460976088806394</v>
      </c>
      <c r="K11" s="114">
        <v>-14.298471231279963</v>
      </c>
      <c r="L11" s="123"/>
      <c r="M11" s="1"/>
    </row>
    <row r="12" spans="1:13" x14ac:dyDescent="0.25">
      <c r="A12" s="7" t="s">
        <v>11</v>
      </c>
      <c r="B12" s="5">
        <v>1536750.1538200004</v>
      </c>
      <c r="C12" s="100">
        <v>578957.02647200006</v>
      </c>
      <c r="D12" s="5">
        <v>1647497.68824</v>
      </c>
      <c r="E12" s="4">
        <v>601474.65151899995</v>
      </c>
      <c r="F12" s="100">
        <v>87748.641870000021</v>
      </c>
      <c r="G12" s="100">
        <v>32259.450377000001</v>
      </c>
      <c r="H12" s="5">
        <v>111407.03826999995</v>
      </c>
      <c r="I12" s="100">
        <v>34575.806430999997</v>
      </c>
      <c r="J12" s="113">
        <v>26.96155278967159</v>
      </c>
      <c r="K12" s="114">
        <v>7.1803952855051962</v>
      </c>
      <c r="L12" s="123"/>
      <c r="M12" s="1"/>
    </row>
    <row r="13" spans="1:13" x14ac:dyDescent="0.25">
      <c r="A13" s="7" t="s">
        <v>12</v>
      </c>
      <c r="B13" s="5">
        <v>334292.77918000001</v>
      </c>
      <c r="C13" s="100">
        <v>121344.816026</v>
      </c>
      <c r="D13" s="5">
        <v>419770.85061000014</v>
      </c>
      <c r="E13" s="4">
        <v>127615.415066</v>
      </c>
      <c r="F13" s="100">
        <v>27358.662759999999</v>
      </c>
      <c r="G13" s="100">
        <v>8917.3980379999994</v>
      </c>
      <c r="H13" s="5">
        <v>17162.022720000001</v>
      </c>
      <c r="I13" s="100">
        <v>6806.2057619999996</v>
      </c>
      <c r="J13" s="113">
        <v>-37.270242809192034</v>
      </c>
      <c r="K13" s="114">
        <v>-23.674980829649041</v>
      </c>
      <c r="L13" s="123"/>
      <c r="M13" s="1"/>
    </row>
    <row r="14" spans="1:13" x14ac:dyDescent="0.25">
      <c r="A14" s="7" t="s">
        <v>13</v>
      </c>
      <c r="B14" s="5">
        <v>1316210.9892399991</v>
      </c>
      <c r="C14" s="100">
        <v>549984.64226999995</v>
      </c>
      <c r="D14" s="5">
        <v>1438657.5598599999</v>
      </c>
      <c r="E14" s="4">
        <v>529829.35572999995</v>
      </c>
      <c r="F14" s="100">
        <v>82118.06170000002</v>
      </c>
      <c r="G14" s="100">
        <v>34732.849628999997</v>
      </c>
      <c r="H14" s="5">
        <v>101630.98250999996</v>
      </c>
      <c r="I14" s="100">
        <v>33270.230677</v>
      </c>
      <c r="J14" s="113">
        <v>23.762032865907177</v>
      </c>
      <c r="K14" s="114">
        <v>-4.2110537074354868</v>
      </c>
      <c r="L14" s="123"/>
      <c r="M14" s="1"/>
    </row>
    <row r="15" spans="1:13" x14ac:dyDescent="0.25">
      <c r="A15" s="7" t="s">
        <v>14</v>
      </c>
      <c r="B15" s="5">
        <v>2799896.1027600025</v>
      </c>
      <c r="C15" s="100">
        <v>1923130.61809</v>
      </c>
      <c r="D15" s="5">
        <v>3498008.9782499992</v>
      </c>
      <c r="E15" s="4">
        <v>1909456.271471</v>
      </c>
      <c r="F15" s="100">
        <v>215684.46292999989</v>
      </c>
      <c r="G15" s="100">
        <v>142700.08629899999</v>
      </c>
      <c r="H15" s="5">
        <v>250526.87396000008</v>
      </c>
      <c r="I15" s="100">
        <v>135288.42801900001</v>
      </c>
      <c r="J15" s="113">
        <v>16.15434443291738</v>
      </c>
      <c r="K15" s="114">
        <v>-5.1938709164269881</v>
      </c>
      <c r="L15" s="123"/>
      <c r="M15" s="1"/>
    </row>
    <row r="16" spans="1:13" ht="15.75" thickBot="1" x14ac:dyDescent="0.3">
      <c r="A16" s="8" t="s">
        <v>15</v>
      </c>
      <c r="B16" s="101">
        <f t="shared" ref="B16:E16" si="0">SUM(B8:B15)</f>
        <v>12395371.393890001</v>
      </c>
      <c r="C16" s="101">
        <f t="shared" si="0"/>
        <v>8099657.3298749998</v>
      </c>
      <c r="D16" s="101">
        <f t="shared" si="0"/>
        <v>14060793.871739997</v>
      </c>
      <c r="E16" s="101">
        <f t="shared" si="0"/>
        <v>7626639.2351930002</v>
      </c>
      <c r="F16" s="101">
        <v>1129145.0257899999</v>
      </c>
      <c r="G16" s="101">
        <v>685011.867234</v>
      </c>
      <c r="H16" s="101">
        <v>1189760.9019900004</v>
      </c>
      <c r="I16" s="101">
        <v>614084.79517599999</v>
      </c>
      <c r="J16" s="115">
        <v>5.3682985635605993</v>
      </c>
      <c r="K16" s="116">
        <v>-10.354137709233486</v>
      </c>
      <c r="L16" s="123"/>
      <c r="M16" s="1"/>
    </row>
    <row r="17" spans="1:11" x14ac:dyDescent="0.25">
      <c r="A17" t="s">
        <v>18</v>
      </c>
      <c r="D17" s="1"/>
      <c r="E17" s="1"/>
      <c r="F17" s="1"/>
      <c r="G17" s="1"/>
      <c r="H17" s="1"/>
      <c r="I17" s="1"/>
      <c r="J17" s="2"/>
      <c r="K17" s="2"/>
    </row>
    <row r="18" spans="1:11" x14ac:dyDescent="0.25">
      <c r="A18" s="122" t="s">
        <v>179</v>
      </c>
      <c r="B18" s="122"/>
      <c r="C18" s="122"/>
      <c r="D18" s="122"/>
      <c r="E18" s="122"/>
      <c r="F18" s="122"/>
      <c r="G18" s="122"/>
      <c r="H18" s="122"/>
      <c r="I18" s="119"/>
      <c r="J18" s="119"/>
      <c r="K18" s="119"/>
    </row>
    <row r="37" spans="1:15" ht="15.75" x14ac:dyDescent="0.25">
      <c r="A37" s="12" t="s">
        <v>19</v>
      </c>
      <c r="B37" s="12"/>
      <c r="C37" s="12"/>
    </row>
    <row r="38" spans="1:15" ht="15.75" x14ac:dyDescent="0.25">
      <c r="A38" s="13"/>
      <c r="B38" s="13"/>
      <c r="C38" s="13"/>
    </row>
    <row r="39" spans="1:15" ht="15.75" x14ac:dyDescent="0.25">
      <c r="A39" s="11" t="s">
        <v>20</v>
      </c>
      <c r="B39" s="11"/>
      <c r="C39" s="11"/>
    </row>
    <row r="40" spans="1:15" ht="15.75" thickBot="1" x14ac:dyDescent="0.3">
      <c r="A40" s="3"/>
      <c r="B40" s="3"/>
      <c r="C40" s="3"/>
    </row>
    <row r="41" spans="1:15" x14ac:dyDescent="0.25">
      <c r="A41" s="134"/>
      <c r="B41" s="136" t="s">
        <v>0</v>
      </c>
      <c r="C41" s="137"/>
      <c r="D41" s="136" t="s">
        <v>0</v>
      </c>
      <c r="E41" s="137"/>
      <c r="F41" s="136" t="s">
        <v>194</v>
      </c>
      <c r="G41" s="137"/>
      <c r="H41" s="136" t="s">
        <v>194</v>
      </c>
      <c r="I41" s="137"/>
      <c r="J41" s="139" t="s">
        <v>1</v>
      </c>
      <c r="K41" s="140"/>
    </row>
    <row r="42" spans="1:15" x14ac:dyDescent="0.25">
      <c r="A42" s="135"/>
      <c r="B42" s="138">
        <v>2021</v>
      </c>
      <c r="C42" s="138"/>
      <c r="D42" s="138">
        <v>2022</v>
      </c>
      <c r="E42" s="138"/>
      <c r="F42" s="138">
        <v>2022</v>
      </c>
      <c r="G42" s="138"/>
      <c r="H42" s="138">
        <v>2023</v>
      </c>
      <c r="I42" s="138"/>
      <c r="J42" s="141"/>
      <c r="K42" s="142"/>
    </row>
    <row r="43" spans="1:15" x14ac:dyDescent="0.25">
      <c r="A43" s="6" t="s">
        <v>2</v>
      </c>
      <c r="B43" s="112" t="s">
        <v>3</v>
      </c>
      <c r="C43" s="112" t="s">
        <v>4</v>
      </c>
      <c r="D43" s="86" t="s">
        <v>3</v>
      </c>
      <c r="E43" s="86" t="s">
        <v>4</v>
      </c>
      <c r="F43" s="86" t="s">
        <v>3</v>
      </c>
      <c r="G43" s="86" t="s">
        <v>4</v>
      </c>
      <c r="H43" s="86" t="s">
        <v>3</v>
      </c>
      <c r="I43" s="86" t="s">
        <v>4</v>
      </c>
      <c r="J43" s="86" t="s">
        <v>5</v>
      </c>
      <c r="K43" s="87" t="s">
        <v>6</v>
      </c>
    </row>
    <row r="44" spans="1:15" x14ac:dyDescent="0.25">
      <c r="A44" s="7" t="s">
        <v>7</v>
      </c>
      <c r="B44" s="5">
        <v>379545.27425000007</v>
      </c>
      <c r="C44" s="100">
        <v>140215.426466</v>
      </c>
      <c r="D44" s="5">
        <v>417666.25461</v>
      </c>
      <c r="E44" s="4">
        <v>160465.181216</v>
      </c>
      <c r="F44" s="4">
        <v>32157.769539999998</v>
      </c>
      <c r="G44" s="4">
        <v>11760.30716</v>
      </c>
      <c r="H44" s="5">
        <v>34689.362329999989</v>
      </c>
      <c r="I44" s="4">
        <v>15138.027554</v>
      </c>
      <c r="J44" s="113">
        <v>7.8724141201740565</v>
      </c>
      <c r="K44" s="114">
        <v>28.721362019255288</v>
      </c>
      <c r="M44" s="1">
        <f t="shared" ref="M44:M51" si="1">H44-F44</f>
        <v>2531.5927899999915</v>
      </c>
      <c r="N44" s="1">
        <f t="shared" ref="N44:N51" si="2">I44-G44</f>
        <v>3377.7203939999999</v>
      </c>
      <c r="O44" s="119"/>
    </row>
    <row r="45" spans="1:15" x14ac:dyDescent="0.25">
      <c r="A45" s="7" t="s">
        <v>8</v>
      </c>
      <c r="B45" s="5">
        <v>819535.53426000022</v>
      </c>
      <c r="C45" s="100">
        <v>937644.62778099999</v>
      </c>
      <c r="D45" s="5">
        <v>1179267.4283300003</v>
      </c>
      <c r="E45" s="4">
        <v>1475002.74657</v>
      </c>
      <c r="F45" s="4">
        <v>75870.200689999998</v>
      </c>
      <c r="G45" s="4">
        <v>65610.297699999996</v>
      </c>
      <c r="H45" s="5">
        <v>119531.67430999999</v>
      </c>
      <c r="I45" s="4">
        <v>126026.15701900001</v>
      </c>
      <c r="J45" s="113">
        <v>57.5475921019341</v>
      </c>
      <c r="K45" s="114">
        <v>92.082891614436335</v>
      </c>
      <c r="M45" s="1">
        <f t="shared" si="1"/>
        <v>43661.47361999999</v>
      </c>
      <c r="N45" s="1">
        <f t="shared" si="2"/>
        <v>60415.85931900001</v>
      </c>
      <c r="O45" s="119"/>
    </row>
    <row r="46" spans="1:15" x14ac:dyDescent="0.25">
      <c r="A46" s="7" t="s">
        <v>9</v>
      </c>
      <c r="B46" s="5">
        <v>215605.51153999992</v>
      </c>
      <c r="C46" s="100">
        <v>156535.255718</v>
      </c>
      <c r="D46" s="5">
        <v>264096.60385000007</v>
      </c>
      <c r="E46" s="4">
        <v>179683.99512800001</v>
      </c>
      <c r="F46" s="4">
        <v>15846.789120000005</v>
      </c>
      <c r="G46" s="4">
        <v>10831.514708000001</v>
      </c>
      <c r="H46" s="5">
        <v>16378.13306</v>
      </c>
      <c r="I46" s="4">
        <v>10631.445562999999</v>
      </c>
      <c r="J46" s="113">
        <v>3.3530069465579855</v>
      </c>
      <c r="K46" s="114">
        <v>-1.8471021864765889</v>
      </c>
      <c r="M46" s="1">
        <f t="shared" si="1"/>
        <v>531.3439399999952</v>
      </c>
      <c r="N46" s="1">
        <f t="shared" si="2"/>
        <v>-200.0691450000013</v>
      </c>
      <c r="O46" s="119"/>
    </row>
    <row r="47" spans="1:15" x14ac:dyDescent="0.25">
      <c r="A47" s="7" t="s">
        <v>10</v>
      </c>
      <c r="B47" s="5">
        <v>247291.69325999994</v>
      </c>
      <c r="C47" s="100">
        <v>301379.19072499999</v>
      </c>
      <c r="D47" s="5">
        <v>340991.88992000005</v>
      </c>
      <c r="E47" s="4">
        <v>279651.750528</v>
      </c>
      <c r="F47" s="4">
        <v>24767.701820000009</v>
      </c>
      <c r="G47" s="4">
        <v>40394.540191</v>
      </c>
      <c r="H47" s="5">
        <v>29525.646999999997</v>
      </c>
      <c r="I47" s="4">
        <v>27084.293837000001</v>
      </c>
      <c r="J47" s="113">
        <v>19.210281254912111</v>
      </c>
      <c r="K47" s="114">
        <v>-32.950607411457931</v>
      </c>
      <c r="M47" s="1">
        <f t="shared" si="1"/>
        <v>4757.9451799999879</v>
      </c>
      <c r="N47" s="1">
        <f t="shared" si="2"/>
        <v>-13310.246353999999</v>
      </c>
      <c r="O47" s="119"/>
    </row>
    <row r="48" spans="1:15" x14ac:dyDescent="0.25">
      <c r="A48" s="7" t="s">
        <v>11</v>
      </c>
      <c r="B48" s="5">
        <v>932539.18253999995</v>
      </c>
      <c r="C48" s="100">
        <v>1386610.1330649999</v>
      </c>
      <c r="D48" s="5">
        <v>1153761.3964400005</v>
      </c>
      <c r="E48" s="4">
        <v>1797630.0067960001</v>
      </c>
      <c r="F48" s="4">
        <v>97112.141459999999</v>
      </c>
      <c r="G48" s="4">
        <v>204003.021725</v>
      </c>
      <c r="H48" s="5">
        <v>128122.79345000001</v>
      </c>
      <c r="I48" s="4">
        <v>264759.57783700002</v>
      </c>
      <c r="J48" s="113">
        <v>31.932826857466782</v>
      </c>
      <c r="K48" s="114">
        <v>29.782184400141396</v>
      </c>
      <c r="M48" s="1">
        <f t="shared" si="1"/>
        <v>31010.651990000013</v>
      </c>
      <c r="N48" s="1">
        <f t="shared" si="2"/>
        <v>60756.55611200002</v>
      </c>
      <c r="O48" s="119"/>
    </row>
    <row r="49" spans="1:15" x14ac:dyDescent="0.25">
      <c r="A49" s="7" t="s">
        <v>12</v>
      </c>
      <c r="B49" s="5">
        <v>250802.49955000001</v>
      </c>
      <c r="C49" s="100">
        <v>92208.582852000007</v>
      </c>
      <c r="D49" s="5">
        <v>324343.99574000004</v>
      </c>
      <c r="E49" s="4">
        <v>107170.428012</v>
      </c>
      <c r="F49" s="4">
        <v>19761.447569999997</v>
      </c>
      <c r="G49" s="4">
        <v>7687.8520639999997</v>
      </c>
      <c r="H49" s="5">
        <v>19219.981139999993</v>
      </c>
      <c r="I49" s="4">
        <v>5986.3362580000003</v>
      </c>
      <c r="J49" s="113">
        <v>-2.7400139998954751</v>
      </c>
      <c r="K49" s="114">
        <v>-22.132525337834068</v>
      </c>
      <c r="M49" s="1">
        <f t="shared" si="1"/>
        <v>-541.46643000000404</v>
      </c>
      <c r="N49" s="1">
        <f t="shared" si="2"/>
        <v>-1701.5158059999994</v>
      </c>
      <c r="O49" s="119"/>
    </row>
    <row r="50" spans="1:15" x14ac:dyDescent="0.25">
      <c r="A50" s="7" t="s">
        <v>13</v>
      </c>
      <c r="B50" s="5">
        <v>1141198.8682399997</v>
      </c>
      <c r="C50" s="100">
        <v>1062251.8823480001</v>
      </c>
      <c r="D50" s="5">
        <v>1280218.2470899997</v>
      </c>
      <c r="E50" s="4">
        <v>977876.94651499996</v>
      </c>
      <c r="F50" s="4">
        <v>74760.873030000002</v>
      </c>
      <c r="G50" s="4">
        <v>69242.886744999996</v>
      </c>
      <c r="H50" s="5">
        <v>113955.41703999999</v>
      </c>
      <c r="I50" s="4">
        <v>99021.401389000006</v>
      </c>
      <c r="J50" s="113">
        <v>52.426546696788868</v>
      </c>
      <c r="K50" s="114">
        <v>43.005882688954046</v>
      </c>
      <c r="M50" s="1">
        <f t="shared" si="1"/>
        <v>39194.544009999983</v>
      </c>
      <c r="N50" s="1">
        <f t="shared" si="2"/>
        <v>29778.51464400001</v>
      </c>
      <c r="O50" s="119"/>
    </row>
    <row r="51" spans="1:15" x14ac:dyDescent="0.25">
      <c r="A51" s="7" t="s">
        <v>14</v>
      </c>
      <c r="B51" s="5">
        <v>1232400.4516499995</v>
      </c>
      <c r="C51" s="100">
        <v>1273313.7262840001</v>
      </c>
      <c r="D51" s="5">
        <v>1838219.3975199992</v>
      </c>
      <c r="E51" s="4">
        <v>1401497.3453569999</v>
      </c>
      <c r="F51" s="4">
        <v>129668.05355999996</v>
      </c>
      <c r="G51" s="4">
        <v>113372.306339</v>
      </c>
      <c r="H51" s="5">
        <v>150590.21529999998</v>
      </c>
      <c r="I51" s="4">
        <v>100417.665674</v>
      </c>
      <c r="J51" s="113">
        <v>16.135170665085159</v>
      </c>
      <c r="K51" s="114">
        <v>-11.426635907241495</v>
      </c>
      <c r="M51" s="1">
        <f t="shared" si="1"/>
        <v>20922.161740000025</v>
      </c>
      <c r="N51" s="1">
        <f t="shared" si="2"/>
        <v>-12954.640664999999</v>
      </c>
      <c r="O51" s="119"/>
    </row>
    <row r="52" spans="1:15" ht="15.75" thickBot="1" x14ac:dyDescent="0.3">
      <c r="A52" s="8" t="s">
        <v>15</v>
      </c>
      <c r="B52" s="101">
        <f t="shared" ref="B52:I52" si="3">SUM(B44:B51)</f>
        <v>5218919.0152899986</v>
      </c>
      <c r="C52" s="101">
        <f t="shared" si="3"/>
        <v>5350158.8252390008</v>
      </c>
      <c r="D52" s="101">
        <f t="shared" si="3"/>
        <v>6798565.2134999996</v>
      </c>
      <c r="E52" s="101">
        <f t="shared" si="3"/>
        <v>6378978.4001219999</v>
      </c>
      <c r="F52" s="101">
        <f t="shared" si="3"/>
        <v>469944.97678999999</v>
      </c>
      <c r="G52" s="101">
        <f t="shared" si="3"/>
        <v>522902.72663199995</v>
      </c>
      <c r="H52" s="101">
        <f t="shared" si="3"/>
        <v>612013.22362999991</v>
      </c>
      <c r="I52" s="101">
        <f t="shared" si="3"/>
        <v>649064.90513100009</v>
      </c>
      <c r="J52" s="115">
        <v>30.230825704406833</v>
      </c>
      <c r="K52" s="116">
        <v>24.127274935360653</v>
      </c>
      <c r="M52" s="1">
        <f>H52-F52</f>
        <v>142068.24683999992</v>
      </c>
      <c r="N52" s="1">
        <f>I52-G52</f>
        <v>126162.17849900015</v>
      </c>
    </row>
    <row r="53" spans="1:15" x14ac:dyDescent="0.25">
      <c r="A53" t="s">
        <v>21</v>
      </c>
    </row>
    <row r="54" spans="1:15" x14ac:dyDescent="0.25">
      <c r="A54" s="90" t="s">
        <v>179</v>
      </c>
    </row>
  </sheetData>
  <mergeCells count="20">
    <mergeCell ref="J5:K6"/>
    <mergeCell ref="F5:G5"/>
    <mergeCell ref="H5:I5"/>
    <mergeCell ref="J41:K42"/>
    <mergeCell ref="A5:A6"/>
    <mergeCell ref="A41:A42"/>
    <mergeCell ref="F41:G41"/>
    <mergeCell ref="H41:I41"/>
    <mergeCell ref="D6:E6"/>
    <mergeCell ref="F6:G6"/>
    <mergeCell ref="H6:I6"/>
    <mergeCell ref="D42:E42"/>
    <mergeCell ref="F42:G42"/>
    <mergeCell ref="H42:I42"/>
    <mergeCell ref="D41:E41"/>
    <mergeCell ref="D5:E5"/>
    <mergeCell ref="B5:C5"/>
    <mergeCell ref="B6:C6"/>
    <mergeCell ref="B41:C41"/>
    <mergeCell ref="B42:C42"/>
  </mergeCells>
  <conditionalFormatting sqref="J44:K51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J8:K15">
    <cfRule type="cellIs" dxfId="19" priority="7" operator="lessThan">
      <formula>0</formula>
    </cfRule>
    <cfRule type="cellIs" dxfId="18" priority="8" operator="greaterThan">
      <formula>0</formula>
    </cfRule>
  </conditionalFormatting>
  <conditionalFormatting sqref="J16:K16 J52:K52">
    <cfRule type="cellIs" dxfId="17" priority="5" operator="lessThan">
      <formula>0</formula>
    </cfRule>
    <cfRule type="cellIs" dxfId="16" priority="6" operator="greaterThan">
      <formula>0</formula>
    </cfRule>
  </conditionalFormatting>
  <pageMargins left="0.7" right="0.7" top="0.75" bottom="0.75" header="0.3" footer="0.3"/>
  <pageSetup paperSize="9" scale="63" orientation="portrait" r:id="rId1"/>
  <headerFooter>
    <oddHeader>&amp;CExportaciones e Importaciones agroalimentarias por provincias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A72E-AA40-44A6-9879-CD487047A71C}">
  <sheetPr>
    <pageSetUpPr fitToPage="1"/>
  </sheetPr>
  <dimension ref="A1:S64"/>
  <sheetViews>
    <sheetView zoomScale="115" zoomScaleNormal="115" zoomScaleSheetLayoutView="70" zoomScalePageLayoutView="70" workbookViewId="0">
      <selection activeCell="J76" sqref="A44:J76"/>
    </sheetView>
  </sheetViews>
  <sheetFormatPr baseColWidth="10" defaultRowHeight="15" x14ac:dyDescent="0.25"/>
  <cols>
    <col min="1" max="1" width="27" customWidth="1"/>
    <col min="2" max="2" width="14.85546875" bestFit="1" customWidth="1"/>
    <col min="3" max="3" width="12.42578125" customWidth="1"/>
    <col min="4" max="4" width="12.85546875" customWidth="1"/>
    <col min="5" max="5" width="10.7109375" customWidth="1"/>
    <col min="6" max="6" width="2.85546875" customWidth="1"/>
    <col min="7" max="7" width="25" customWidth="1"/>
    <col min="8" max="8" width="13.28515625" customWidth="1"/>
    <col min="9" max="10" width="13" customWidth="1"/>
    <col min="11" max="11" width="10.42578125" customWidth="1"/>
  </cols>
  <sheetData>
    <row r="1" spans="1:14" ht="15.75" x14ac:dyDescent="0.25">
      <c r="A1" s="12" t="s">
        <v>35</v>
      </c>
      <c r="G1" s="12" t="s">
        <v>36</v>
      </c>
    </row>
    <row r="2" spans="1:14" ht="37.9" customHeight="1" x14ac:dyDescent="0.25">
      <c r="A2" s="143" t="s">
        <v>126</v>
      </c>
      <c r="B2" s="143"/>
      <c r="C2" s="143"/>
      <c r="D2" s="143"/>
      <c r="E2" s="143"/>
      <c r="F2" s="18"/>
      <c r="G2" s="143" t="s">
        <v>125</v>
      </c>
      <c r="H2" s="143"/>
      <c r="I2" s="143"/>
      <c r="J2" s="143"/>
      <c r="K2" s="143"/>
    </row>
    <row r="3" spans="1:14" ht="21.6" customHeight="1" thickBot="1" x14ac:dyDescent="0.3">
      <c r="A3" s="73" t="s">
        <v>162</v>
      </c>
      <c r="G3" s="73" t="s">
        <v>162</v>
      </c>
    </row>
    <row r="4" spans="1:14" ht="83.25" customHeight="1" x14ac:dyDescent="0.25">
      <c r="A4" s="14" t="s">
        <v>37</v>
      </c>
      <c r="B4" s="67" t="s">
        <v>163</v>
      </c>
      <c r="C4" s="43" t="s">
        <v>165</v>
      </c>
      <c r="D4" s="43" t="s">
        <v>167</v>
      </c>
      <c r="E4" s="44" t="s">
        <v>128</v>
      </c>
      <c r="G4" s="14" t="s">
        <v>37</v>
      </c>
      <c r="H4" s="67" t="s">
        <v>164</v>
      </c>
      <c r="I4" s="43" t="s">
        <v>166</v>
      </c>
      <c r="J4" s="43" t="s">
        <v>167</v>
      </c>
      <c r="K4" s="44" t="s">
        <v>40</v>
      </c>
    </row>
    <row r="5" spans="1:14" x14ac:dyDescent="0.25">
      <c r="A5" s="30" t="s">
        <v>57</v>
      </c>
      <c r="B5" s="75">
        <v>239.79450970000005</v>
      </c>
      <c r="C5" s="75">
        <v>216.72396605</v>
      </c>
      <c r="D5" s="36">
        <f t="shared" ref="D5:D34" si="0">(B5/C5)-1</f>
        <v>0.10645128026439621</v>
      </c>
      <c r="E5" s="45">
        <f t="shared" ref="E5:E34" si="1">B5/$B$41</f>
        <v>0.20154848701022071</v>
      </c>
      <c r="G5" s="30" t="s">
        <v>79</v>
      </c>
      <c r="H5" s="75">
        <v>94.77996662000001</v>
      </c>
      <c r="I5" s="75">
        <v>79.276936460000002</v>
      </c>
      <c r="J5" s="36">
        <f t="shared" ref="J5:J34" si="2">(H5/I5)-1</f>
        <v>0.19555536392128658</v>
      </c>
      <c r="K5" s="45">
        <f t="shared" ref="K5:K34" si="3">H5/$H$41</f>
        <v>0.15486588027924766</v>
      </c>
      <c r="M5" s="74"/>
      <c r="N5" s="74"/>
    </row>
    <row r="6" spans="1:14" x14ac:dyDescent="0.25">
      <c r="A6" s="30" t="s">
        <v>58</v>
      </c>
      <c r="B6" s="75">
        <v>133.99271632</v>
      </c>
      <c r="C6" s="75">
        <v>125.39318342</v>
      </c>
      <c r="D6" s="36">
        <f t="shared" si="0"/>
        <v>6.8580545333123633E-2</v>
      </c>
      <c r="E6" s="45">
        <f t="shared" si="1"/>
        <v>0.11262154950283126</v>
      </c>
      <c r="G6" s="30" t="s">
        <v>82</v>
      </c>
      <c r="H6" s="75">
        <v>74.505771280000005</v>
      </c>
      <c r="I6" s="75">
        <v>28.797075469999999</v>
      </c>
      <c r="J6" s="36">
        <f t="shared" si="2"/>
        <v>1.5872686744741862</v>
      </c>
      <c r="K6" s="45">
        <f t="shared" si="3"/>
        <v>0.12173882590001581</v>
      </c>
      <c r="M6" s="74"/>
      <c r="N6" s="74"/>
    </row>
    <row r="7" spans="1:14" x14ac:dyDescent="0.25">
      <c r="A7" s="30" t="s">
        <v>62</v>
      </c>
      <c r="B7" s="75">
        <v>110.21083910999997</v>
      </c>
      <c r="C7" s="75">
        <v>101.41897661000002</v>
      </c>
      <c r="D7" s="36">
        <f t="shared" si="0"/>
        <v>8.6688534965290387E-2</v>
      </c>
      <c r="E7" s="45">
        <f t="shared" si="1"/>
        <v>9.2632762537128877E-2</v>
      </c>
      <c r="G7" s="30" t="s">
        <v>58</v>
      </c>
      <c r="H7" s="75">
        <v>67.654388959999991</v>
      </c>
      <c r="I7" s="75">
        <v>29.704119029999998</v>
      </c>
      <c r="J7" s="36">
        <f t="shared" si="2"/>
        <v>1.2776096773538952</v>
      </c>
      <c r="K7" s="45">
        <f t="shared" si="3"/>
        <v>0.11054399863899228</v>
      </c>
      <c r="M7" s="74"/>
      <c r="N7" s="74"/>
    </row>
    <row r="8" spans="1:14" x14ac:dyDescent="0.25">
      <c r="A8" s="30" t="s">
        <v>61</v>
      </c>
      <c r="B8" s="75">
        <v>102.61420455000003</v>
      </c>
      <c r="C8" s="75">
        <v>72.268209839999997</v>
      </c>
      <c r="D8" s="36">
        <f t="shared" si="0"/>
        <v>0.41990793430728801</v>
      </c>
      <c r="E8" s="45">
        <f t="shared" si="1"/>
        <v>8.6247753122805568E-2</v>
      </c>
      <c r="G8" s="30" t="s">
        <v>61</v>
      </c>
      <c r="H8" s="75">
        <v>65.335869500000001</v>
      </c>
      <c r="I8" s="75">
        <v>48.941150330000006</v>
      </c>
      <c r="J8" s="36">
        <f t="shared" si="2"/>
        <v>0.33498843119652499</v>
      </c>
      <c r="K8" s="45">
        <f t="shared" si="3"/>
        <v>0.10675565000454891</v>
      </c>
      <c r="M8" s="74"/>
      <c r="N8" s="74"/>
    </row>
    <row r="9" spans="1:14" x14ac:dyDescent="0.25">
      <c r="A9" s="30" t="s">
        <v>60</v>
      </c>
      <c r="B9" s="75">
        <v>102.03126078</v>
      </c>
      <c r="C9" s="75">
        <v>116.93969442999997</v>
      </c>
      <c r="D9" s="36">
        <f t="shared" si="0"/>
        <v>-0.12748822136630567</v>
      </c>
      <c r="E9" s="45">
        <f t="shared" si="1"/>
        <v>8.5757785962996408E-2</v>
      </c>
      <c r="G9" s="30" t="s">
        <v>85</v>
      </c>
      <c r="H9" s="75">
        <v>37.86944416</v>
      </c>
      <c r="I9" s="75">
        <v>9.7217007899999999</v>
      </c>
      <c r="J9" s="36">
        <f t="shared" si="2"/>
        <v>2.8953517473972785</v>
      </c>
      <c r="K9" s="45">
        <f t="shared" si="3"/>
        <v>6.1876839744388325E-2</v>
      </c>
      <c r="M9" s="74"/>
      <c r="N9" s="74"/>
    </row>
    <row r="10" spans="1:14" x14ac:dyDescent="0.25">
      <c r="A10" s="30" t="s">
        <v>59</v>
      </c>
      <c r="B10" s="75">
        <v>76.077067010000022</v>
      </c>
      <c r="C10" s="75">
        <v>109.83889992999998</v>
      </c>
      <c r="D10" s="36">
        <f t="shared" si="0"/>
        <v>-0.3073759200202868</v>
      </c>
      <c r="E10" s="45">
        <f t="shared" si="1"/>
        <v>6.3943156043162225E-2</v>
      </c>
      <c r="G10" s="30" t="s">
        <v>76</v>
      </c>
      <c r="H10" s="75">
        <v>31.938170410000005</v>
      </c>
      <c r="I10" s="75">
        <v>49.226535100000007</v>
      </c>
      <c r="J10" s="36">
        <f t="shared" si="2"/>
        <v>-0.35120011300571918</v>
      </c>
      <c r="K10" s="45">
        <f t="shared" si="3"/>
        <v>5.2185425374580818E-2</v>
      </c>
      <c r="M10" s="74"/>
      <c r="N10" s="120"/>
    </row>
    <row r="11" spans="1:14" x14ac:dyDescent="0.25">
      <c r="A11" s="30" t="s">
        <v>63</v>
      </c>
      <c r="B11" s="75">
        <v>73.314237030000001</v>
      </c>
      <c r="C11" s="75">
        <v>53.159150099999991</v>
      </c>
      <c r="D11" s="36">
        <f t="shared" si="0"/>
        <v>0.37914614684556458</v>
      </c>
      <c r="E11" s="45">
        <f t="shared" si="1"/>
        <v>6.1620983600464786E-2</v>
      </c>
      <c r="G11" s="30" t="s">
        <v>57</v>
      </c>
      <c r="H11" s="75">
        <v>24.755965509999996</v>
      </c>
      <c r="I11" s="75">
        <v>16.908793280000001</v>
      </c>
      <c r="J11" s="36">
        <f t="shared" si="2"/>
        <v>0.4640882468698555</v>
      </c>
      <c r="K11" s="45">
        <f t="shared" si="3"/>
        <v>4.045005002206703E-2</v>
      </c>
      <c r="M11" s="74"/>
      <c r="N11" s="74"/>
    </row>
    <row r="12" spans="1:14" x14ac:dyDescent="0.25">
      <c r="A12" s="30" t="s">
        <v>64</v>
      </c>
      <c r="B12" s="75">
        <v>41.445590689999996</v>
      </c>
      <c r="C12" s="75">
        <v>39.502135040000006</v>
      </c>
      <c r="D12" s="36">
        <f t="shared" si="0"/>
        <v>4.9198749587384016E-2</v>
      </c>
      <c r="E12" s="45">
        <f t="shared" si="1"/>
        <v>3.48352266582957E-2</v>
      </c>
      <c r="G12" s="30" t="s">
        <v>62</v>
      </c>
      <c r="H12" s="75">
        <v>23.965770710000005</v>
      </c>
      <c r="I12" s="75">
        <v>22.072486489999999</v>
      </c>
      <c r="J12" s="36">
        <f t="shared" si="2"/>
        <v>8.5775756204801157E-2</v>
      </c>
      <c r="K12" s="45">
        <f t="shared" si="3"/>
        <v>3.9158909946182471E-2</v>
      </c>
      <c r="M12" s="74"/>
      <c r="N12" s="74"/>
    </row>
    <row r="13" spans="1:14" x14ac:dyDescent="0.25">
      <c r="A13" s="30" t="s">
        <v>65</v>
      </c>
      <c r="B13" s="75">
        <v>30.380507560000005</v>
      </c>
      <c r="C13" s="75">
        <v>27.002090150000001</v>
      </c>
      <c r="D13" s="36">
        <f t="shared" si="0"/>
        <v>0.12511688507195085</v>
      </c>
      <c r="E13" s="45">
        <f t="shared" si="1"/>
        <v>2.5534968840533766E-2</v>
      </c>
      <c r="G13" s="30" t="s">
        <v>59</v>
      </c>
      <c r="H13" s="75">
        <v>17.632947559999998</v>
      </c>
      <c r="I13" s="75">
        <v>17.88213717</v>
      </c>
      <c r="J13" s="36">
        <f t="shared" si="2"/>
        <v>-1.3935113439240143E-2</v>
      </c>
      <c r="K13" s="45">
        <f t="shared" si="3"/>
        <v>2.8811383282561571E-2</v>
      </c>
      <c r="M13" s="74"/>
      <c r="N13" s="121"/>
    </row>
    <row r="14" spans="1:14" x14ac:dyDescent="0.25">
      <c r="A14" s="30" t="s">
        <v>68</v>
      </c>
      <c r="B14" s="75">
        <v>16.827243990000003</v>
      </c>
      <c r="C14" s="75">
        <v>17.112099140000002</v>
      </c>
      <c r="D14" s="36">
        <f t="shared" si="0"/>
        <v>-1.6646417699517801E-2</v>
      </c>
      <c r="E14" s="45">
        <f t="shared" si="1"/>
        <v>1.414338289470991E-2</v>
      </c>
      <c r="G14" s="30" t="s">
        <v>64</v>
      </c>
      <c r="H14" s="75">
        <v>15.58794112</v>
      </c>
      <c r="I14" s="75">
        <v>3.34331683</v>
      </c>
      <c r="J14" s="36">
        <f t="shared" si="2"/>
        <v>3.6624181651369252</v>
      </c>
      <c r="K14" s="45">
        <f t="shared" si="3"/>
        <v>2.5469941691037511E-2</v>
      </c>
      <c r="M14" s="74"/>
      <c r="N14" s="74"/>
    </row>
    <row r="15" spans="1:14" x14ac:dyDescent="0.25">
      <c r="A15" s="30" t="s">
        <v>72</v>
      </c>
      <c r="B15" s="75">
        <v>16.709192540000004</v>
      </c>
      <c r="C15" s="75">
        <v>13.849275859999997</v>
      </c>
      <c r="D15" s="36">
        <f t="shared" si="0"/>
        <v>0.20650297596137324</v>
      </c>
      <c r="E15" s="45">
        <f t="shared" si="1"/>
        <v>1.404416005943053E-2</v>
      </c>
      <c r="G15" s="30" t="s">
        <v>183</v>
      </c>
      <c r="H15" s="75">
        <v>12.685069790000002</v>
      </c>
      <c r="I15" s="75">
        <v>9.2559300000000008E-3</v>
      </c>
      <c r="J15" s="36">
        <f t="shared" si="2"/>
        <v>1369.4803072192638</v>
      </c>
      <c r="K15" s="45">
        <f t="shared" si="3"/>
        <v>2.0726790370250096E-2</v>
      </c>
      <c r="M15" s="74"/>
      <c r="N15" s="74"/>
    </row>
    <row r="16" spans="1:14" x14ac:dyDescent="0.25">
      <c r="A16" s="30" t="s">
        <v>70</v>
      </c>
      <c r="B16" s="75">
        <v>15.864131239999999</v>
      </c>
      <c r="C16" s="89">
        <v>13.107246830000001</v>
      </c>
      <c r="D16" s="36">
        <f t="shared" si="0"/>
        <v>0.21033283692270244</v>
      </c>
      <c r="E16" s="45">
        <f t="shared" si="1"/>
        <v>1.3333881802188634E-2</v>
      </c>
      <c r="G16" s="30" t="s">
        <v>152</v>
      </c>
      <c r="H16" s="75">
        <v>11.46945442</v>
      </c>
      <c r="I16" s="75">
        <v>1.0483576299999999</v>
      </c>
      <c r="J16" s="36">
        <f t="shared" si="2"/>
        <v>9.940402484598696</v>
      </c>
      <c r="K16" s="45">
        <f t="shared" si="3"/>
        <v>1.8740533663589593E-2</v>
      </c>
      <c r="M16" s="74"/>
      <c r="N16" s="74"/>
    </row>
    <row r="17" spans="1:14" x14ac:dyDescent="0.25">
      <c r="A17" s="30" t="s">
        <v>77</v>
      </c>
      <c r="B17" s="75">
        <v>14.160077449999998</v>
      </c>
      <c r="C17" s="75">
        <v>8.9910973100000007</v>
      </c>
      <c r="D17" s="36">
        <f t="shared" si="0"/>
        <v>0.5748998105326919</v>
      </c>
      <c r="E17" s="45">
        <f t="shared" si="1"/>
        <v>1.1901616052700823E-2</v>
      </c>
      <c r="G17" s="30" t="s">
        <v>83</v>
      </c>
      <c r="H17" s="75">
        <v>9.8093521599999995</v>
      </c>
      <c r="I17" s="75">
        <v>14.566440260000002</v>
      </c>
      <c r="J17" s="36">
        <f t="shared" si="2"/>
        <v>-0.32657862971937945</v>
      </c>
      <c r="K17" s="45">
        <f t="shared" si="3"/>
        <v>1.6028006881646014E-2</v>
      </c>
      <c r="M17" s="74"/>
      <c r="N17" s="74"/>
    </row>
    <row r="18" spans="1:14" x14ac:dyDescent="0.25">
      <c r="A18" s="30" t="s">
        <v>69</v>
      </c>
      <c r="B18" s="75">
        <v>13.355619920000002</v>
      </c>
      <c r="C18" s="75">
        <v>13.028578399999999</v>
      </c>
      <c r="D18" s="36">
        <f t="shared" si="0"/>
        <v>2.5101857620936086E-2</v>
      </c>
      <c r="E18" s="45">
        <f t="shared" si="1"/>
        <v>1.1225465467608931E-2</v>
      </c>
      <c r="G18" s="30" t="s">
        <v>184</v>
      </c>
      <c r="H18" s="75">
        <v>9.4245665899999995</v>
      </c>
      <c r="I18" s="75">
        <v>4.13081E-2</v>
      </c>
      <c r="J18" s="36">
        <f t="shared" si="2"/>
        <v>227.15299154403129</v>
      </c>
      <c r="K18" s="45">
        <f t="shared" si="3"/>
        <v>1.5399285875067522E-2</v>
      </c>
      <c r="M18" s="74"/>
      <c r="N18" s="74"/>
    </row>
    <row r="19" spans="1:14" x14ac:dyDescent="0.25">
      <c r="A19" s="30" t="s">
        <v>71</v>
      </c>
      <c r="B19" s="75">
        <v>12.72254826</v>
      </c>
      <c r="C19" s="75">
        <v>15.181216339999995</v>
      </c>
      <c r="D19" s="36">
        <f t="shared" si="0"/>
        <v>-0.16195461713577008</v>
      </c>
      <c r="E19" s="45">
        <f t="shared" si="1"/>
        <v>1.0693365565064544E-2</v>
      </c>
      <c r="G19" s="30" t="s">
        <v>84</v>
      </c>
      <c r="H19" s="75">
        <v>9.3483157599999984</v>
      </c>
      <c r="I19" s="75">
        <v>8.8756455300000017</v>
      </c>
      <c r="J19" s="36">
        <f t="shared" si="2"/>
        <v>5.3254743939734173E-2</v>
      </c>
      <c r="K19" s="45">
        <f t="shared" si="3"/>
        <v>1.5274695707639866E-2</v>
      </c>
      <c r="M19" s="74"/>
      <c r="N19" s="74"/>
    </row>
    <row r="20" spans="1:14" x14ac:dyDescent="0.25">
      <c r="A20" s="30" t="s">
        <v>79</v>
      </c>
      <c r="B20" s="75">
        <v>10.90337132</v>
      </c>
      <c r="C20" s="75">
        <v>8.2411300699999988</v>
      </c>
      <c r="D20" s="36">
        <f t="shared" si="0"/>
        <v>0.32304322676465191</v>
      </c>
      <c r="E20" s="45">
        <f t="shared" si="1"/>
        <v>9.1643382311210296E-3</v>
      </c>
      <c r="G20" s="30" t="s">
        <v>65</v>
      </c>
      <c r="H20" s="75">
        <v>9.1154222600000008</v>
      </c>
      <c r="I20" s="75">
        <v>7.4698147799999974</v>
      </c>
      <c r="J20" s="36">
        <f t="shared" si="2"/>
        <v>0.22030097512002889</v>
      </c>
      <c r="K20" s="45">
        <f t="shared" si="3"/>
        <v>1.4894158995346872E-2</v>
      </c>
      <c r="M20" s="74"/>
      <c r="N20" s="74"/>
    </row>
    <row r="21" spans="1:14" x14ac:dyDescent="0.25">
      <c r="A21" s="30" t="s">
        <v>66</v>
      </c>
      <c r="B21" s="75">
        <v>10.62157094</v>
      </c>
      <c r="C21" s="75">
        <v>10.875102270000001</v>
      </c>
      <c r="D21" s="36">
        <f t="shared" si="0"/>
        <v>-2.3313006508397738E-2</v>
      </c>
      <c r="E21" s="45">
        <f t="shared" si="1"/>
        <v>8.9274835996327531E-3</v>
      </c>
      <c r="G21" s="30" t="s">
        <v>68</v>
      </c>
      <c r="H21" s="75">
        <v>8.3756561400000002</v>
      </c>
      <c r="I21" s="75">
        <v>6.8428382299999999</v>
      </c>
      <c r="J21" s="36">
        <f t="shared" si="2"/>
        <v>0.22400323644652342</v>
      </c>
      <c r="K21" s="45">
        <f t="shared" si="3"/>
        <v>1.3685416942990115E-2</v>
      </c>
      <c r="M21" s="74"/>
      <c r="N21" s="74"/>
    </row>
    <row r="22" spans="1:14" x14ac:dyDescent="0.25">
      <c r="A22" s="30" t="s">
        <v>74</v>
      </c>
      <c r="B22" s="75">
        <v>10.330914160000003</v>
      </c>
      <c r="C22" s="75">
        <v>6.0862744400000004</v>
      </c>
      <c r="D22" s="36">
        <f t="shared" si="0"/>
        <v>0.69741181766361526</v>
      </c>
      <c r="E22" s="45">
        <f t="shared" si="1"/>
        <v>8.683185119565168E-3</v>
      </c>
      <c r="G22" s="30" t="s">
        <v>63</v>
      </c>
      <c r="H22" s="75">
        <v>7.2721528800000002</v>
      </c>
      <c r="I22" s="75">
        <v>19.254392160000002</v>
      </c>
      <c r="J22" s="36">
        <f t="shared" si="2"/>
        <v>-0.62231199927944125</v>
      </c>
      <c r="K22" s="45">
        <f t="shared" si="3"/>
        <v>1.1882346000413331E-2</v>
      </c>
      <c r="M22" s="74"/>
      <c r="N22" s="74"/>
    </row>
    <row r="23" spans="1:14" x14ac:dyDescent="0.25">
      <c r="A23" s="30" t="s">
        <v>141</v>
      </c>
      <c r="B23" s="75">
        <v>10.107609310000019</v>
      </c>
      <c r="C23" s="75">
        <v>11.991406930000025</v>
      </c>
      <c r="D23" s="36">
        <f t="shared" si="0"/>
        <v>-0.15709562947840039</v>
      </c>
      <c r="E23" s="45">
        <f t="shared" si="1"/>
        <v>8.4954962741622952E-3</v>
      </c>
      <c r="G23" s="30" t="s">
        <v>139</v>
      </c>
      <c r="H23" s="75">
        <v>6.2352279600000005</v>
      </c>
      <c r="I23" s="75">
        <v>4.580282930000001</v>
      </c>
      <c r="J23" s="36">
        <f t="shared" si="2"/>
        <v>0.36131938906228211</v>
      </c>
      <c r="K23" s="45">
        <f t="shared" si="3"/>
        <v>1.0188060844531005E-2</v>
      </c>
      <c r="M23" s="74"/>
      <c r="N23" s="74"/>
    </row>
    <row r="24" spans="1:14" x14ac:dyDescent="0.25">
      <c r="A24" s="30" t="s">
        <v>67</v>
      </c>
      <c r="B24" s="75">
        <v>9.9942240399999989</v>
      </c>
      <c r="C24" s="75">
        <v>11.51202258</v>
      </c>
      <c r="D24" s="36">
        <f t="shared" si="0"/>
        <v>-0.13184464584328515</v>
      </c>
      <c r="E24" s="45">
        <f t="shared" si="1"/>
        <v>8.4001953865550701E-3</v>
      </c>
      <c r="G24" s="30" t="s">
        <v>66</v>
      </c>
      <c r="H24" s="75">
        <v>5.2497543599999998</v>
      </c>
      <c r="I24" s="75">
        <v>4.6623514000000004</v>
      </c>
      <c r="J24" s="36">
        <f t="shared" si="2"/>
        <v>0.12598856448271989</v>
      </c>
      <c r="K24" s="45">
        <f t="shared" si="3"/>
        <v>8.5778446564641602E-3</v>
      </c>
      <c r="M24" s="74"/>
      <c r="N24" s="74"/>
    </row>
    <row r="25" spans="1:14" x14ac:dyDescent="0.25">
      <c r="A25" s="30" t="s">
        <v>80</v>
      </c>
      <c r="B25" s="75">
        <v>9.5643096700000001</v>
      </c>
      <c r="C25" s="75">
        <v>8.2002494200000005</v>
      </c>
      <c r="D25" s="36">
        <f t="shared" si="0"/>
        <v>0.16634375128555545</v>
      </c>
      <c r="E25" s="45">
        <f t="shared" si="1"/>
        <v>8.0388502042743927E-3</v>
      </c>
      <c r="G25" s="30" t="s">
        <v>185</v>
      </c>
      <c r="H25" s="75">
        <v>5.1706562400000005</v>
      </c>
      <c r="I25" s="75">
        <v>3.1820055900000002</v>
      </c>
      <c r="J25" s="36">
        <f t="shared" si="2"/>
        <v>0.62496767958223476</v>
      </c>
      <c r="K25" s="45">
        <f t="shared" si="3"/>
        <v>8.4486021549200763E-3</v>
      </c>
      <c r="M25" s="74"/>
      <c r="N25" s="74"/>
    </row>
    <row r="26" spans="1:14" x14ac:dyDescent="0.25">
      <c r="A26" s="30" t="s">
        <v>78</v>
      </c>
      <c r="B26" s="75">
        <v>7.9329787699999992</v>
      </c>
      <c r="C26" s="75">
        <v>7.503316169999998</v>
      </c>
      <c r="D26" s="36">
        <f t="shared" si="0"/>
        <v>5.7263027475490391E-2</v>
      </c>
      <c r="E26" s="45">
        <f t="shared" si="1"/>
        <v>6.6677084082450997E-3</v>
      </c>
      <c r="G26" s="30" t="s">
        <v>151</v>
      </c>
      <c r="H26" s="75">
        <v>5.0496329299999987</v>
      </c>
      <c r="I26" s="75">
        <v>8.2106459100000002</v>
      </c>
      <c r="J26" s="36">
        <f t="shared" si="2"/>
        <v>-0.3849895628978599</v>
      </c>
      <c r="K26" s="45">
        <f t="shared" si="3"/>
        <v>8.2508559211341738E-3</v>
      </c>
      <c r="M26" s="74"/>
      <c r="N26" s="74"/>
    </row>
    <row r="27" spans="1:14" x14ac:dyDescent="0.25">
      <c r="A27" s="30" t="s">
        <v>73</v>
      </c>
      <c r="B27" s="75">
        <v>7.4732561399999984</v>
      </c>
      <c r="C27" s="75">
        <v>7.1030721300000002</v>
      </c>
      <c r="D27" s="36">
        <f t="shared" si="0"/>
        <v>5.2116042639707594E-2</v>
      </c>
      <c r="E27" s="45">
        <f t="shared" si="1"/>
        <v>6.281309234065593E-3</v>
      </c>
      <c r="G27" s="30" t="s">
        <v>186</v>
      </c>
      <c r="H27" s="75">
        <v>4.7755017000000004</v>
      </c>
      <c r="I27" s="75">
        <v>2.5675913800000001</v>
      </c>
      <c r="J27" s="36">
        <f t="shared" si="2"/>
        <v>0.85991499161365792</v>
      </c>
      <c r="K27" s="45">
        <f t="shared" si="3"/>
        <v>7.8029387529820566E-3</v>
      </c>
      <c r="M27" s="74"/>
      <c r="N27" s="74"/>
    </row>
    <row r="28" spans="1:14" x14ac:dyDescent="0.25">
      <c r="A28" s="30" t="s">
        <v>81</v>
      </c>
      <c r="B28" s="75">
        <v>6.7499557100000001</v>
      </c>
      <c r="C28" s="75">
        <v>4.8811403899999997</v>
      </c>
      <c r="D28" s="36">
        <f t="shared" si="0"/>
        <v>0.38286448876345491</v>
      </c>
      <c r="E28" s="45">
        <f t="shared" si="1"/>
        <v>5.6733715982009401E-3</v>
      </c>
      <c r="G28" s="30" t="s">
        <v>86</v>
      </c>
      <c r="H28" s="75">
        <v>4.7318219699999995</v>
      </c>
      <c r="I28" s="75">
        <v>3.6922085300000003</v>
      </c>
      <c r="J28" s="36">
        <f t="shared" si="2"/>
        <v>0.28156953529382567</v>
      </c>
      <c r="K28" s="45">
        <f t="shared" si="3"/>
        <v>7.7315681872597575E-3</v>
      </c>
      <c r="M28" s="74"/>
      <c r="N28" s="74"/>
    </row>
    <row r="29" spans="1:14" x14ac:dyDescent="0.25">
      <c r="A29" s="30" t="s">
        <v>143</v>
      </c>
      <c r="B29" s="75">
        <v>6.6467062900000009</v>
      </c>
      <c r="C29" s="75">
        <v>5.6160756800000007</v>
      </c>
      <c r="D29" s="36">
        <f t="shared" si="0"/>
        <v>0.18351437351000932</v>
      </c>
      <c r="E29" s="45">
        <f t="shared" si="1"/>
        <v>5.5865899433093537E-3</v>
      </c>
      <c r="G29" s="30" t="s">
        <v>187</v>
      </c>
      <c r="H29" s="75">
        <v>4.586964580000001</v>
      </c>
      <c r="I29" s="75">
        <v>1.2263584600000002</v>
      </c>
      <c r="J29" s="36">
        <f t="shared" si="2"/>
        <v>2.7403130729003986</v>
      </c>
      <c r="K29" s="45">
        <f t="shared" si="3"/>
        <v>7.4948782197770064E-3</v>
      </c>
      <c r="M29" s="74"/>
      <c r="N29" s="74"/>
    </row>
    <row r="30" spans="1:14" x14ac:dyDescent="0.25">
      <c r="A30" s="30" t="s">
        <v>180</v>
      </c>
      <c r="B30" s="75">
        <v>6.6198486399999998</v>
      </c>
      <c r="C30" s="75">
        <v>4.6208017999999997</v>
      </c>
      <c r="D30" s="36">
        <f t="shared" si="0"/>
        <v>0.43261904027132259</v>
      </c>
      <c r="E30" s="45">
        <f t="shared" si="1"/>
        <v>5.5640159539009949E-3</v>
      </c>
      <c r="G30" s="30" t="s">
        <v>60</v>
      </c>
      <c r="H30" s="75">
        <v>4.4940198699999989</v>
      </c>
      <c r="I30" s="75">
        <v>0.97171593000000012</v>
      </c>
      <c r="J30" s="36">
        <f t="shared" si="2"/>
        <v>3.6248288530167434</v>
      </c>
      <c r="K30" s="45">
        <f t="shared" si="3"/>
        <v>7.3430110600304823E-3</v>
      </c>
      <c r="M30" s="74"/>
      <c r="N30" s="74"/>
    </row>
    <row r="31" spans="1:14" x14ac:dyDescent="0.25">
      <c r="A31" s="30" t="s">
        <v>75</v>
      </c>
      <c r="B31" s="75">
        <v>6.1359411899999996</v>
      </c>
      <c r="C31" s="75">
        <v>8.208116320000002</v>
      </c>
      <c r="D31" s="36">
        <f t="shared" si="0"/>
        <v>-0.25245440600676106</v>
      </c>
      <c r="E31" s="45">
        <f t="shared" si="1"/>
        <v>5.1572893173216505E-3</v>
      </c>
      <c r="G31" s="30" t="s">
        <v>155</v>
      </c>
      <c r="H31" s="75">
        <v>4.2581626999999989</v>
      </c>
      <c r="I31" s="75">
        <v>2.37858773</v>
      </c>
      <c r="J31" s="36">
        <f t="shared" si="2"/>
        <v>0.79020628345711641</v>
      </c>
      <c r="K31" s="45">
        <f t="shared" si="3"/>
        <v>6.9576318543311784E-3</v>
      </c>
      <c r="M31" s="74"/>
      <c r="N31" s="74"/>
    </row>
    <row r="32" spans="1:14" x14ac:dyDescent="0.25">
      <c r="A32" s="30" t="s">
        <v>76</v>
      </c>
      <c r="B32" s="75">
        <v>5.8938770500000013</v>
      </c>
      <c r="C32" s="75">
        <v>4.0487811500000008</v>
      </c>
      <c r="D32" s="36">
        <f t="shared" si="0"/>
        <v>0.45571638269457959</v>
      </c>
      <c r="E32" s="45">
        <f t="shared" si="1"/>
        <v>4.953833194671191E-3</v>
      </c>
      <c r="G32" s="30" t="s">
        <v>188</v>
      </c>
      <c r="H32" s="75">
        <v>2.85128293</v>
      </c>
      <c r="I32" s="75">
        <v>2.4044713399999997</v>
      </c>
      <c r="J32" s="36">
        <f t="shared" si="2"/>
        <v>0.18582529247364632</v>
      </c>
      <c r="K32" s="45">
        <f t="shared" si="3"/>
        <v>4.6588583708834655E-3</v>
      </c>
      <c r="M32" s="74"/>
      <c r="N32" s="74"/>
    </row>
    <row r="33" spans="1:19" x14ac:dyDescent="0.25">
      <c r="A33" s="30" t="s">
        <v>181</v>
      </c>
      <c r="B33" s="75">
        <v>5.4223725500000013</v>
      </c>
      <c r="C33" s="75">
        <v>4.8138564999999991</v>
      </c>
      <c r="D33" s="36">
        <f t="shared" si="0"/>
        <v>0.12640926251125317</v>
      </c>
      <c r="E33" s="45">
        <f t="shared" si="1"/>
        <v>4.5575312997178782E-3</v>
      </c>
      <c r="G33" s="30" t="s">
        <v>153</v>
      </c>
      <c r="H33" s="75">
        <v>2.0850396099999999</v>
      </c>
      <c r="I33" s="75">
        <v>2.3510974900000003</v>
      </c>
      <c r="J33" s="36">
        <f t="shared" si="2"/>
        <v>-0.11316326997567439</v>
      </c>
      <c r="K33" s="45">
        <f t="shared" si="3"/>
        <v>3.4068538546162784E-3</v>
      </c>
      <c r="M33" s="74"/>
      <c r="N33" s="74"/>
    </row>
    <row r="34" spans="1:19" ht="15.75" thickBot="1" x14ac:dyDescent="0.3">
      <c r="A34" s="46" t="s">
        <v>182</v>
      </c>
      <c r="B34" s="76">
        <v>4.0395520500000002</v>
      </c>
      <c r="C34" s="76">
        <v>2.4754844999999994</v>
      </c>
      <c r="D34" s="47">
        <f t="shared" si="0"/>
        <v>0.63182280074870234</v>
      </c>
      <c r="E34" s="48">
        <f t="shared" si="1"/>
        <v>3.3952637401711756E-3</v>
      </c>
      <c r="G34" s="46" t="s">
        <v>157</v>
      </c>
      <c r="H34" s="76">
        <v>1.89206557</v>
      </c>
      <c r="I34" s="76">
        <v>1.5721249999999999E-2</v>
      </c>
      <c r="J34" s="47">
        <f t="shared" si="2"/>
        <v>119.35083533434047</v>
      </c>
      <c r="K34" s="48">
        <f t="shared" si="3"/>
        <v>3.0915436087764524E-3</v>
      </c>
      <c r="M34" s="74"/>
      <c r="N34" s="74"/>
    </row>
    <row r="35" spans="1:19" x14ac:dyDescent="0.25">
      <c r="A35" s="49" t="s">
        <v>129</v>
      </c>
      <c r="B35" s="77">
        <v>976.25069434</v>
      </c>
      <c r="C35" s="77">
        <v>939.34202468000012</v>
      </c>
      <c r="D35" s="50">
        <f t="shared" ref="D35:D41" si="4">(B35/C35)-1</f>
        <v>3.9292045591778235E-2</v>
      </c>
      <c r="E35" s="51">
        <f t="shared" ref="E35:E41" si="5">B35/$B$41</f>
        <v>0.82054360057312181</v>
      </c>
      <c r="G35" s="49" t="s">
        <v>129</v>
      </c>
      <c r="H35" s="77">
        <v>363.35313637000002</v>
      </c>
      <c r="I35" s="77">
        <v>229.51146701999997</v>
      </c>
      <c r="J35" s="50">
        <f t="shared" ref="J35:J41" si="6">(H35/I35)-1</f>
        <v>0.58315896407187751</v>
      </c>
      <c r="K35" s="51">
        <f t="shared" ref="K35:K41" si="7">H35/$H$41</f>
        <v>0.59370144686558202</v>
      </c>
      <c r="M35" s="74"/>
      <c r="N35" s="74"/>
    </row>
    <row r="36" spans="1:19" x14ac:dyDescent="0.25">
      <c r="A36" s="41" t="s">
        <v>189</v>
      </c>
      <c r="B36" s="78">
        <v>843.04930890999992</v>
      </c>
      <c r="C36" s="78">
        <v>792.40083064999988</v>
      </c>
      <c r="D36" s="52">
        <f t="shared" si="4"/>
        <v>6.3917750084201197E-2</v>
      </c>
      <c r="E36" s="53">
        <f t="shared" si="5"/>
        <v>0.70858716864868498</v>
      </c>
      <c r="G36" s="41" t="s">
        <v>138</v>
      </c>
      <c r="H36" s="78">
        <v>273.86780985000001</v>
      </c>
      <c r="I36" s="78">
        <v>176.61079609999999</v>
      </c>
      <c r="J36" s="52">
        <f t="shared" si="6"/>
        <v>0.5506855520595213</v>
      </c>
      <c r="K36" s="53">
        <f t="shared" si="7"/>
        <v>0.4474867523705176</v>
      </c>
      <c r="M36" s="74"/>
      <c r="N36" s="74"/>
      <c r="S36" t="s">
        <v>158</v>
      </c>
    </row>
    <row r="37" spans="1:19" x14ac:dyDescent="0.25">
      <c r="A37" s="32" t="s">
        <v>131</v>
      </c>
      <c r="B37" s="78">
        <v>113.77545131000002</v>
      </c>
      <c r="C37" s="78">
        <v>87.561299199999993</v>
      </c>
      <c r="D37" s="52">
        <f t="shared" si="4"/>
        <v>0.29938057508858917</v>
      </c>
      <c r="E37" s="53">
        <f t="shared" si="5"/>
        <v>9.5628836953457294E-2</v>
      </c>
      <c r="G37" s="32" t="s">
        <v>130</v>
      </c>
      <c r="H37" s="78">
        <v>112.75609238999998</v>
      </c>
      <c r="I37" s="78">
        <v>96.098673209999987</v>
      </c>
      <c r="J37" s="52">
        <f t="shared" si="6"/>
        <v>0.17333661978453452</v>
      </c>
      <c r="K37" s="53">
        <f t="shared" si="7"/>
        <v>0.18423800015499017</v>
      </c>
      <c r="M37" s="74"/>
      <c r="N37" s="74"/>
    </row>
    <row r="38" spans="1:19" x14ac:dyDescent="0.25">
      <c r="A38" s="32" t="s">
        <v>132</v>
      </c>
      <c r="B38" s="78">
        <v>69.938924320000012</v>
      </c>
      <c r="C38" s="78">
        <v>78.021277270000027</v>
      </c>
      <c r="D38" s="52">
        <f t="shared" si="4"/>
        <v>-0.10359165131365722</v>
      </c>
      <c r="E38" s="53">
        <f t="shared" si="5"/>
        <v>5.8784016354058874E-2</v>
      </c>
      <c r="G38" s="32" t="s">
        <v>131</v>
      </c>
      <c r="H38" s="78">
        <v>79.771808689999972</v>
      </c>
      <c r="I38" s="78">
        <v>111.81794713000001</v>
      </c>
      <c r="J38" s="52">
        <f t="shared" si="6"/>
        <v>-0.28659208349392307</v>
      </c>
      <c r="K38" s="53">
        <f t="shared" si="7"/>
        <v>0.13034327627245354</v>
      </c>
      <c r="M38" s="74"/>
      <c r="N38" s="74"/>
    </row>
    <row r="39" spans="1:19" x14ac:dyDescent="0.25">
      <c r="A39" s="32" t="s">
        <v>130</v>
      </c>
      <c r="B39" s="78">
        <v>17.331393669999997</v>
      </c>
      <c r="C39" s="78">
        <v>16.119331189999997</v>
      </c>
      <c r="D39" s="52">
        <f t="shared" si="4"/>
        <v>7.5193099869548696E-2</v>
      </c>
      <c r="E39" s="53">
        <f t="shared" si="5"/>
        <v>1.4567123227037817E-2</v>
      </c>
      <c r="G39" s="32" t="s">
        <v>132</v>
      </c>
      <c r="H39" s="78">
        <v>54.647541099999991</v>
      </c>
      <c r="I39" s="78">
        <v>31.036275689999997</v>
      </c>
      <c r="J39" s="52">
        <f t="shared" si="6"/>
        <v>0.760763489983034</v>
      </c>
      <c r="K39" s="53">
        <f t="shared" si="7"/>
        <v>8.9291438469044956E-2</v>
      </c>
      <c r="M39" s="74"/>
      <c r="N39" s="74"/>
    </row>
    <row r="40" spans="1:19" ht="15.75" thickBot="1" x14ac:dyDescent="0.3">
      <c r="A40" s="54" t="s">
        <v>133</v>
      </c>
      <c r="B40" s="79">
        <v>11.207460159999998</v>
      </c>
      <c r="C40" s="79">
        <v>7.388229990000001</v>
      </c>
      <c r="D40" s="55">
        <f t="shared" si="4"/>
        <v>0.51693439093928317</v>
      </c>
      <c r="E40" s="56">
        <f t="shared" si="5"/>
        <v>9.4199264249265058E-3</v>
      </c>
      <c r="G40" s="54" t="s">
        <v>133</v>
      </c>
      <c r="H40" s="79">
        <v>1.48464508</v>
      </c>
      <c r="I40" s="79">
        <v>1.4806137399999997</v>
      </c>
      <c r="J40" s="55">
        <f t="shared" si="6"/>
        <v>2.7227492836856548E-3</v>
      </c>
      <c r="K40" s="56">
        <f t="shared" si="7"/>
        <v>2.4258382379292514E-3</v>
      </c>
      <c r="M40" s="74"/>
      <c r="N40" s="74"/>
    </row>
    <row r="41" spans="1:19" ht="19.5" thickBot="1" x14ac:dyDescent="0.35">
      <c r="A41" s="80" t="s">
        <v>39</v>
      </c>
      <c r="B41" s="81">
        <v>1189.7609019900003</v>
      </c>
      <c r="C41" s="81">
        <v>1129.1450257900001</v>
      </c>
      <c r="D41" s="82">
        <f t="shared" si="4"/>
        <v>5.3682985635605807E-2</v>
      </c>
      <c r="E41" s="83">
        <f t="shared" si="5"/>
        <v>1</v>
      </c>
      <c r="F41" s="84"/>
      <c r="G41" s="80" t="s">
        <v>39</v>
      </c>
      <c r="H41" s="81">
        <v>612.01322362999997</v>
      </c>
      <c r="I41" s="81">
        <v>469.94497678999994</v>
      </c>
      <c r="J41" s="82">
        <f t="shared" si="6"/>
        <v>0.30230825704406827</v>
      </c>
      <c r="K41" s="83">
        <f t="shared" si="7"/>
        <v>1</v>
      </c>
      <c r="M41" s="74"/>
      <c r="N41" s="74"/>
    </row>
    <row r="42" spans="1:19" x14ac:dyDescent="0.25">
      <c r="A42" s="119" t="s">
        <v>38</v>
      </c>
      <c r="B42" s="119"/>
      <c r="C42" s="119"/>
      <c r="G42" t="s">
        <v>38</v>
      </c>
    </row>
    <row r="43" spans="1:19" x14ac:dyDescent="0.25">
      <c r="A43" s="90" t="s">
        <v>146</v>
      </c>
      <c r="G43" s="90" t="s">
        <v>146</v>
      </c>
    </row>
    <row r="64" spans="1:10" x14ac:dyDescent="0.25">
      <c r="A64" t="s">
        <v>42</v>
      </c>
      <c r="B64" s="1"/>
      <c r="C64" s="1">
        <f>C41-C5-C6-C7-C8-C9-C10-C11-C12-C13-C14</f>
        <v>249.78662108000009</v>
      </c>
      <c r="D64" s="1"/>
      <c r="G64" t="s">
        <v>42</v>
      </c>
      <c r="H64" s="1"/>
      <c r="I64" s="1">
        <f>I41-I5-I6-I7-I8-I9-I10-I11-I12-I13-I14</f>
        <v>164.07072583999994</v>
      </c>
      <c r="J64" s="1"/>
    </row>
  </sheetData>
  <sortState ref="A5:N34">
    <sortCondition descending="1" ref="B5:B34"/>
  </sortState>
  <mergeCells count="2">
    <mergeCell ref="A2:E2"/>
    <mergeCell ref="G2:K2"/>
  </mergeCells>
  <conditionalFormatting sqref="D5:D34">
    <cfRule type="cellIs" dxfId="15" priority="7" operator="greaterThan">
      <formula>0</formula>
    </cfRule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J5:J34">
    <cfRule type="cellIs" dxfId="12" priority="13" operator="greaterThan">
      <formula>0</formula>
    </cfRule>
    <cfRule type="cellIs" dxfId="11" priority="14" operator="lessThan">
      <formula>0</formula>
    </cfRule>
    <cfRule type="cellIs" dxfId="10" priority="15" operator="greaterThan">
      <formula>0</formula>
    </cfRule>
  </conditionalFormatting>
  <conditionalFormatting sqref="D35:D41">
    <cfRule type="cellIs" dxfId="9" priority="4" operator="greaterThan">
      <formula>0</formula>
    </cfRule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J35:J41">
    <cfRule type="cellIs" dxfId="6" priority="1" operator="greaterThan">
      <formula>0</formula>
    </cfRule>
    <cfRule type="cellIs" dxfId="5" priority="2" operator="lessThan">
      <formula>0</formula>
    </cfRule>
    <cfRule type="cellIs" dxfId="4" priority="3" operator="greaterThan">
      <formula>0</formula>
    </cfRule>
  </conditionalFormatting>
  <pageMargins left="0.7" right="0.7" top="0.75" bottom="0.75" header="0.3" footer="0.3"/>
  <pageSetup paperSize="9" scale="56" orientation="portrait" r:id="rId1"/>
  <headerFooter>
    <oddHeader>&amp;CRanking de países</oddHeader>
  </headerFooter>
  <rowBreaks count="1" manualBreakCount="1">
    <brk id="44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813F-DBBD-4D00-936E-6F9E32C70B98}">
  <sheetPr>
    <pageSetUpPr fitToPage="1"/>
  </sheetPr>
  <dimension ref="A1:J37"/>
  <sheetViews>
    <sheetView topLeftCell="A9" zoomScaleNormal="100" zoomScaleSheetLayoutView="100" zoomScalePageLayoutView="85" workbookViewId="0">
      <selection activeCell="P26" sqref="P26"/>
    </sheetView>
  </sheetViews>
  <sheetFormatPr baseColWidth="10" defaultRowHeight="15" x14ac:dyDescent="0.25"/>
  <cols>
    <col min="1" max="1" width="8.28515625" customWidth="1"/>
    <col min="2" max="2" width="38.42578125" bestFit="1" customWidth="1"/>
    <col min="3" max="4" width="14" customWidth="1"/>
    <col min="5" max="6" width="14.42578125" customWidth="1"/>
    <col min="7" max="7" width="13" customWidth="1"/>
    <col min="9" max="9" width="13.140625" bestFit="1" customWidth="1"/>
  </cols>
  <sheetData>
    <row r="1" spans="1:10" ht="15.75" x14ac:dyDescent="0.25">
      <c r="A1" s="12" t="s">
        <v>51</v>
      </c>
    </row>
    <row r="3" spans="1:10" ht="15.75" x14ac:dyDescent="0.25">
      <c r="A3" s="11" t="s">
        <v>168</v>
      </c>
    </row>
    <row r="4" spans="1:10" ht="15.75" thickBot="1" x14ac:dyDescent="0.3"/>
    <row r="5" spans="1:10" x14ac:dyDescent="0.25">
      <c r="A5" s="148" t="s">
        <v>43</v>
      </c>
      <c r="B5" s="146" t="s">
        <v>44</v>
      </c>
      <c r="C5" s="145" t="s">
        <v>45</v>
      </c>
      <c r="D5" s="145"/>
      <c r="E5" s="145" t="s">
        <v>46</v>
      </c>
      <c r="F5" s="145"/>
      <c r="G5" s="140" t="s">
        <v>169</v>
      </c>
    </row>
    <row r="6" spans="1:10" x14ac:dyDescent="0.25">
      <c r="A6" s="149"/>
      <c r="B6" s="147"/>
      <c r="C6" s="85" t="s">
        <v>161</v>
      </c>
      <c r="D6" s="85" t="s">
        <v>162</v>
      </c>
      <c r="E6" s="85" t="s">
        <v>161</v>
      </c>
      <c r="F6" s="85" t="s">
        <v>162</v>
      </c>
      <c r="G6" s="142"/>
    </row>
    <row r="7" spans="1:10" x14ac:dyDescent="0.25">
      <c r="A7" s="88">
        <v>15</v>
      </c>
      <c r="B7" s="100" t="s">
        <v>101</v>
      </c>
      <c r="C7" s="100">
        <v>245097.32645000002</v>
      </c>
      <c r="D7" s="100">
        <v>258769.18362999998</v>
      </c>
      <c r="E7" s="100">
        <v>159942.10787000001</v>
      </c>
      <c r="F7" s="100">
        <v>168179.88158000002</v>
      </c>
      <c r="G7" s="22">
        <f t="shared" ref="G7:G30" si="0">D7-F7</f>
        <v>90589.302049999969</v>
      </c>
      <c r="H7" s="1"/>
      <c r="I7" s="124"/>
      <c r="J7" s="1"/>
    </row>
    <row r="8" spans="1:10" x14ac:dyDescent="0.25">
      <c r="A8" s="88">
        <v>10</v>
      </c>
      <c r="B8" s="100" t="s">
        <v>96</v>
      </c>
      <c r="C8" s="100">
        <v>11435.450429999997</v>
      </c>
      <c r="D8" s="100">
        <v>7596.3210700000018</v>
      </c>
      <c r="E8" s="100">
        <v>68178.414860000019</v>
      </c>
      <c r="F8" s="100">
        <v>94721.859380000009</v>
      </c>
      <c r="G8" s="22">
        <f t="shared" si="0"/>
        <v>-87125.538310000004</v>
      </c>
      <c r="H8" s="1"/>
      <c r="I8" s="124"/>
      <c r="J8" s="1"/>
    </row>
    <row r="9" spans="1:10" x14ac:dyDescent="0.25">
      <c r="A9" s="88">
        <v>3</v>
      </c>
      <c r="B9" s="100" t="s">
        <v>89</v>
      </c>
      <c r="C9" s="100">
        <v>22039.631740000001</v>
      </c>
      <c r="D9" s="100">
        <v>25381.513789999994</v>
      </c>
      <c r="E9" s="100">
        <v>70056.100550000017</v>
      </c>
      <c r="F9" s="100">
        <v>73486.298619999987</v>
      </c>
      <c r="G9" s="22">
        <f t="shared" si="0"/>
        <v>-48104.78482999999</v>
      </c>
      <c r="H9" s="1"/>
      <c r="I9" s="124"/>
      <c r="J9" s="1"/>
    </row>
    <row r="10" spans="1:10" x14ac:dyDescent="0.25">
      <c r="A10" s="88">
        <v>8</v>
      </c>
      <c r="B10" s="100" t="s">
        <v>94</v>
      </c>
      <c r="C10" s="100">
        <v>166630.09790999995</v>
      </c>
      <c r="D10" s="100">
        <v>196296.36524000004</v>
      </c>
      <c r="E10" s="100">
        <v>54801.097580000009</v>
      </c>
      <c r="F10" s="100">
        <v>70054.525349999982</v>
      </c>
      <c r="G10" s="22">
        <f t="shared" si="0"/>
        <v>126241.83989000006</v>
      </c>
      <c r="H10" s="1"/>
      <c r="I10" s="124"/>
      <c r="J10" s="1"/>
    </row>
    <row r="11" spans="1:10" x14ac:dyDescent="0.25">
      <c r="A11" s="88">
        <v>23</v>
      </c>
      <c r="B11" s="100" t="s">
        <v>109</v>
      </c>
      <c r="C11" s="100">
        <v>4404.1078600000001</v>
      </c>
      <c r="D11" s="100">
        <v>4573.2214500000009</v>
      </c>
      <c r="E11" s="100">
        <v>41112.910930000005</v>
      </c>
      <c r="F11" s="100">
        <v>41149.447239999994</v>
      </c>
      <c r="G11" s="22">
        <f t="shared" si="0"/>
        <v>-36576.225789999997</v>
      </c>
      <c r="H11" s="1"/>
      <c r="I11" s="124"/>
      <c r="J11" s="1"/>
    </row>
    <row r="12" spans="1:10" x14ac:dyDescent="0.25">
      <c r="A12" s="88">
        <v>7</v>
      </c>
      <c r="B12" s="100" t="s">
        <v>93</v>
      </c>
      <c r="C12" s="100">
        <v>520378.03609000018</v>
      </c>
      <c r="D12" s="100">
        <v>518204.67538000015</v>
      </c>
      <c r="E12" s="100">
        <v>29715.12039</v>
      </c>
      <c r="F12" s="100">
        <v>35142.880180000015</v>
      </c>
      <c r="G12" s="22">
        <f t="shared" si="0"/>
        <v>483061.79520000011</v>
      </c>
      <c r="H12" s="1"/>
      <c r="I12" s="124"/>
      <c r="J12" s="1"/>
    </row>
    <row r="13" spans="1:10" x14ac:dyDescent="0.25">
      <c r="A13" s="88">
        <v>17</v>
      </c>
      <c r="B13" s="100" t="s">
        <v>103</v>
      </c>
      <c r="C13" s="100">
        <v>942.21337999999992</v>
      </c>
      <c r="D13" s="100">
        <v>2291.7189700000004</v>
      </c>
      <c r="E13" s="100">
        <v>7483.626119999999</v>
      </c>
      <c r="F13" s="100">
        <v>34183.901609999994</v>
      </c>
      <c r="G13" s="22">
        <f t="shared" si="0"/>
        <v>-31892.182639999992</v>
      </c>
      <c r="H13" s="1"/>
      <c r="I13" s="124"/>
      <c r="J13" s="1"/>
    </row>
    <row r="14" spans="1:10" x14ac:dyDescent="0.25">
      <c r="A14" s="88">
        <v>12</v>
      </c>
      <c r="B14" s="100" t="s">
        <v>98</v>
      </c>
      <c r="C14" s="100">
        <v>11835.72372</v>
      </c>
      <c r="D14" s="100">
        <v>10948.137540000002</v>
      </c>
      <c r="E14" s="100">
        <v>21222.314079999996</v>
      </c>
      <c r="F14" s="100">
        <v>31748.072789999998</v>
      </c>
      <c r="G14" s="22">
        <f t="shared" si="0"/>
        <v>-20799.935249999995</v>
      </c>
      <c r="H14" s="1"/>
      <c r="I14" s="124"/>
      <c r="J14" s="1"/>
    </row>
    <row r="15" spans="1:10" x14ac:dyDescent="0.25">
      <c r="A15" s="88">
        <v>9</v>
      </c>
      <c r="B15" s="100" t="s">
        <v>95</v>
      </c>
      <c r="C15" s="100">
        <v>1893.2938399999998</v>
      </c>
      <c r="D15" s="100">
        <v>2522.1748999999995</v>
      </c>
      <c r="E15" s="100">
        <v>2783.93842</v>
      </c>
      <c r="F15" s="100">
        <v>13952.486279999999</v>
      </c>
      <c r="G15" s="22">
        <f t="shared" si="0"/>
        <v>-11430.311379999999</v>
      </c>
      <c r="H15" s="1"/>
      <c r="I15" s="124"/>
      <c r="J15" s="1"/>
    </row>
    <row r="16" spans="1:10" x14ac:dyDescent="0.25">
      <c r="A16" s="88">
        <v>4</v>
      </c>
      <c r="B16" s="100" t="s">
        <v>90</v>
      </c>
      <c r="C16" s="100">
        <v>9265.8523800000003</v>
      </c>
      <c r="D16" s="100">
        <v>4924.0795399999997</v>
      </c>
      <c r="E16" s="100">
        <v>7603.2368600000009</v>
      </c>
      <c r="F16" s="100">
        <v>11827.331180000005</v>
      </c>
      <c r="G16" s="22">
        <f t="shared" si="0"/>
        <v>-6903.251640000005</v>
      </c>
      <c r="H16" s="1"/>
      <c r="I16" s="124"/>
      <c r="J16" s="1"/>
    </row>
    <row r="17" spans="1:10" x14ac:dyDescent="0.25">
      <c r="A17" s="88">
        <v>22</v>
      </c>
      <c r="B17" s="100" t="s">
        <v>108</v>
      </c>
      <c r="C17" s="100">
        <v>21887.699610000029</v>
      </c>
      <c r="D17" s="100">
        <v>22356.610220000006</v>
      </c>
      <c r="E17" s="100">
        <v>6599.3663799999986</v>
      </c>
      <c r="F17" s="100">
        <v>11302.83893</v>
      </c>
      <c r="G17" s="22">
        <f t="shared" si="0"/>
        <v>11053.771290000006</v>
      </c>
      <c r="H17" s="1"/>
      <c r="I17" s="124"/>
      <c r="J17" s="1"/>
    </row>
    <row r="18" spans="1:10" x14ac:dyDescent="0.25">
      <c r="A18" s="88">
        <v>19</v>
      </c>
      <c r="B18" s="100" t="s">
        <v>105</v>
      </c>
      <c r="C18" s="100">
        <v>5950.3649300000006</v>
      </c>
      <c r="D18" s="100">
        <v>8885.0897399999976</v>
      </c>
      <c r="E18" s="100">
        <v>7910.8647900000005</v>
      </c>
      <c r="F18" s="100">
        <v>9324.4750900000017</v>
      </c>
      <c r="G18" s="22">
        <f t="shared" si="0"/>
        <v>-439.38535000000411</v>
      </c>
      <c r="H18" s="1"/>
      <c r="I18" s="124"/>
      <c r="J18" s="1"/>
    </row>
    <row r="19" spans="1:10" x14ac:dyDescent="0.25">
      <c r="A19" s="88">
        <v>20</v>
      </c>
      <c r="B19" s="100" t="s">
        <v>106</v>
      </c>
      <c r="C19" s="100">
        <v>45046.825400000016</v>
      </c>
      <c r="D19" s="100">
        <v>44191.898049999996</v>
      </c>
      <c r="E19" s="100">
        <v>7747.187280000001</v>
      </c>
      <c r="F19" s="100">
        <v>9143.9051999999974</v>
      </c>
      <c r="G19" s="22">
        <f t="shared" si="0"/>
        <v>35047.992849999995</v>
      </c>
      <c r="H19" s="1"/>
      <c r="I19" s="124"/>
      <c r="J19" s="1"/>
    </row>
    <row r="20" spans="1:10" x14ac:dyDescent="0.25">
      <c r="A20" s="88">
        <v>24</v>
      </c>
      <c r="B20" s="100" t="s">
        <v>110</v>
      </c>
      <c r="C20" s="100">
        <v>1530.75569</v>
      </c>
      <c r="D20" s="100">
        <v>3717.2757499999998</v>
      </c>
      <c r="E20" s="100">
        <v>7497.2189500000004</v>
      </c>
      <c r="F20" s="100">
        <v>8336.3061599999965</v>
      </c>
      <c r="G20" s="22">
        <f t="shared" si="0"/>
        <v>-4619.0304099999967</v>
      </c>
      <c r="H20" s="1"/>
      <c r="I20" s="124"/>
      <c r="J20" s="1"/>
    </row>
    <row r="21" spans="1:10" x14ac:dyDescent="0.25">
      <c r="A21" s="88">
        <v>2</v>
      </c>
      <c r="B21" s="100" t="s">
        <v>88</v>
      </c>
      <c r="C21" s="100">
        <v>31717.443910000002</v>
      </c>
      <c r="D21" s="100">
        <v>37286.414149999997</v>
      </c>
      <c r="E21" s="100">
        <v>7320.6364700000004</v>
      </c>
      <c r="F21" s="100">
        <v>8056.5721700000004</v>
      </c>
      <c r="G21" s="22">
        <f t="shared" si="0"/>
        <v>29229.841979999997</v>
      </c>
      <c r="H21" s="1"/>
      <c r="I21" s="124"/>
      <c r="J21" s="1"/>
    </row>
    <row r="22" spans="1:10" x14ac:dyDescent="0.25">
      <c r="A22" s="88">
        <v>16</v>
      </c>
      <c r="B22" s="100" t="s">
        <v>102</v>
      </c>
      <c r="C22" s="100">
        <v>2073.6569800000007</v>
      </c>
      <c r="D22" s="100">
        <v>3300.598480000001</v>
      </c>
      <c r="E22" s="100">
        <v>4423.3228200000003</v>
      </c>
      <c r="F22" s="100">
        <v>7576.8949899999989</v>
      </c>
      <c r="G22" s="22">
        <f t="shared" si="0"/>
        <v>-4276.2965099999983</v>
      </c>
      <c r="H22" s="1"/>
      <c r="I22" s="124"/>
      <c r="J22" s="1"/>
    </row>
    <row r="23" spans="1:10" x14ac:dyDescent="0.25">
      <c r="A23" s="88">
        <v>21</v>
      </c>
      <c r="B23" s="100" t="s">
        <v>107</v>
      </c>
      <c r="C23" s="100">
        <v>17267.203879999994</v>
      </c>
      <c r="D23" s="100">
        <v>21088.859420000001</v>
      </c>
      <c r="E23" s="100">
        <v>3957.66446</v>
      </c>
      <c r="F23" s="100">
        <v>4736.1599100000003</v>
      </c>
      <c r="G23" s="22">
        <f t="shared" si="0"/>
        <v>16352.69951</v>
      </c>
      <c r="H23" s="1"/>
      <c r="I23" s="124"/>
      <c r="J23" s="1"/>
    </row>
    <row r="24" spans="1:10" x14ac:dyDescent="0.25">
      <c r="A24" s="88">
        <v>1</v>
      </c>
      <c r="B24" s="100" t="s">
        <v>87</v>
      </c>
      <c r="C24" s="100">
        <v>2221.5632000000001</v>
      </c>
      <c r="D24" s="100">
        <v>2231.0889400000005</v>
      </c>
      <c r="E24" s="100">
        <v>3835.95604</v>
      </c>
      <c r="F24" s="100">
        <v>4499.4973899999995</v>
      </c>
      <c r="G24" s="22">
        <f t="shared" si="0"/>
        <v>-2268.408449999999</v>
      </c>
      <c r="H24" s="1"/>
      <c r="I24" s="124"/>
      <c r="J24" s="1"/>
    </row>
    <row r="25" spans="1:10" x14ac:dyDescent="0.25">
      <c r="A25" s="88">
        <v>6</v>
      </c>
      <c r="B25" s="100" t="s">
        <v>92</v>
      </c>
      <c r="C25" s="100">
        <v>8832.8581999999988</v>
      </c>
      <c r="D25" s="100">
        <v>10145.32963</v>
      </c>
      <c r="E25" s="100">
        <v>4179.9677599999995</v>
      </c>
      <c r="F25" s="100">
        <v>3275.9396500000007</v>
      </c>
      <c r="G25" s="22">
        <f t="shared" si="0"/>
        <v>6869.3899799999999</v>
      </c>
      <c r="H25" s="1"/>
      <c r="I25" s="124"/>
      <c r="J25" s="1"/>
    </row>
    <row r="26" spans="1:10" x14ac:dyDescent="0.25">
      <c r="A26" s="88">
        <v>18</v>
      </c>
      <c r="B26" s="100" t="s">
        <v>104</v>
      </c>
      <c r="C26" s="100">
        <v>2247.2803400000003</v>
      </c>
      <c r="D26" s="100">
        <v>2222.6222399999997</v>
      </c>
      <c r="E26" s="100">
        <v>1699.9334499999998</v>
      </c>
      <c r="F26" s="100">
        <v>2724.37637</v>
      </c>
      <c r="G26" s="22">
        <f t="shared" si="0"/>
        <v>-501.75413000000026</v>
      </c>
      <c r="H26" s="1"/>
      <c r="I26" s="124"/>
      <c r="J26" s="1"/>
    </row>
    <row r="27" spans="1:10" x14ac:dyDescent="0.25">
      <c r="A27" s="88">
        <v>13</v>
      </c>
      <c r="B27" s="100" t="s">
        <v>99</v>
      </c>
      <c r="C27" s="100">
        <v>2003.8043600000003</v>
      </c>
      <c r="D27" s="100">
        <v>415.19492000000002</v>
      </c>
      <c r="E27" s="100">
        <v>1862.32491</v>
      </c>
      <c r="F27" s="100">
        <v>1710.87933</v>
      </c>
      <c r="G27" s="22">
        <f t="shared" si="0"/>
        <v>-1295.6844099999998</v>
      </c>
      <c r="H27" s="1"/>
      <c r="I27" s="124"/>
      <c r="J27" s="1"/>
    </row>
    <row r="28" spans="1:10" x14ac:dyDescent="0.25">
      <c r="A28" s="88">
        <v>5</v>
      </c>
      <c r="B28" s="100" t="s">
        <v>91</v>
      </c>
      <c r="C28" s="100">
        <v>804.76528999999994</v>
      </c>
      <c r="D28" s="100">
        <v>2358.5510199999994</v>
      </c>
      <c r="E28" s="100">
        <v>1224.8400300000003</v>
      </c>
      <c r="F28" s="100">
        <v>1658.7684999999994</v>
      </c>
      <c r="G28" s="22">
        <f t="shared" si="0"/>
        <v>699.78251999999998</v>
      </c>
      <c r="H28" s="1"/>
      <c r="I28" s="124"/>
      <c r="J28" s="1"/>
    </row>
    <row r="29" spans="1:10" x14ac:dyDescent="0.25">
      <c r="A29" s="88">
        <v>11</v>
      </c>
      <c r="B29" s="100" t="s">
        <v>97</v>
      </c>
      <c r="C29" s="100">
        <v>5494.8998399999991</v>
      </c>
      <c r="D29" s="100">
        <v>5941.8219199999994</v>
      </c>
      <c r="E29" s="100">
        <v>615.31179999999995</v>
      </c>
      <c r="F29" s="100">
        <v>1278.0161300000002</v>
      </c>
      <c r="G29" s="22">
        <f t="shared" si="0"/>
        <v>4663.8057899999994</v>
      </c>
      <c r="H29" s="1"/>
      <c r="I29" s="124"/>
      <c r="J29" s="1"/>
    </row>
    <row r="30" spans="1:10" x14ac:dyDescent="0.25">
      <c r="A30" s="88">
        <v>14</v>
      </c>
      <c r="B30" s="100" t="s">
        <v>100</v>
      </c>
      <c r="C30" s="100">
        <v>219.81971000000001</v>
      </c>
      <c r="D30" s="100">
        <v>140.75423000000001</v>
      </c>
      <c r="E30" s="100">
        <v>774.76995999999997</v>
      </c>
      <c r="F30" s="100">
        <v>824.57818999999995</v>
      </c>
      <c r="G30" s="22">
        <f t="shared" si="0"/>
        <v>-683.82395999999994</v>
      </c>
      <c r="H30" s="1"/>
      <c r="I30" s="124"/>
      <c r="J30" s="1"/>
    </row>
    <row r="31" spans="1:10" x14ac:dyDescent="0.25">
      <c r="A31" s="23"/>
      <c r="B31" s="24" t="s">
        <v>47</v>
      </c>
      <c r="C31" s="102">
        <f>'Export-Import Provincias'!F16</f>
        <v>1129145.0257899999</v>
      </c>
      <c r="D31" s="102">
        <f>'Export-Import Provincias'!H16</f>
        <v>1189760.9019900004</v>
      </c>
      <c r="E31" s="102">
        <f>'Export-Import Provincias'!F52</f>
        <v>469944.97678999999</v>
      </c>
      <c r="F31" s="102">
        <f>'Export-Import Provincias'!H52</f>
        <v>612013.22362999991</v>
      </c>
      <c r="G31" s="26">
        <f t="shared" ref="G31:G32" si="1">D31-F31</f>
        <v>577747.67836000049</v>
      </c>
    </row>
    <row r="32" spans="1:10" ht="15.75" thickBot="1" x14ac:dyDescent="0.3">
      <c r="A32" s="27"/>
      <c r="B32" s="28" t="s">
        <v>48</v>
      </c>
      <c r="C32" s="101">
        <v>3017252.3589999997</v>
      </c>
      <c r="D32" s="101">
        <v>3205824.8784100008</v>
      </c>
      <c r="E32" s="101">
        <v>3105270.3330000006</v>
      </c>
      <c r="F32" s="101">
        <v>3670748.5895700008</v>
      </c>
      <c r="G32" s="29">
        <f t="shared" si="1"/>
        <v>-464923.71115999995</v>
      </c>
    </row>
    <row r="33" spans="1:7" x14ac:dyDescent="0.25">
      <c r="A33" s="3" t="s">
        <v>38</v>
      </c>
      <c r="B33" s="3"/>
    </row>
    <row r="34" spans="1:7" x14ac:dyDescent="0.25">
      <c r="A34" s="90" t="s">
        <v>146</v>
      </c>
      <c r="B34" s="3"/>
    </row>
    <row r="35" spans="1:7" x14ac:dyDescent="0.25">
      <c r="A35" t="s">
        <v>49</v>
      </c>
    </row>
    <row r="36" spans="1:7" x14ac:dyDescent="0.25">
      <c r="A36" s="144" t="s">
        <v>50</v>
      </c>
      <c r="B36" s="144"/>
      <c r="C36" s="144"/>
      <c r="D36" s="144"/>
      <c r="E36" s="144"/>
      <c r="F36" s="144"/>
      <c r="G36" s="144"/>
    </row>
    <row r="37" spans="1:7" x14ac:dyDescent="0.25">
      <c r="A37" s="144"/>
      <c r="B37" s="144"/>
      <c r="C37" s="144"/>
      <c r="D37" s="144"/>
      <c r="E37" s="144"/>
      <c r="F37" s="144"/>
      <c r="G37" s="144"/>
    </row>
  </sheetData>
  <sortState ref="A7:G30">
    <sortCondition descending="1" ref="F7:F30"/>
  </sortState>
  <mergeCells count="6">
    <mergeCell ref="A36:G37"/>
    <mergeCell ref="C5:D5"/>
    <mergeCell ref="E5:F5"/>
    <mergeCell ref="G5:G6"/>
    <mergeCell ref="B5:B6"/>
    <mergeCell ref="A5:A6"/>
  </mergeCells>
  <pageMargins left="0.7" right="0.7" top="0.75" bottom="0.75" header="0.3" footer="0.3"/>
  <pageSetup paperSize="9" scale="87" orientation="landscape" r:id="rId1"/>
  <headerFooter>
    <oddHeader>&amp;CRanking de capítulos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9EEB-3C1D-47D7-B119-31FF8E4562B9}">
  <sheetPr>
    <pageSetUpPr fitToPage="1"/>
  </sheetPr>
  <dimension ref="A1:YG69"/>
  <sheetViews>
    <sheetView zoomScale="70" zoomScaleNormal="70" zoomScaleSheetLayoutView="40" zoomScalePageLayoutView="85" workbookViewId="0">
      <selection activeCell="P13" sqref="P13"/>
    </sheetView>
  </sheetViews>
  <sheetFormatPr baseColWidth="10" defaultRowHeight="15" x14ac:dyDescent="0.25"/>
  <cols>
    <col min="1" max="1" width="10.140625" customWidth="1"/>
    <col min="2" max="2" width="45.42578125" customWidth="1"/>
    <col min="3" max="3" width="12.42578125" customWidth="1"/>
    <col min="4" max="4" width="13.42578125" style="90" customWidth="1"/>
    <col min="5" max="5" width="11.28515625" style="90" customWidth="1"/>
    <col min="6" max="6" width="15.42578125" customWidth="1"/>
    <col min="7" max="7" width="4.7109375" style="90" customWidth="1"/>
    <col min="8" max="8" width="4.85546875" customWidth="1"/>
    <col min="9" max="9" width="11.28515625" customWidth="1"/>
    <col min="10" max="10" width="45.42578125" customWidth="1"/>
    <col min="11" max="11" width="14.42578125" bestFit="1" customWidth="1"/>
    <col min="12" max="12" width="14.42578125" style="90" bestFit="1" customWidth="1"/>
    <col min="13" max="13" width="14.42578125" style="90" customWidth="1"/>
    <col min="14" max="14" width="15.28515625" customWidth="1"/>
    <col min="15" max="15" width="10.42578125" bestFit="1" customWidth="1"/>
    <col min="16" max="16" width="10.140625" bestFit="1" customWidth="1"/>
  </cols>
  <sheetData>
    <row r="1" spans="1:17" ht="15.75" x14ac:dyDescent="0.25">
      <c r="A1" s="108" t="s">
        <v>52</v>
      </c>
      <c r="B1" s="90"/>
      <c r="C1" s="90"/>
      <c r="F1" s="90"/>
      <c r="H1" s="90"/>
      <c r="I1" s="108" t="s">
        <v>55</v>
      </c>
      <c r="J1" s="90"/>
      <c r="K1" s="90"/>
      <c r="N1" s="90"/>
    </row>
    <row r="2" spans="1:17" ht="10.15" customHeight="1" x14ac:dyDescent="0.25">
      <c r="A2" s="90"/>
      <c r="B2" s="90"/>
      <c r="C2" s="90"/>
      <c r="F2" s="90"/>
      <c r="H2" s="90"/>
      <c r="I2" s="70"/>
      <c r="J2" s="90"/>
      <c r="K2" s="90"/>
      <c r="N2" s="90"/>
    </row>
    <row r="3" spans="1:17" ht="30.75" customHeight="1" x14ac:dyDescent="0.25">
      <c r="A3" s="156" t="s">
        <v>170</v>
      </c>
      <c r="B3" s="156"/>
      <c r="C3" s="156"/>
      <c r="D3" s="156"/>
      <c r="E3" s="156"/>
      <c r="F3" s="156"/>
      <c r="H3" s="90"/>
      <c r="I3" s="157" t="s">
        <v>171</v>
      </c>
      <c r="J3" s="157"/>
      <c r="K3" s="157"/>
      <c r="L3" s="157"/>
      <c r="M3" s="157"/>
      <c r="N3" s="157"/>
    </row>
    <row r="4" spans="1:17" ht="7.9" customHeight="1" thickBot="1" x14ac:dyDescent="0.3">
      <c r="A4" s="90"/>
      <c r="B4" s="3"/>
      <c r="C4" s="90"/>
      <c r="F4" s="90"/>
      <c r="H4" s="90"/>
      <c r="I4" t="s">
        <v>147</v>
      </c>
    </row>
    <row r="5" spans="1:17" ht="22.9" customHeight="1" thickBot="1" x14ac:dyDescent="0.3">
      <c r="A5" s="90"/>
      <c r="B5" s="150" t="s">
        <v>111</v>
      </c>
      <c r="C5" s="151"/>
      <c r="D5" s="151"/>
      <c r="E5" s="151"/>
      <c r="F5" s="152"/>
      <c r="J5" s="153" t="s">
        <v>127</v>
      </c>
      <c r="K5" s="154"/>
      <c r="L5" s="154"/>
      <c r="M5" s="154"/>
      <c r="N5" s="155"/>
    </row>
    <row r="6" spans="1:17" ht="93.75" customHeight="1" x14ac:dyDescent="0.25">
      <c r="A6" s="40" t="s">
        <v>112</v>
      </c>
      <c r="B6" s="99" t="s">
        <v>53</v>
      </c>
      <c r="C6" s="19" t="s">
        <v>172</v>
      </c>
      <c r="D6" s="19" t="s">
        <v>195</v>
      </c>
      <c r="E6" s="91" t="s">
        <v>178</v>
      </c>
      <c r="F6" s="20" t="s">
        <v>140</v>
      </c>
      <c r="I6" s="57" t="s">
        <v>112</v>
      </c>
      <c r="J6" s="58" t="s">
        <v>53</v>
      </c>
      <c r="K6" s="59" t="s">
        <v>173</v>
      </c>
      <c r="L6" s="59" t="s">
        <v>174</v>
      </c>
      <c r="M6" s="59" t="s">
        <v>178</v>
      </c>
      <c r="N6" s="60" t="s">
        <v>54</v>
      </c>
    </row>
    <row r="7" spans="1:17" ht="31.5" customHeight="1" x14ac:dyDescent="0.25">
      <c r="A7" s="61">
        <v>1</v>
      </c>
      <c r="B7" s="66" t="s">
        <v>115</v>
      </c>
      <c r="C7" s="100">
        <v>142364.62951</v>
      </c>
      <c r="D7" s="92">
        <v>136681.2916</v>
      </c>
      <c r="E7" s="96">
        <f t="shared" ref="E7:E26" si="0">(C7/D7)-1</f>
        <v>4.1580949693044822E-2</v>
      </c>
      <c r="F7" s="31">
        <f t="shared" ref="F7:F26" si="1">C7/$C$30</f>
        <v>0.1196581844905814</v>
      </c>
      <c r="I7" s="61">
        <v>1</v>
      </c>
      <c r="J7" s="66" t="s">
        <v>117</v>
      </c>
      <c r="K7" s="100">
        <v>82992.087180000002</v>
      </c>
      <c r="L7" s="92">
        <v>96588.535929999998</v>
      </c>
      <c r="M7" s="96">
        <f t="shared" ref="M7:M26" si="2">(K7/L7)-1</f>
        <v>-0.14076669264200947</v>
      </c>
      <c r="N7" s="31">
        <f t="shared" ref="N7:N26" si="3">K7/$K$30</f>
        <v>0.13514760149079091</v>
      </c>
    </row>
    <row r="8" spans="1:17" ht="38.25" x14ac:dyDescent="0.25">
      <c r="A8" s="61">
        <v>2</v>
      </c>
      <c r="B8" s="66" t="s">
        <v>117</v>
      </c>
      <c r="C8" s="100">
        <v>131963.22890000005</v>
      </c>
      <c r="D8" s="92">
        <v>116181.79822000003</v>
      </c>
      <c r="E8" s="96">
        <f t="shared" si="0"/>
        <v>0.13583393372958952</v>
      </c>
      <c r="F8" s="31">
        <f t="shared" si="1"/>
        <v>0.11091575515658453</v>
      </c>
      <c r="I8" s="61">
        <v>2</v>
      </c>
      <c r="J8" s="66" t="s">
        <v>115</v>
      </c>
      <c r="K8" s="100">
        <v>80825.092183000001</v>
      </c>
      <c r="L8" s="92">
        <v>91022.683791999996</v>
      </c>
      <c r="M8" s="96">
        <f t="shared" si="2"/>
        <v>-0.11203351938405781</v>
      </c>
      <c r="N8" s="31">
        <f t="shared" si="3"/>
        <v>0.13161878101840169</v>
      </c>
    </row>
    <row r="9" spans="1:17" ht="25.5" x14ac:dyDescent="0.25">
      <c r="A9" s="61">
        <v>3</v>
      </c>
      <c r="B9" s="66" t="s">
        <v>148</v>
      </c>
      <c r="C9" s="100">
        <v>128186.76148999998</v>
      </c>
      <c r="D9" s="92">
        <v>121158.30489</v>
      </c>
      <c r="E9" s="96">
        <f t="shared" si="0"/>
        <v>5.8010522732066416E-2</v>
      </c>
      <c r="F9" s="31">
        <f t="shared" si="1"/>
        <v>0.10774161537464723</v>
      </c>
      <c r="I9" s="61">
        <v>3</v>
      </c>
      <c r="J9" s="66" t="s">
        <v>116</v>
      </c>
      <c r="K9" s="100">
        <v>56337.784488999998</v>
      </c>
      <c r="L9" s="92">
        <v>63518.064342999998</v>
      </c>
      <c r="M9" s="96">
        <f t="shared" si="2"/>
        <v>-0.11304311502986319</v>
      </c>
      <c r="N9" s="31">
        <f t="shared" si="3"/>
        <v>9.1742679401227128E-2</v>
      </c>
    </row>
    <row r="10" spans="1:17" ht="25.5" x14ac:dyDescent="0.25">
      <c r="A10" s="61">
        <v>4</v>
      </c>
      <c r="B10" s="66" t="s">
        <v>116</v>
      </c>
      <c r="C10" s="100">
        <v>99394.182009999975</v>
      </c>
      <c r="D10" s="92">
        <v>104354.40319000003</v>
      </c>
      <c r="E10" s="96">
        <f t="shared" si="0"/>
        <v>-4.7532456977104065E-2</v>
      </c>
      <c r="F10" s="31">
        <f t="shared" si="1"/>
        <v>8.3541308042441753E-2</v>
      </c>
      <c r="I10" s="61">
        <v>4</v>
      </c>
      <c r="J10" s="66" t="s">
        <v>122</v>
      </c>
      <c r="K10" s="100">
        <v>27724.451130000001</v>
      </c>
      <c r="L10" s="92">
        <v>28217.283454</v>
      </c>
      <c r="M10" s="96">
        <f t="shared" si="2"/>
        <v>-1.7465619070078708E-2</v>
      </c>
      <c r="N10" s="31">
        <f t="shared" si="3"/>
        <v>4.5147594188607171E-2</v>
      </c>
    </row>
    <row r="11" spans="1:17" ht="38.25" x14ac:dyDescent="0.25">
      <c r="A11" s="61">
        <v>5</v>
      </c>
      <c r="B11" s="66" t="s">
        <v>119</v>
      </c>
      <c r="C11" s="100">
        <v>61380.275519999996</v>
      </c>
      <c r="D11" s="92">
        <v>47914.008369999989</v>
      </c>
      <c r="E11" s="96">
        <f t="shared" si="0"/>
        <v>0.28105073251253043</v>
      </c>
      <c r="F11" s="31">
        <f t="shared" si="1"/>
        <v>5.1590429150373845E-2</v>
      </c>
      <c r="I11" s="61">
        <v>5</v>
      </c>
      <c r="J11" s="66" t="s">
        <v>148</v>
      </c>
      <c r="K11" s="100">
        <v>25068.564596</v>
      </c>
      <c r="L11" s="92">
        <v>32672.146701000001</v>
      </c>
      <c r="M11" s="96">
        <f t="shared" si="2"/>
        <v>-0.23272367667127536</v>
      </c>
      <c r="N11" s="31">
        <f t="shared" si="3"/>
        <v>4.0822643375847165E-2</v>
      </c>
    </row>
    <row r="12" spans="1:17" ht="31.5" customHeight="1" x14ac:dyDescent="0.25">
      <c r="A12" s="61">
        <v>6</v>
      </c>
      <c r="B12" s="69" t="s">
        <v>118</v>
      </c>
      <c r="C12" s="100">
        <v>44104.790169999993</v>
      </c>
      <c r="D12" s="92">
        <v>37862.838800000005</v>
      </c>
      <c r="E12" s="96">
        <f t="shared" si="0"/>
        <v>0.16485693011481195</v>
      </c>
      <c r="F12" s="31">
        <f t="shared" si="1"/>
        <v>3.7070297146451936E-2</v>
      </c>
      <c r="I12" s="61">
        <v>6</v>
      </c>
      <c r="J12" s="69" t="s">
        <v>123</v>
      </c>
      <c r="K12" s="100">
        <v>22296.223349</v>
      </c>
      <c r="L12" s="92">
        <v>28493.305810000002</v>
      </c>
      <c r="M12" s="96">
        <f t="shared" si="2"/>
        <v>-0.21749257535519362</v>
      </c>
      <c r="N12" s="31">
        <f t="shared" si="3"/>
        <v>3.6308053096494243E-2</v>
      </c>
    </row>
    <row r="13" spans="1:17" ht="38.25" x14ac:dyDescent="0.25">
      <c r="A13" s="61">
        <v>7</v>
      </c>
      <c r="B13" s="66" t="s">
        <v>120</v>
      </c>
      <c r="C13" s="100">
        <v>42035.203679999999</v>
      </c>
      <c r="D13" s="92">
        <v>26087.880660000003</v>
      </c>
      <c r="E13" s="96">
        <f t="shared" si="0"/>
        <v>0.61129239388355883</v>
      </c>
      <c r="F13" s="31">
        <f t="shared" si="1"/>
        <v>3.5330799330934221E-2</v>
      </c>
      <c r="I13" s="61">
        <v>7</v>
      </c>
      <c r="J13" s="66" t="s">
        <v>134</v>
      </c>
      <c r="K13" s="100">
        <v>17690.501087000001</v>
      </c>
      <c r="L13" s="92">
        <v>20303.004293999998</v>
      </c>
      <c r="M13" s="96">
        <f t="shared" si="2"/>
        <v>-0.12867569592998862</v>
      </c>
      <c r="N13" s="31">
        <f t="shared" si="3"/>
        <v>2.8807912565120275E-2</v>
      </c>
    </row>
    <row r="14" spans="1:17" ht="31.5" customHeight="1" x14ac:dyDescent="0.25">
      <c r="A14" s="61">
        <v>8</v>
      </c>
      <c r="B14" s="66" t="s">
        <v>122</v>
      </c>
      <c r="C14" s="100">
        <v>36840.751429999997</v>
      </c>
      <c r="D14" s="92">
        <v>50491.151959999996</v>
      </c>
      <c r="E14" s="96">
        <f t="shared" si="0"/>
        <v>-0.27035232907369777</v>
      </c>
      <c r="F14" s="31">
        <f t="shared" si="1"/>
        <v>3.0964836185472192E-2</v>
      </c>
      <c r="I14" s="61">
        <v>8</v>
      </c>
      <c r="J14" s="66" t="s">
        <v>119</v>
      </c>
      <c r="K14" s="100">
        <v>13542.719141</v>
      </c>
      <c r="L14" s="92">
        <v>14936.460416</v>
      </c>
      <c r="M14" s="96">
        <f t="shared" si="2"/>
        <v>-9.3311349287748202E-2</v>
      </c>
      <c r="N14" s="31">
        <f t="shared" si="3"/>
        <v>2.2053500180082758E-2</v>
      </c>
    </row>
    <row r="15" spans="1:17" ht="25.5" x14ac:dyDescent="0.25">
      <c r="A15" s="61">
        <v>9</v>
      </c>
      <c r="B15" s="66" t="s">
        <v>121</v>
      </c>
      <c r="C15" s="100">
        <v>35546.167130000009</v>
      </c>
      <c r="D15" s="92">
        <v>31680.578540000002</v>
      </c>
      <c r="E15" s="96">
        <f t="shared" si="0"/>
        <v>0.12201761357101804</v>
      </c>
      <c r="F15" s="31">
        <f t="shared" si="1"/>
        <v>2.9876731594176024E-2</v>
      </c>
      <c r="I15" s="61">
        <v>9</v>
      </c>
      <c r="J15" s="66" t="s">
        <v>124</v>
      </c>
      <c r="K15" s="100">
        <v>13060.527107</v>
      </c>
      <c r="L15" s="92">
        <v>13589.584797</v>
      </c>
      <c r="M15" s="96">
        <f t="shared" si="2"/>
        <v>-3.8931115107857628E-2</v>
      </c>
      <c r="N15" s="31">
        <f t="shared" si="3"/>
        <v>2.1268279575716875E-2</v>
      </c>
      <c r="Q15" s="1"/>
    </row>
    <row r="16" spans="1:17" ht="38.25" x14ac:dyDescent="0.25">
      <c r="A16" s="61">
        <v>10</v>
      </c>
      <c r="B16" s="66" t="s">
        <v>134</v>
      </c>
      <c r="C16" s="100">
        <v>31624.92888000001</v>
      </c>
      <c r="D16" s="92">
        <v>31194.721590000005</v>
      </c>
      <c r="E16" s="96">
        <f t="shared" si="0"/>
        <v>1.3791028355832902E-2</v>
      </c>
      <c r="F16" s="31">
        <f t="shared" si="1"/>
        <v>2.6580911195773861E-2</v>
      </c>
      <c r="I16" s="61">
        <v>10</v>
      </c>
      <c r="J16" s="66" t="s">
        <v>118</v>
      </c>
      <c r="K16" s="100">
        <v>11822.50546</v>
      </c>
      <c r="L16" s="92">
        <v>9711.2310899999993</v>
      </c>
      <c r="M16" s="96">
        <f t="shared" si="2"/>
        <v>0.21740542990209089</v>
      </c>
      <c r="N16" s="31">
        <f t="shared" si="3"/>
        <v>1.9252236096501309E-2</v>
      </c>
    </row>
    <row r="17" spans="1:17" ht="25.5" x14ac:dyDescent="0.25">
      <c r="A17" s="61">
        <v>11</v>
      </c>
      <c r="B17" s="69" t="s">
        <v>124</v>
      </c>
      <c r="C17" s="100">
        <v>19966.253279999994</v>
      </c>
      <c r="D17" s="92">
        <v>21529.029150000009</v>
      </c>
      <c r="E17" s="96">
        <f t="shared" si="0"/>
        <v>-7.2589240281650813E-2</v>
      </c>
      <c r="F17" s="31">
        <f t="shared" si="1"/>
        <v>1.6781735932492263E-2</v>
      </c>
      <c r="I17" s="61">
        <v>11</v>
      </c>
      <c r="J17" s="69" t="s">
        <v>121</v>
      </c>
      <c r="K17" s="100">
        <v>10733.831069</v>
      </c>
      <c r="L17" s="92">
        <v>11010.350049999999</v>
      </c>
      <c r="M17" s="96">
        <f t="shared" si="2"/>
        <v>-2.5114458645209004E-2</v>
      </c>
      <c r="N17" s="31">
        <f t="shared" si="3"/>
        <v>1.7479395603539779E-2</v>
      </c>
    </row>
    <row r="18" spans="1:17" ht="62.25" customHeight="1" x14ac:dyDescent="0.25">
      <c r="A18" s="61">
        <v>12</v>
      </c>
      <c r="B18" s="66" t="s">
        <v>149</v>
      </c>
      <c r="C18" s="100">
        <v>19467.657990000003</v>
      </c>
      <c r="D18" s="92">
        <v>25061.473300000005</v>
      </c>
      <c r="E18" s="96">
        <f t="shared" si="0"/>
        <v>-0.22320376950863463</v>
      </c>
      <c r="F18" s="31">
        <f t="shared" si="1"/>
        <v>1.6362664092792339E-2</v>
      </c>
      <c r="I18" s="61">
        <v>12</v>
      </c>
      <c r="J18" s="66" t="s">
        <v>149</v>
      </c>
      <c r="K18" s="100">
        <v>10341.281666000001</v>
      </c>
      <c r="L18" s="92">
        <v>11522.68548</v>
      </c>
      <c r="M18" s="96">
        <f t="shared" si="2"/>
        <v>-0.10252851351801362</v>
      </c>
      <c r="N18" s="31">
        <f t="shared" si="3"/>
        <v>1.684015260960196E-2</v>
      </c>
    </row>
    <row r="19" spans="1:17" ht="89.25" x14ac:dyDescent="0.25">
      <c r="A19" s="61">
        <v>13</v>
      </c>
      <c r="B19" s="69" t="s">
        <v>150</v>
      </c>
      <c r="C19" s="100">
        <v>18502.214810000001</v>
      </c>
      <c r="D19" s="92">
        <v>14614.39675</v>
      </c>
      <c r="E19" s="96">
        <f t="shared" si="0"/>
        <v>0.26602658505216792</v>
      </c>
      <c r="F19" s="31">
        <f t="shared" si="1"/>
        <v>1.5551204262178308E-2</v>
      </c>
      <c r="I19" s="61">
        <v>13</v>
      </c>
      <c r="J19" s="69" t="s">
        <v>144</v>
      </c>
      <c r="K19" s="100">
        <v>9083.9475700000003</v>
      </c>
      <c r="L19" s="92">
        <v>9692.2100699999992</v>
      </c>
      <c r="M19" s="96">
        <f t="shared" si="2"/>
        <v>-6.275787416976597E-2</v>
      </c>
      <c r="N19" s="31">
        <f t="shared" si="3"/>
        <v>1.4792659973605913E-2</v>
      </c>
    </row>
    <row r="20" spans="1:17" ht="25.5" x14ac:dyDescent="0.25">
      <c r="A20" s="61">
        <v>14</v>
      </c>
      <c r="B20" s="66" t="s">
        <v>123</v>
      </c>
      <c r="C20" s="100">
        <v>18248.788549999997</v>
      </c>
      <c r="D20" s="92">
        <v>18892.24192</v>
      </c>
      <c r="E20" s="96">
        <f t="shared" si="0"/>
        <v>-3.4059132458960306E-2</v>
      </c>
      <c r="F20" s="31">
        <f t="shared" si="1"/>
        <v>1.5338198220732398E-2</v>
      </c>
      <c r="I20" s="61">
        <v>14</v>
      </c>
      <c r="J20" s="66" t="s">
        <v>191</v>
      </c>
      <c r="K20" s="100">
        <v>8971.8269899999996</v>
      </c>
      <c r="L20" s="92">
        <v>10003.10175</v>
      </c>
      <c r="M20" s="96">
        <f t="shared" si="2"/>
        <v>-0.10309549835379817</v>
      </c>
      <c r="N20" s="31">
        <f t="shared" si="3"/>
        <v>1.4610078380834403E-2</v>
      </c>
    </row>
    <row r="21" spans="1:17" ht="92.25" customHeight="1" x14ac:dyDescent="0.25">
      <c r="A21" s="61">
        <v>15</v>
      </c>
      <c r="B21" s="66" t="s">
        <v>137</v>
      </c>
      <c r="C21" s="100">
        <v>14736.648619999998</v>
      </c>
      <c r="D21" s="92">
        <v>12140.356479999997</v>
      </c>
      <c r="E21" s="96">
        <f t="shared" si="0"/>
        <v>0.21385633480179345</v>
      </c>
      <c r="F21" s="31">
        <f t="shared" si="1"/>
        <v>1.238622701027694E-2</v>
      </c>
      <c r="I21" s="61">
        <v>15</v>
      </c>
      <c r="J21" s="66" t="s">
        <v>192</v>
      </c>
      <c r="K21" s="100">
        <v>7312.5552600000001</v>
      </c>
      <c r="L21" s="92">
        <v>6905.1210899999996</v>
      </c>
      <c r="M21" s="96">
        <f t="shared" si="2"/>
        <v>5.9004637962112971E-2</v>
      </c>
      <c r="N21" s="31">
        <f t="shared" si="3"/>
        <v>1.1908054583739013E-2</v>
      </c>
    </row>
    <row r="22" spans="1:17" ht="38.25" x14ac:dyDescent="0.25">
      <c r="A22" s="61">
        <v>16</v>
      </c>
      <c r="B22" s="69" t="s">
        <v>156</v>
      </c>
      <c r="C22" s="100">
        <v>11343.915220000001</v>
      </c>
      <c r="D22" s="92">
        <v>8974.9470399999991</v>
      </c>
      <c r="E22" s="96">
        <f t="shared" si="0"/>
        <v>0.26395344389686803</v>
      </c>
      <c r="F22" s="31">
        <f t="shared" si="1"/>
        <v>9.5346175866311521E-3</v>
      </c>
      <c r="I22" s="61">
        <v>16</v>
      </c>
      <c r="J22" s="69" t="s">
        <v>142</v>
      </c>
      <c r="K22" s="100">
        <v>6433.9946680000003</v>
      </c>
      <c r="L22" s="92">
        <v>6460.9422560000003</v>
      </c>
      <c r="M22" s="96">
        <f t="shared" si="2"/>
        <v>-4.1708448910798834E-3</v>
      </c>
      <c r="N22" s="31">
        <f t="shared" si="3"/>
        <v>1.0477371722183715E-2</v>
      </c>
    </row>
    <row r="23" spans="1:17" ht="54.75" customHeight="1" x14ac:dyDescent="0.25">
      <c r="A23" s="61">
        <v>17</v>
      </c>
      <c r="B23" s="66" t="s">
        <v>144</v>
      </c>
      <c r="C23" s="100">
        <v>10249.439700000001</v>
      </c>
      <c r="D23" s="92">
        <v>11576.059149999999</v>
      </c>
      <c r="E23" s="96">
        <f t="shared" si="0"/>
        <v>-0.114600265324318</v>
      </c>
      <c r="F23" s="31">
        <f t="shared" si="1"/>
        <v>8.6147054276676377E-3</v>
      </c>
      <c r="I23" s="61">
        <v>17</v>
      </c>
      <c r="J23" s="66" t="s">
        <v>120</v>
      </c>
      <c r="K23" s="100">
        <v>5889.2610500000001</v>
      </c>
      <c r="L23" s="92">
        <v>3099.4153099999999</v>
      </c>
      <c r="M23" s="96">
        <f t="shared" si="2"/>
        <v>0.90012001005441267</v>
      </c>
      <c r="N23" s="31">
        <f t="shared" si="3"/>
        <v>9.5903059256044702E-3</v>
      </c>
    </row>
    <row r="24" spans="1:17" x14ac:dyDescent="0.25">
      <c r="A24" s="61">
        <v>18</v>
      </c>
      <c r="B24" s="66" t="s">
        <v>190</v>
      </c>
      <c r="C24" s="100">
        <v>9959.0920500000011</v>
      </c>
      <c r="D24" s="92">
        <v>10284.38717</v>
      </c>
      <c r="E24" s="96">
        <f t="shared" si="0"/>
        <v>-3.1629995509007913E-2</v>
      </c>
      <c r="F24" s="31">
        <f t="shared" si="1"/>
        <v>8.3706667729140961E-3</v>
      </c>
      <c r="I24" s="61">
        <v>18</v>
      </c>
      <c r="J24" s="66" t="s">
        <v>193</v>
      </c>
      <c r="K24" s="100">
        <v>5593.4089999999997</v>
      </c>
      <c r="L24" s="92">
        <v>5598.0959999999995</v>
      </c>
      <c r="M24" s="96">
        <f t="shared" si="2"/>
        <v>-8.3724895035741653E-4</v>
      </c>
      <c r="N24" s="31">
        <f t="shared" si="3"/>
        <v>9.1085287307869252E-3</v>
      </c>
    </row>
    <row r="25" spans="1:17" ht="36.75" customHeight="1" x14ac:dyDescent="0.25">
      <c r="A25" s="61">
        <v>19</v>
      </c>
      <c r="B25" s="66" t="s">
        <v>191</v>
      </c>
      <c r="C25" s="100">
        <v>9923.0495300000002</v>
      </c>
      <c r="D25" s="92">
        <v>11345.601559999999</v>
      </c>
      <c r="E25" s="96">
        <f t="shared" si="0"/>
        <v>-0.12538357023001245</v>
      </c>
      <c r="F25" s="31">
        <f t="shared" si="1"/>
        <v>8.3403728542454664E-3</v>
      </c>
      <c r="I25" s="61">
        <v>19</v>
      </c>
      <c r="J25" s="66" t="s">
        <v>154</v>
      </c>
      <c r="K25" s="100">
        <v>5500.1247100000001</v>
      </c>
      <c r="L25" s="92">
        <v>5429.18498</v>
      </c>
      <c r="M25" s="96">
        <f t="shared" si="2"/>
        <v>1.3066368204680323E-2</v>
      </c>
      <c r="N25" s="31">
        <f t="shared" si="3"/>
        <v>8.9566208986230234E-3</v>
      </c>
    </row>
    <row r="26" spans="1:17" ht="89.25" x14ac:dyDescent="0.25">
      <c r="A26" s="61">
        <v>20</v>
      </c>
      <c r="B26" s="69" t="s">
        <v>192</v>
      </c>
      <c r="C26" s="100">
        <v>9056.6758900000004</v>
      </c>
      <c r="D26" s="92">
        <v>8562.8641700000007</v>
      </c>
      <c r="E26" s="96">
        <f t="shared" si="0"/>
        <v>5.7668989043417218E-2</v>
      </c>
      <c r="F26" s="31">
        <f t="shared" si="1"/>
        <v>7.6121814684376975E-3</v>
      </c>
      <c r="I26" s="61">
        <v>20</v>
      </c>
      <c r="J26" s="69" t="s">
        <v>150</v>
      </c>
      <c r="K26" s="100">
        <v>5235.4990470000002</v>
      </c>
      <c r="L26" s="92">
        <v>7372.8756039999998</v>
      </c>
      <c r="M26" s="96">
        <f t="shared" si="2"/>
        <v>-0.28989727642229723</v>
      </c>
      <c r="N26" s="31">
        <f t="shared" si="3"/>
        <v>8.5256939890515897E-3</v>
      </c>
    </row>
    <row r="27" spans="1:17" ht="13.15" customHeight="1" x14ac:dyDescent="0.25">
      <c r="A27" s="63"/>
      <c r="B27" s="64"/>
      <c r="C27" s="64"/>
      <c r="D27" s="64"/>
      <c r="E27" s="64"/>
      <c r="F27" s="65"/>
      <c r="I27" s="63"/>
      <c r="J27" s="64"/>
      <c r="K27" s="64"/>
      <c r="L27" s="64"/>
      <c r="M27" s="64"/>
      <c r="N27" s="65"/>
      <c r="P27" s="16"/>
      <c r="Q27" s="16"/>
    </row>
    <row r="28" spans="1:17" x14ac:dyDescent="0.25">
      <c r="A28" s="62"/>
      <c r="B28" s="33" t="s">
        <v>135</v>
      </c>
      <c r="C28" s="103">
        <f>SUM(C7:C26)</f>
        <v>894894.65435999981</v>
      </c>
      <c r="D28" s="93">
        <f>SUM(D7:D27)</f>
        <v>846588.33450999984</v>
      </c>
      <c r="E28" s="96">
        <f t="shared" ref="E28:E31" si="4">(C28/D28)-1</f>
        <v>5.7059987577031013E-2</v>
      </c>
      <c r="F28" s="37">
        <f>C28/$C$30</f>
        <v>0.75216344129580515</v>
      </c>
      <c r="I28" s="62"/>
      <c r="J28" s="33" t="s">
        <v>135</v>
      </c>
      <c r="K28" s="103">
        <f>SUM(K7:K26)</f>
        <v>426456.18675200007</v>
      </c>
      <c r="L28" s="93">
        <f>SUM(L7:L26)</f>
        <v>476146.28321699996</v>
      </c>
      <c r="M28" s="96">
        <f t="shared" ref="M28" si="5">(K28/L28)-1</f>
        <v>-0.10435888762856105</v>
      </c>
      <c r="N28" s="37">
        <f>K28/$K$30</f>
        <v>0.69445814340636047</v>
      </c>
      <c r="P28" s="16"/>
      <c r="Q28" s="16"/>
    </row>
    <row r="29" spans="1:17" x14ac:dyDescent="0.25">
      <c r="A29" s="63"/>
      <c r="B29" s="64"/>
      <c r="C29" s="64"/>
      <c r="D29" s="64"/>
      <c r="E29" s="64"/>
      <c r="F29" s="65"/>
      <c r="I29" s="63"/>
      <c r="J29" s="64"/>
      <c r="K29" s="64"/>
      <c r="L29" s="64"/>
      <c r="M29" s="64"/>
      <c r="N29" s="65"/>
      <c r="P29" s="16"/>
      <c r="Q29" s="16"/>
    </row>
    <row r="30" spans="1:17" x14ac:dyDescent="0.25">
      <c r="A30" s="104" t="s">
        <v>113</v>
      </c>
      <c r="B30" s="105"/>
      <c r="C30" s="102">
        <f>'Ranking capítulos'!D31</f>
        <v>1189760.9019900004</v>
      </c>
      <c r="D30" s="94">
        <f>'Ranking capítulos'!C31</f>
        <v>1129145.0257899999</v>
      </c>
      <c r="E30" s="97">
        <f t="shared" si="4"/>
        <v>5.3682985635606029E-2</v>
      </c>
      <c r="F30" s="35">
        <f>C30/$C$30</f>
        <v>1</v>
      </c>
      <c r="I30" s="104" t="s">
        <v>113</v>
      </c>
      <c r="J30" s="105"/>
      <c r="K30" s="102">
        <f>'Export-Import Provincias'!I16</f>
        <v>614084.79517599999</v>
      </c>
      <c r="L30" s="94">
        <f>'Export-Import Provincias'!G16</f>
        <v>685011.867234</v>
      </c>
      <c r="M30" s="97">
        <f>(K30/L30)-1</f>
        <v>-0.10354137709233491</v>
      </c>
      <c r="N30" s="35">
        <f>K30/K30</f>
        <v>1</v>
      </c>
      <c r="P30" s="16"/>
      <c r="Q30" s="16"/>
    </row>
    <row r="31" spans="1:17" ht="15.75" thickBot="1" x14ac:dyDescent="0.3">
      <c r="A31" s="106" t="s">
        <v>114</v>
      </c>
      <c r="B31" s="107"/>
      <c r="C31" s="101">
        <f>'Ranking capítulos'!D32</f>
        <v>3205824.8784100008</v>
      </c>
      <c r="D31" s="95">
        <f>'Ranking capítulos'!C32</f>
        <v>3017252.3589999997</v>
      </c>
      <c r="E31" s="98">
        <f t="shared" si="4"/>
        <v>6.2498093289253154E-2</v>
      </c>
      <c r="F31" s="10">
        <f>C30/C31</f>
        <v>0.37112473298294707</v>
      </c>
      <c r="I31" s="106" t="s">
        <v>114</v>
      </c>
      <c r="J31" s="107"/>
      <c r="K31" s="101">
        <v>2910701.4669050002</v>
      </c>
      <c r="L31" s="95">
        <v>2746044.7890929999</v>
      </c>
      <c r="M31" s="98">
        <f>(K31/L31)-1</f>
        <v>5.9961395555527375E-2</v>
      </c>
      <c r="N31" s="10">
        <f>K30/K31</f>
        <v>0.21097484649601222</v>
      </c>
      <c r="P31" s="16"/>
      <c r="Q31" s="16"/>
    </row>
    <row r="32" spans="1:17" x14ac:dyDescent="0.25">
      <c r="B32" s="3" t="s">
        <v>38</v>
      </c>
      <c r="P32" s="16"/>
      <c r="Q32" s="16"/>
    </row>
    <row r="33" spans="1:657" x14ac:dyDescent="0.25">
      <c r="B33" s="90" t="s">
        <v>145</v>
      </c>
      <c r="E33" s="110"/>
      <c r="F33" s="109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  <c r="IV33" s="90"/>
      <c r="IW33" s="90"/>
      <c r="IX33" s="90"/>
      <c r="IY33" s="90"/>
      <c r="IZ33" s="90"/>
      <c r="JA33" s="90"/>
      <c r="JB33" s="90"/>
      <c r="JC33" s="90"/>
      <c r="JD33" s="90"/>
      <c r="JE33" s="90"/>
      <c r="JF33" s="90"/>
      <c r="JG33" s="90"/>
      <c r="JH33" s="90"/>
      <c r="JI33" s="90"/>
      <c r="JJ33" s="90"/>
      <c r="JK33" s="90"/>
      <c r="JL33" s="90"/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0"/>
      <c r="KF33" s="90"/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0"/>
      <c r="KZ33" s="90"/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0"/>
      <c r="LT33" s="90"/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0"/>
      <c r="MN33" s="90"/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0"/>
      <c r="NH33" s="90"/>
      <c r="NI33" s="90"/>
      <c r="NJ33" s="90"/>
      <c r="NK33" s="90"/>
      <c r="NL33" s="90"/>
      <c r="NM33" s="90"/>
      <c r="NN33" s="90"/>
      <c r="NO33" s="90"/>
      <c r="NP33" s="90"/>
      <c r="NQ33" s="90"/>
      <c r="NR33" s="90"/>
      <c r="NS33" s="90"/>
      <c r="NT33" s="90"/>
      <c r="NU33" s="90"/>
      <c r="NV33" s="90"/>
      <c r="NW33" s="90"/>
      <c r="NX33" s="90"/>
      <c r="NY33" s="90"/>
      <c r="NZ33" s="90"/>
      <c r="OA33" s="90"/>
      <c r="OB33" s="90"/>
      <c r="OC33" s="90"/>
      <c r="OD33" s="90"/>
      <c r="OE33" s="90"/>
      <c r="OF33" s="90"/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0"/>
      <c r="OZ33" s="90"/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0"/>
      <c r="PT33" s="90"/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0"/>
      <c r="QN33" s="90"/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0"/>
      <c r="RH33" s="90"/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0"/>
      <c r="SB33" s="90"/>
      <c r="SC33" s="90"/>
      <c r="SD33" s="90"/>
      <c r="SE33" s="90"/>
      <c r="SF33" s="90"/>
      <c r="SG33" s="90"/>
      <c r="SH33" s="90"/>
      <c r="SI33" s="90"/>
      <c r="SJ33" s="90"/>
      <c r="SK33" s="90"/>
      <c r="SL33" s="90"/>
      <c r="SM33" s="90"/>
      <c r="SN33" s="90"/>
      <c r="SO33" s="90"/>
      <c r="SP33" s="90"/>
      <c r="SQ33" s="90"/>
      <c r="SR33" s="90"/>
      <c r="SS33" s="90"/>
      <c r="ST33" s="90"/>
      <c r="SU33" s="90"/>
      <c r="SV33" s="90"/>
      <c r="SW33" s="90"/>
      <c r="SX33" s="90"/>
      <c r="SY33" s="90"/>
      <c r="SZ33" s="90"/>
      <c r="TA33" s="90"/>
      <c r="TB33" s="90"/>
      <c r="TC33" s="90"/>
      <c r="TD33" s="90"/>
      <c r="TE33" s="90"/>
      <c r="TF33" s="90"/>
      <c r="TG33" s="90"/>
      <c r="TH33" s="90"/>
      <c r="TI33" s="90"/>
      <c r="TJ33" s="90"/>
      <c r="TK33" s="90"/>
      <c r="TL33" s="90"/>
      <c r="TM33" s="90"/>
      <c r="TN33" s="90"/>
      <c r="TO33" s="90"/>
      <c r="TP33" s="90"/>
      <c r="TQ33" s="90"/>
      <c r="TR33" s="90"/>
      <c r="TS33" s="90"/>
      <c r="TT33" s="90"/>
      <c r="TU33" s="90"/>
      <c r="TV33" s="90"/>
      <c r="TW33" s="90"/>
      <c r="TX33" s="90"/>
      <c r="TY33" s="90"/>
      <c r="TZ33" s="90"/>
      <c r="UA33" s="90"/>
      <c r="UB33" s="90"/>
      <c r="UC33" s="90"/>
      <c r="UD33" s="90"/>
      <c r="UE33" s="90"/>
      <c r="UF33" s="90"/>
      <c r="UG33" s="90"/>
      <c r="UH33" s="90"/>
      <c r="UI33" s="90"/>
      <c r="UJ33" s="90"/>
      <c r="UK33" s="90"/>
      <c r="UL33" s="90"/>
      <c r="UM33" s="90"/>
      <c r="UN33" s="90"/>
      <c r="UO33" s="90"/>
      <c r="UP33" s="90"/>
      <c r="UQ33" s="90"/>
      <c r="UR33" s="90"/>
      <c r="US33" s="90"/>
      <c r="UT33" s="90"/>
      <c r="UU33" s="90"/>
      <c r="UV33" s="90"/>
      <c r="UW33" s="90"/>
      <c r="UX33" s="90"/>
      <c r="UY33" s="90"/>
      <c r="UZ33" s="90"/>
      <c r="VA33" s="90"/>
      <c r="VB33" s="90"/>
      <c r="VC33" s="90"/>
      <c r="VD33" s="90"/>
      <c r="VE33" s="90"/>
      <c r="VF33" s="90"/>
      <c r="VG33" s="90"/>
      <c r="VH33" s="90"/>
      <c r="VI33" s="90"/>
      <c r="VJ33" s="90"/>
      <c r="VK33" s="90"/>
      <c r="VL33" s="90"/>
      <c r="VM33" s="90"/>
      <c r="VN33" s="90"/>
      <c r="VO33" s="90"/>
      <c r="VP33" s="90"/>
      <c r="VQ33" s="90"/>
      <c r="VR33" s="90"/>
      <c r="VS33" s="90"/>
      <c r="VT33" s="90"/>
      <c r="VU33" s="90"/>
      <c r="VV33" s="90"/>
      <c r="VW33" s="90"/>
      <c r="VX33" s="90"/>
      <c r="VY33" s="90"/>
      <c r="VZ33" s="90"/>
      <c r="WA33" s="90"/>
      <c r="WB33" s="90"/>
      <c r="WC33" s="90"/>
      <c r="WD33" s="90"/>
      <c r="WE33" s="90"/>
      <c r="WF33" s="90"/>
      <c r="WG33" s="90"/>
      <c r="WH33" s="90"/>
      <c r="WI33" s="90"/>
      <c r="WJ33" s="90"/>
      <c r="WK33" s="90"/>
      <c r="WL33" s="90"/>
      <c r="WM33" s="90"/>
      <c r="WN33" s="90"/>
      <c r="WO33" s="90"/>
      <c r="WP33" s="90"/>
      <c r="WQ33" s="90"/>
      <c r="WR33" s="90"/>
      <c r="WS33" s="90"/>
      <c r="WT33" s="90"/>
      <c r="WU33" s="90"/>
      <c r="WV33" s="90"/>
      <c r="WW33" s="90"/>
      <c r="WX33" s="90"/>
      <c r="WY33" s="90"/>
      <c r="WZ33" s="90"/>
      <c r="XA33" s="90"/>
      <c r="XB33" s="90"/>
      <c r="XC33" s="90"/>
      <c r="XD33" s="90"/>
      <c r="XE33" s="90"/>
      <c r="XF33" s="90"/>
      <c r="XG33" s="90"/>
      <c r="XH33" s="90"/>
      <c r="XI33" s="90"/>
      <c r="XJ33" s="90"/>
      <c r="XK33" s="90"/>
      <c r="XL33" s="90"/>
      <c r="XM33" s="90"/>
      <c r="XN33" s="90"/>
      <c r="XO33" s="90"/>
      <c r="XP33" s="90"/>
      <c r="XQ33" s="90"/>
      <c r="XR33" s="90"/>
      <c r="XS33" s="90"/>
      <c r="XT33" s="90"/>
      <c r="XU33" s="90"/>
      <c r="XV33" s="90"/>
      <c r="XW33" s="90"/>
      <c r="XX33" s="90"/>
      <c r="XY33" s="90"/>
      <c r="XZ33" s="90"/>
      <c r="YA33" s="90"/>
      <c r="YB33" s="90"/>
      <c r="YC33" s="90"/>
      <c r="YD33" s="90"/>
      <c r="YE33" s="90"/>
      <c r="YF33" s="90"/>
      <c r="YG33" s="90"/>
    </row>
    <row r="34" spans="1:657" x14ac:dyDescent="0.25">
      <c r="A34" s="90"/>
      <c r="B34" s="90" t="s">
        <v>49</v>
      </c>
      <c r="C34" s="90"/>
      <c r="F34" s="90"/>
      <c r="H34" s="90"/>
      <c r="I34" s="90"/>
      <c r="J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  <c r="IV34" s="90"/>
      <c r="IW34" s="90"/>
      <c r="IX34" s="90"/>
      <c r="IY34" s="90"/>
      <c r="IZ34" s="90"/>
      <c r="JA34" s="90"/>
      <c r="JB34" s="90"/>
      <c r="JC34" s="90"/>
      <c r="JD34" s="90"/>
      <c r="JE34" s="90"/>
      <c r="JF34" s="90"/>
      <c r="JG34" s="90"/>
      <c r="JH34" s="90"/>
      <c r="JI34" s="90"/>
      <c r="JJ34" s="90"/>
      <c r="JK34" s="90"/>
      <c r="JL34" s="90"/>
      <c r="JM34" s="90"/>
      <c r="JN34" s="90"/>
      <c r="JO34" s="90"/>
      <c r="JP34" s="90"/>
      <c r="JQ34" s="90"/>
      <c r="JR34" s="90"/>
      <c r="JS34" s="90"/>
      <c r="JT34" s="90"/>
      <c r="JU34" s="90"/>
      <c r="JV34" s="90"/>
      <c r="JW34" s="90"/>
      <c r="JX34" s="90"/>
      <c r="JY34" s="90"/>
      <c r="JZ34" s="90"/>
      <c r="KA34" s="90"/>
      <c r="KB34" s="90"/>
      <c r="KC34" s="90"/>
      <c r="KD34" s="90"/>
      <c r="KE34" s="90"/>
      <c r="KF34" s="90"/>
      <c r="KG34" s="90"/>
      <c r="KH34" s="90"/>
      <c r="KI34" s="90"/>
      <c r="KJ34" s="90"/>
      <c r="KK34" s="90"/>
      <c r="KL34" s="90"/>
      <c r="KM34" s="90"/>
      <c r="KN34" s="90"/>
      <c r="KO34" s="90"/>
      <c r="KP34" s="90"/>
      <c r="KQ34" s="90"/>
      <c r="KR34" s="90"/>
      <c r="KS34" s="90"/>
      <c r="KT34" s="90"/>
      <c r="KU34" s="90"/>
      <c r="KV34" s="90"/>
      <c r="KW34" s="90"/>
      <c r="KX34" s="90"/>
      <c r="KY34" s="90"/>
      <c r="KZ34" s="90"/>
      <c r="LA34" s="90"/>
      <c r="LB34" s="90"/>
      <c r="LC34" s="90"/>
      <c r="LD34" s="90"/>
      <c r="LE34" s="90"/>
      <c r="LF34" s="90"/>
      <c r="LG34" s="90"/>
      <c r="LH34" s="90"/>
      <c r="LI34" s="90"/>
      <c r="LJ34" s="90"/>
      <c r="LK34" s="90"/>
      <c r="LL34" s="90"/>
      <c r="LM34" s="90"/>
      <c r="LN34" s="90"/>
      <c r="LO34" s="90"/>
      <c r="LP34" s="90"/>
      <c r="LQ34" s="90"/>
      <c r="LR34" s="90"/>
      <c r="LS34" s="90"/>
      <c r="LT34" s="90"/>
      <c r="LU34" s="90"/>
      <c r="LV34" s="90"/>
      <c r="LW34" s="90"/>
      <c r="LX34" s="90"/>
      <c r="LY34" s="90"/>
      <c r="LZ34" s="90"/>
      <c r="MA34" s="90"/>
      <c r="MB34" s="90"/>
      <c r="MC34" s="90"/>
      <c r="MD34" s="90"/>
      <c r="ME34" s="90"/>
      <c r="MF34" s="90"/>
      <c r="MG34" s="90"/>
      <c r="MH34" s="90"/>
      <c r="MI34" s="90"/>
      <c r="MJ34" s="90"/>
      <c r="MK34" s="90"/>
      <c r="ML34" s="90"/>
      <c r="MM34" s="90"/>
      <c r="MN34" s="90"/>
      <c r="MO34" s="90"/>
      <c r="MP34" s="90"/>
      <c r="MQ34" s="90"/>
      <c r="MR34" s="90"/>
      <c r="MS34" s="90"/>
      <c r="MT34" s="90"/>
      <c r="MU34" s="90"/>
      <c r="MV34" s="90"/>
      <c r="MW34" s="90"/>
      <c r="MX34" s="90"/>
      <c r="MY34" s="90"/>
      <c r="MZ34" s="90"/>
      <c r="NA34" s="90"/>
      <c r="NB34" s="90"/>
      <c r="NC34" s="90"/>
      <c r="ND34" s="90"/>
      <c r="NE34" s="90"/>
      <c r="NF34" s="90"/>
      <c r="NG34" s="90"/>
      <c r="NH34" s="90"/>
      <c r="NI34" s="90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0"/>
      <c r="NX34" s="90"/>
      <c r="NY34" s="90"/>
      <c r="NZ34" s="90"/>
      <c r="OA34" s="90"/>
      <c r="OB34" s="90"/>
      <c r="OC34" s="90"/>
      <c r="OD34" s="90"/>
      <c r="OE34" s="90"/>
      <c r="OF34" s="90"/>
      <c r="OG34" s="90"/>
      <c r="OH34" s="90"/>
      <c r="OI34" s="90"/>
      <c r="OJ34" s="90"/>
      <c r="OK34" s="90"/>
      <c r="OL34" s="90"/>
      <c r="OM34" s="90"/>
      <c r="ON34" s="90"/>
      <c r="OO34" s="90"/>
      <c r="OP34" s="90"/>
      <c r="OQ34" s="90"/>
      <c r="OR34" s="90"/>
      <c r="OS34" s="90"/>
      <c r="OT34" s="90"/>
      <c r="OU34" s="90"/>
      <c r="OV34" s="90"/>
      <c r="OW34" s="90"/>
      <c r="OX34" s="90"/>
      <c r="OY34" s="90"/>
      <c r="OZ34" s="90"/>
      <c r="PA34" s="90"/>
      <c r="PB34" s="90"/>
      <c r="PC34" s="90"/>
      <c r="PD34" s="90"/>
      <c r="PE34" s="90"/>
      <c r="PF34" s="90"/>
      <c r="PG34" s="90"/>
      <c r="PH34" s="90"/>
      <c r="PI34" s="90"/>
      <c r="PJ34" s="90"/>
      <c r="PK34" s="90"/>
      <c r="PL34" s="90"/>
      <c r="PM34" s="90"/>
      <c r="PN34" s="90"/>
      <c r="PO34" s="90"/>
      <c r="PP34" s="90"/>
      <c r="PQ34" s="90"/>
      <c r="PR34" s="90"/>
      <c r="PS34" s="90"/>
      <c r="PT34" s="90"/>
      <c r="PU34" s="90"/>
      <c r="PV34" s="90"/>
      <c r="PW34" s="90"/>
      <c r="PX34" s="90"/>
      <c r="PY34" s="90"/>
      <c r="PZ34" s="90"/>
      <c r="QA34" s="90"/>
      <c r="QB34" s="90"/>
      <c r="QC34" s="90"/>
      <c r="QD34" s="90"/>
      <c r="QE34" s="90"/>
      <c r="QF34" s="90"/>
      <c r="QG34" s="90"/>
      <c r="QH34" s="90"/>
      <c r="QI34" s="90"/>
      <c r="QJ34" s="90"/>
      <c r="QK34" s="90"/>
      <c r="QL34" s="90"/>
      <c r="QM34" s="90"/>
      <c r="QN34" s="90"/>
      <c r="QO34" s="90"/>
      <c r="QP34" s="90"/>
      <c r="QQ34" s="90"/>
      <c r="QR34" s="90"/>
      <c r="QS34" s="90"/>
      <c r="QT34" s="90"/>
      <c r="QU34" s="90"/>
      <c r="QV34" s="90"/>
      <c r="QW34" s="90"/>
      <c r="QX34" s="90"/>
      <c r="QY34" s="90"/>
      <c r="QZ34" s="90"/>
      <c r="RA34" s="90"/>
      <c r="RB34" s="90"/>
      <c r="RC34" s="90"/>
      <c r="RD34" s="90"/>
      <c r="RE34" s="90"/>
      <c r="RF34" s="90"/>
      <c r="RG34" s="90"/>
      <c r="RH34" s="90"/>
      <c r="RI34" s="90"/>
      <c r="RJ34" s="90"/>
      <c r="RK34" s="90"/>
      <c r="RL34" s="90"/>
      <c r="RM34" s="90"/>
      <c r="RN34" s="90"/>
      <c r="RO34" s="90"/>
      <c r="RP34" s="90"/>
      <c r="RQ34" s="90"/>
      <c r="RR34" s="90"/>
      <c r="RS34" s="90"/>
      <c r="RT34" s="90"/>
      <c r="RU34" s="90"/>
      <c r="RV34" s="90"/>
      <c r="RW34" s="90"/>
      <c r="RX34" s="90"/>
      <c r="RY34" s="90"/>
      <c r="RZ34" s="90"/>
      <c r="SA34" s="90"/>
      <c r="SB34" s="90"/>
      <c r="SC34" s="90"/>
      <c r="SD34" s="90"/>
      <c r="SE34" s="90"/>
      <c r="SF34" s="90"/>
      <c r="SG34" s="90"/>
      <c r="SH34" s="90"/>
      <c r="SI34" s="90"/>
      <c r="SJ34" s="90"/>
      <c r="SK34" s="90"/>
      <c r="SL34" s="90"/>
      <c r="SM34" s="90"/>
      <c r="SN34" s="90"/>
      <c r="SO34" s="90"/>
      <c r="SP34" s="90"/>
      <c r="SQ34" s="90"/>
      <c r="SR34" s="90"/>
      <c r="SS34" s="90"/>
      <c r="ST34" s="90"/>
      <c r="SU34" s="90"/>
      <c r="SV34" s="90"/>
      <c r="SW34" s="90"/>
      <c r="SX34" s="90"/>
      <c r="SY34" s="90"/>
      <c r="SZ34" s="90"/>
      <c r="TA34" s="90"/>
      <c r="TB34" s="90"/>
      <c r="TC34" s="90"/>
      <c r="TD34" s="90"/>
      <c r="TE34" s="90"/>
      <c r="TF34" s="90"/>
      <c r="TG34" s="90"/>
      <c r="TH34" s="90"/>
      <c r="TI34" s="90"/>
      <c r="TJ34" s="90"/>
      <c r="TK34" s="90"/>
      <c r="TL34" s="90"/>
      <c r="TM34" s="90"/>
      <c r="TN34" s="90"/>
      <c r="TO34" s="90"/>
      <c r="TP34" s="90"/>
      <c r="TQ34" s="90"/>
      <c r="TR34" s="90"/>
      <c r="TS34" s="90"/>
      <c r="TT34" s="90"/>
      <c r="TU34" s="90"/>
      <c r="TV34" s="90"/>
      <c r="TW34" s="90"/>
      <c r="TX34" s="90"/>
      <c r="TY34" s="90"/>
      <c r="TZ34" s="90"/>
      <c r="UA34" s="90"/>
      <c r="UB34" s="90"/>
      <c r="UC34" s="90"/>
      <c r="UD34" s="90"/>
      <c r="UE34" s="90"/>
      <c r="UF34" s="90"/>
      <c r="UG34" s="90"/>
      <c r="UH34" s="90"/>
      <c r="UI34" s="90"/>
      <c r="UJ34" s="90"/>
      <c r="UK34" s="90"/>
      <c r="UL34" s="90"/>
      <c r="UM34" s="90"/>
      <c r="UN34" s="90"/>
      <c r="UO34" s="90"/>
      <c r="UP34" s="90"/>
      <c r="UQ34" s="90"/>
      <c r="UR34" s="90"/>
      <c r="US34" s="90"/>
      <c r="UT34" s="90"/>
      <c r="UU34" s="90"/>
      <c r="UV34" s="90"/>
      <c r="UW34" s="90"/>
      <c r="UX34" s="90"/>
      <c r="UY34" s="90"/>
      <c r="UZ34" s="90"/>
      <c r="VA34" s="90"/>
      <c r="VB34" s="90"/>
      <c r="VC34" s="90"/>
      <c r="VD34" s="90"/>
      <c r="VE34" s="90"/>
      <c r="VF34" s="90"/>
      <c r="VG34" s="90"/>
      <c r="VH34" s="90"/>
      <c r="VI34" s="90"/>
      <c r="VJ34" s="90"/>
      <c r="VK34" s="90"/>
      <c r="VL34" s="90"/>
      <c r="VM34" s="90"/>
      <c r="VN34" s="90"/>
      <c r="VO34" s="90"/>
      <c r="VP34" s="90"/>
      <c r="VQ34" s="90"/>
      <c r="VR34" s="90"/>
      <c r="VS34" s="90"/>
      <c r="VT34" s="90"/>
      <c r="VU34" s="90"/>
      <c r="VV34" s="90"/>
      <c r="VW34" s="90"/>
      <c r="VX34" s="90"/>
      <c r="VY34" s="90"/>
      <c r="VZ34" s="90"/>
      <c r="WA34" s="90"/>
      <c r="WB34" s="90"/>
      <c r="WC34" s="90"/>
      <c r="WD34" s="90"/>
      <c r="WE34" s="90"/>
      <c r="WF34" s="90"/>
      <c r="WG34" s="90"/>
      <c r="WH34" s="90"/>
      <c r="WI34" s="90"/>
      <c r="WJ34" s="90"/>
      <c r="WK34" s="90"/>
      <c r="WL34" s="90"/>
      <c r="WM34" s="90"/>
      <c r="WN34" s="90"/>
      <c r="WO34" s="90"/>
      <c r="WP34" s="90"/>
      <c r="WQ34" s="90"/>
      <c r="WR34" s="90"/>
      <c r="WS34" s="90"/>
      <c r="WT34" s="90"/>
      <c r="WU34" s="90"/>
      <c r="WV34" s="90"/>
      <c r="WW34" s="90"/>
      <c r="WX34" s="90"/>
      <c r="WY34" s="90"/>
      <c r="WZ34" s="90"/>
      <c r="XA34" s="90"/>
      <c r="XB34" s="90"/>
      <c r="XC34" s="90"/>
      <c r="XD34" s="90"/>
      <c r="XE34" s="90"/>
      <c r="XF34" s="90"/>
      <c r="XG34" s="90"/>
      <c r="XH34" s="90"/>
      <c r="XI34" s="90"/>
      <c r="XJ34" s="90"/>
      <c r="XK34" s="90"/>
      <c r="XL34" s="90"/>
      <c r="XM34" s="90"/>
      <c r="XN34" s="90"/>
      <c r="XO34" s="90"/>
      <c r="XP34" s="90"/>
      <c r="XQ34" s="90"/>
      <c r="XR34" s="90"/>
      <c r="XS34" s="90"/>
      <c r="XT34" s="90"/>
      <c r="XU34" s="90"/>
      <c r="XV34" s="90"/>
      <c r="XW34" s="90"/>
      <c r="XX34" s="90"/>
      <c r="XY34" s="90"/>
      <c r="XZ34" s="90"/>
      <c r="YA34" s="90"/>
      <c r="YB34" s="90"/>
      <c r="YC34" s="90"/>
      <c r="YD34" s="90"/>
      <c r="YE34" s="90"/>
      <c r="YF34" s="90"/>
      <c r="YG34" s="90"/>
    </row>
    <row r="35" spans="1:657" s="70" customFormat="1" x14ac:dyDescent="0.25">
      <c r="A35" s="90"/>
      <c r="B35" s="90" t="s">
        <v>50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/>
      <c r="P35" s="118"/>
      <c r="Q35"/>
      <c r="R35"/>
      <c r="S35"/>
      <c r="T35"/>
      <c r="U35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  <c r="IV35" s="90"/>
      <c r="IW35" s="90"/>
      <c r="IX35" s="90"/>
      <c r="IY35" s="90"/>
      <c r="IZ35" s="90"/>
      <c r="JA35" s="90"/>
      <c r="JB35" s="90"/>
      <c r="JC35" s="90"/>
      <c r="JD35" s="90"/>
      <c r="JE35" s="90"/>
      <c r="JF35" s="90"/>
      <c r="JG35" s="90"/>
      <c r="JH35" s="90"/>
      <c r="JI35" s="90"/>
      <c r="JJ35" s="90"/>
      <c r="JK35" s="90"/>
      <c r="JL35" s="90"/>
      <c r="JM35" s="90"/>
      <c r="JN35" s="90"/>
      <c r="JO35" s="90"/>
      <c r="JP35" s="90"/>
      <c r="JQ35" s="90"/>
      <c r="JR35" s="90"/>
      <c r="JS35" s="90"/>
      <c r="JT35" s="90"/>
      <c r="JU35" s="90"/>
      <c r="JV35" s="90"/>
      <c r="JW35" s="90"/>
      <c r="JX35" s="90"/>
      <c r="JY35" s="90"/>
      <c r="JZ35" s="90"/>
      <c r="KA35" s="90"/>
      <c r="KB35" s="90"/>
      <c r="KC35" s="90"/>
      <c r="KD35" s="90"/>
      <c r="KE35" s="90"/>
      <c r="KF35" s="90"/>
      <c r="KG35" s="90"/>
      <c r="KH35" s="90"/>
      <c r="KI35" s="90"/>
      <c r="KJ35" s="90"/>
      <c r="KK35" s="90"/>
      <c r="KL35" s="90"/>
      <c r="KM35" s="90"/>
      <c r="KN35" s="90"/>
      <c r="KO35" s="90"/>
      <c r="KP35" s="90"/>
      <c r="KQ35" s="90"/>
      <c r="KR35" s="90"/>
      <c r="KS35" s="90"/>
      <c r="KT35" s="90"/>
      <c r="KU35" s="90"/>
      <c r="KV35" s="90"/>
      <c r="KW35" s="90"/>
      <c r="KX35" s="90"/>
      <c r="KY35" s="90"/>
      <c r="KZ35" s="90"/>
      <c r="LA35" s="90"/>
      <c r="LB35" s="90"/>
      <c r="LC35" s="90"/>
      <c r="LD35" s="90"/>
      <c r="LE35" s="90"/>
      <c r="LF35" s="90"/>
      <c r="LG35" s="90"/>
      <c r="LH35" s="90"/>
      <c r="LI35" s="90"/>
      <c r="LJ35" s="90"/>
      <c r="LK35" s="90"/>
      <c r="LL35" s="90"/>
      <c r="LM35" s="90"/>
      <c r="LN35" s="90"/>
      <c r="LO35" s="90"/>
      <c r="LP35" s="90"/>
      <c r="LQ35" s="90"/>
      <c r="LR35" s="90"/>
      <c r="LS35" s="90"/>
      <c r="LT35" s="90"/>
      <c r="LU35" s="90"/>
      <c r="LV35" s="90"/>
      <c r="LW35" s="90"/>
      <c r="LX35" s="90"/>
      <c r="LY35" s="90"/>
      <c r="LZ35" s="90"/>
      <c r="MA35" s="90"/>
      <c r="MB35" s="90"/>
      <c r="MC35" s="90"/>
      <c r="MD35" s="90"/>
      <c r="ME35" s="90"/>
      <c r="MF35" s="90"/>
      <c r="MG35" s="90"/>
      <c r="MH35" s="90"/>
      <c r="MI35" s="90"/>
      <c r="MJ35" s="90"/>
      <c r="MK35" s="90"/>
      <c r="ML35" s="90"/>
      <c r="MM35" s="90"/>
      <c r="MN35" s="90"/>
      <c r="MO35" s="90"/>
      <c r="MP35" s="90"/>
      <c r="MQ35" s="90"/>
      <c r="MR35" s="90"/>
      <c r="MS35" s="90"/>
      <c r="MT35" s="90"/>
      <c r="MU35" s="90"/>
      <c r="MV35" s="90"/>
      <c r="MW35" s="90"/>
      <c r="MX35" s="90"/>
      <c r="MY35" s="90"/>
      <c r="MZ35" s="90"/>
      <c r="NA35" s="90"/>
      <c r="NB35" s="90"/>
      <c r="NC35" s="90"/>
      <c r="ND35" s="90"/>
      <c r="NE35" s="90"/>
      <c r="NF35" s="90"/>
      <c r="NG35" s="90"/>
      <c r="NH35" s="90"/>
      <c r="NI35" s="90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0"/>
      <c r="NX35" s="90"/>
      <c r="NY35" s="90"/>
      <c r="NZ35" s="90"/>
      <c r="OA35" s="90"/>
      <c r="OB35" s="90"/>
      <c r="OC35" s="90"/>
      <c r="OD35" s="90"/>
      <c r="OE35" s="90"/>
      <c r="OF35" s="90"/>
      <c r="OG35" s="90"/>
      <c r="OH35" s="90"/>
      <c r="OI35" s="90"/>
      <c r="OJ35" s="90"/>
      <c r="OK35" s="90"/>
      <c r="OL35" s="90"/>
      <c r="OM35" s="90"/>
      <c r="ON35" s="90"/>
      <c r="OO35" s="90"/>
      <c r="OP35" s="90"/>
      <c r="OQ35" s="90"/>
      <c r="OR35" s="90"/>
      <c r="OS35" s="90"/>
      <c r="OT35" s="90"/>
      <c r="OU35" s="90"/>
      <c r="OV35" s="90"/>
      <c r="OW35" s="90"/>
      <c r="OX35" s="90"/>
      <c r="OY35" s="90"/>
      <c r="OZ35" s="90"/>
      <c r="PA35" s="90"/>
      <c r="PB35" s="90"/>
      <c r="PC35" s="90"/>
      <c r="PD35" s="90"/>
      <c r="PE35" s="90"/>
      <c r="PF35" s="90"/>
      <c r="PG35" s="90"/>
      <c r="PH35" s="90"/>
      <c r="PI35" s="90"/>
      <c r="PJ35" s="90"/>
      <c r="PK35" s="90"/>
      <c r="PL35" s="90"/>
      <c r="PM35" s="90"/>
      <c r="PN35" s="90"/>
      <c r="PO35" s="90"/>
      <c r="PP35" s="90"/>
      <c r="PQ35" s="90"/>
      <c r="PR35" s="90"/>
      <c r="PS35" s="90"/>
      <c r="PT35" s="90"/>
      <c r="PU35" s="90"/>
      <c r="PV35" s="90"/>
      <c r="PW35" s="90"/>
      <c r="PX35" s="90"/>
      <c r="PY35" s="90"/>
      <c r="PZ35" s="90"/>
      <c r="QA35" s="90"/>
      <c r="QB35" s="90"/>
      <c r="QC35" s="90"/>
      <c r="QD35" s="90"/>
      <c r="QE35" s="90"/>
      <c r="QF35" s="90"/>
      <c r="QG35" s="90"/>
      <c r="QH35" s="90"/>
      <c r="QI35" s="90"/>
      <c r="QJ35" s="90"/>
      <c r="QK35" s="90"/>
      <c r="QL35" s="90"/>
      <c r="QM35" s="90"/>
      <c r="QN35" s="90"/>
      <c r="QO35" s="90"/>
      <c r="QP35" s="90"/>
      <c r="QQ35" s="90"/>
      <c r="QR35" s="90"/>
      <c r="QS35" s="90"/>
      <c r="QT35" s="90"/>
      <c r="QU35" s="90"/>
      <c r="QV35" s="90"/>
      <c r="QW35" s="90"/>
      <c r="QX35" s="90"/>
      <c r="QY35" s="90"/>
      <c r="QZ35" s="90"/>
      <c r="RA35" s="90"/>
      <c r="RB35" s="90"/>
      <c r="RC35" s="90"/>
      <c r="RD35" s="90"/>
      <c r="RE35" s="90"/>
      <c r="RF35" s="90"/>
      <c r="RG35" s="90"/>
      <c r="RH35" s="90"/>
      <c r="RI35" s="90"/>
      <c r="RJ35" s="90"/>
      <c r="RK35" s="90"/>
      <c r="RL35" s="90"/>
      <c r="RM35" s="90"/>
      <c r="RN35" s="90"/>
      <c r="RO35" s="90"/>
      <c r="RP35" s="90"/>
      <c r="RQ35" s="90"/>
      <c r="RR35" s="90"/>
      <c r="RS35" s="90"/>
      <c r="RT35" s="90"/>
      <c r="RU35" s="90"/>
      <c r="RV35" s="90"/>
      <c r="RW35" s="90"/>
      <c r="RX35" s="90"/>
      <c r="RY35" s="90"/>
      <c r="RZ35" s="90"/>
      <c r="SA35" s="90"/>
      <c r="SB35" s="90"/>
      <c r="SC35" s="90"/>
      <c r="SD35" s="90"/>
      <c r="SE35" s="90"/>
      <c r="SF35" s="90"/>
      <c r="SG35" s="90"/>
      <c r="SH35" s="90"/>
      <c r="SI35" s="90"/>
      <c r="SJ35" s="90"/>
      <c r="SK35" s="90"/>
      <c r="SL35" s="90"/>
      <c r="SM35" s="90"/>
      <c r="SN35" s="90"/>
      <c r="SO35" s="90"/>
      <c r="SP35" s="90"/>
      <c r="SQ35" s="90"/>
      <c r="SR35" s="90"/>
      <c r="SS35" s="90"/>
      <c r="ST35" s="90"/>
      <c r="SU35" s="90"/>
      <c r="SV35" s="90"/>
      <c r="SW35" s="90"/>
      <c r="SX35" s="90"/>
      <c r="SY35" s="90"/>
      <c r="SZ35" s="90"/>
      <c r="TA35" s="90"/>
      <c r="TB35" s="90"/>
      <c r="TC35" s="90"/>
      <c r="TD35" s="90"/>
      <c r="TE35" s="90"/>
      <c r="TF35" s="90"/>
      <c r="TG35" s="90"/>
      <c r="TH35" s="90"/>
      <c r="TI35" s="90"/>
      <c r="TJ35" s="90"/>
      <c r="TK35" s="90"/>
      <c r="TL35" s="90"/>
      <c r="TM35" s="90"/>
      <c r="TN35" s="90"/>
      <c r="TO35" s="90"/>
      <c r="TP35" s="90"/>
      <c r="TQ35" s="90"/>
      <c r="TR35" s="90"/>
      <c r="TS35" s="90"/>
      <c r="TT35" s="90"/>
      <c r="TU35" s="90"/>
      <c r="TV35" s="90"/>
      <c r="TW35" s="90"/>
      <c r="TX35" s="90"/>
      <c r="TY35" s="90"/>
      <c r="TZ35" s="90"/>
      <c r="UA35" s="90"/>
      <c r="UB35" s="90"/>
      <c r="UC35" s="90"/>
      <c r="UD35" s="90"/>
      <c r="UE35" s="90"/>
      <c r="UF35" s="90"/>
      <c r="UG35" s="90"/>
      <c r="UH35" s="90"/>
      <c r="UI35" s="90"/>
      <c r="UJ35" s="90"/>
      <c r="UK35" s="90"/>
      <c r="UL35" s="90"/>
      <c r="UM35" s="90"/>
      <c r="UN35" s="90"/>
      <c r="UO35" s="90"/>
      <c r="UP35" s="90"/>
      <c r="UQ35" s="90"/>
      <c r="UR35" s="90"/>
      <c r="US35" s="90"/>
      <c r="UT35" s="90"/>
      <c r="UU35" s="90"/>
      <c r="UV35" s="90"/>
      <c r="UW35" s="90"/>
      <c r="UX35" s="90"/>
      <c r="UY35" s="90"/>
      <c r="UZ35" s="90"/>
      <c r="VA35" s="90"/>
      <c r="VB35" s="90"/>
      <c r="VC35" s="90"/>
      <c r="VD35" s="90"/>
      <c r="VE35" s="90"/>
      <c r="VF35" s="90"/>
      <c r="VG35" s="90"/>
      <c r="VH35" s="90"/>
      <c r="VI35" s="90"/>
      <c r="VJ35" s="90"/>
      <c r="VK35" s="90"/>
      <c r="VL35" s="90"/>
      <c r="VM35" s="90"/>
      <c r="VN35" s="90"/>
      <c r="VO35" s="90"/>
      <c r="VP35" s="90"/>
      <c r="VQ35" s="90"/>
      <c r="VR35" s="90"/>
      <c r="VS35" s="90"/>
      <c r="VT35" s="90"/>
      <c r="VU35" s="90"/>
      <c r="VV35" s="90"/>
      <c r="VW35" s="90"/>
      <c r="VX35" s="90"/>
      <c r="VY35" s="90"/>
      <c r="VZ35" s="90"/>
      <c r="WA35" s="90"/>
      <c r="WB35" s="90"/>
      <c r="WC35" s="90"/>
      <c r="WD35" s="90"/>
      <c r="WE35" s="90"/>
      <c r="WF35" s="90"/>
      <c r="WG35" s="90"/>
      <c r="WH35" s="90"/>
      <c r="WI35" s="90"/>
      <c r="WJ35" s="90"/>
      <c r="WK35" s="90"/>
      <c r="WL35" s="90"/>
      <c r="WM35" s="90"/>
      <c r="WN35" s="90"/>
      <c r="WO35" s="90"/>
      <c r="WP35" s="90"/>
      <c r="WQ35" s="90"/>
      <c r="WR35" s="90"/>
      <c r="WS35" s="90"/>
      <c r="WT35" s="90"/>
      <c r="WU35" s="90"/>
      <c r="WV35" s="90"/>
      <c r="WW35" s="90"/>
      <c r="WX35" s="90"/>
      <c r="WY35" s="90"/>
      <c r="WZ35" s="90"/>
      <c r="XA35" s="90"/>
      <c r="XB35" s="90"/>
      <c r="XC35" s="90"/>
      <c r="XD35" s="90"/>
      <c r="XE35" s="90"/>
      <c r="XF35" s="90"/>
      <c r="XG35" s="90"/>
      <c r="XH35" s="90"/>
      <c r="XI35" s="90"/>
      <c r="XJ35" s="90"/>
      <c r="XK35" s="90"/>
      <c r="XL35" s="90"/>
      <c r="XM35" s="90"/>
      <c r="XN35" s="90"/>
      <c r="XO35" s="90"/>
      <c r="XP35" s="90"/>
      <c r="XQ35" s="90"/>
      <c r="XR35" s="90"/>
      <c r="XS35" s="90"/>
      <c r="XT35" s="90"/>
      <c r="XU35" s="90"/>
      <c r="XV35" s="90"/>
      <c r="XW35" s="90"/>
      <c r="XX35" s="90"/>
      <c r="XY35" s="90"/>
      <c r="XZ35" s="90"/>
      <c r="YA35" s="90"/>
      <c r="YB35" s="90"/>
      <c r="YC35" s="90"/>
      <c r="YD35" s="90"/>
      <c r="YE35" s="90"/>
      <c r="YF35" s="90"/>
      <c r="YG35" s="90"/>
    </row>
    <row r="36" spans="1:657" s="70" customFormat="1" x14ac:dyDescent="0.2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/>
      <c r="L36" s="90"/>
      <c r="M36" s="90"/>
      <c r="N36"/>
      <c r="O36"/>
      <c r="P36"/>
      <c r="Q36"/>
      <c r="R36"/>
      <c r="S36"/>
      <c r="T36"/>
      <c r="U36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90"/>
      <c r="JS36" s="90"/>
      <c r="JT36" s="90"/>
      <c r="JU36" s="90"/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90"/>
      <c r="NF36" s="90"/>
      <c r="NG36" s="90"/>
      <c r="NH36" s="90"/>
      <c r="NI36" s="90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NY36" s="90"/>
      <c r="NZ36" s="90"/>
      <c r="OA36" s="90"/>
      <c r="OB36" s="90"/>
      <c r="OC36" s="90"/>
      <c r="OD36" s="90"/>
      <c r="OE36" s="90"/>
      <c r="OF36" s="90"/>
      <c r="OG36" s="90"/>
      <c r="OH36" s="90"/>
      <c r="OI36" s="90"/>
      <c r="OJ36" s="90"/>
      <c r="OK36" s="90"/>
      <c r="OL36" s="90"/>
      <c r="OM36" s="90"/>
      <c r="ON36" s="90"/>
      <c r="OO36" s="90"/>
      <c r="OP36" s="90"/>
      <c r="OQ36" s="90"/>
      <c r="OR36" s="90"/>
      <c r="OS36" s="90"/>
      <c r="OT36" s="90"/>
      <c r="OU36" s="90"/>
      <c r="OV36" s="90"/>
      <c r="OW36" s="90"/>
      <c r="OX36" s="90"/>
      <c r="OY36" s="90"/>
      <c r="OZ36" s="90"/>
      <c r="PA36" s="90"/>
      <c r="PB36" s="90"/>
      <c r="PC36" s="90"/>
      <c r="PD36" s="90"/>
      <c r="PE36" s="90"/>
      <c r="PF36" s="90"/>
      <c r="PG36" s="90"/>
      <c r="PH36" s="90"/>
      <c r="PI36" s="90"/>
      <c r="PJ36" s="90"/>
      <c r="PK36" s="90"/>
      <c r="PL36" s="90"/>
      <c r="PM36" s="90"/>
      <c r="PN36" s="90"/>
      <c r="PO36" s="90"/>
      <c r="PP36" s="90"/>
      <c r="PQ36" s="90"/>
      <c r="PR36" s="90"/>
      <c r="PS36" s="90"/>
      <c r="PT36" s="90"/>
      <c r="PU36" s="90"/>
      <c r="PV36" s="90"/>
      <c r="PW36" s="90"/>
      <c r="PX36" s="90"/>
      <c r="PY36" s="90"/>
      <c r="PZ36" s="90"/>
      <c r="QA36" s="90"/>
      <c r="QB36" s="90"/>
      <c r="QC36" s="90"/>
      <c r="QD36" s="90"/>
      <c r="QE36" s="90"/>
      <c r="QF36" s="90"/>
      <c r="QG36" s="90"/>
      <c r="QH36" s="90"/>
      <c r="QI36" s="90"/>
      <c r="QJ36" s="90"/>
      <c r="QK36" s="90"/>
      <c r="QL36" s="90"/>
      <c r="QM36" s="90"/>
      <c r="QN36" s="90"/>
      <c r="QO36" s="90"/>
      <c r="QP36" s="90"/>
      <c r="QQ36" s="90"/>
      <c r="QR36" s="90"/>
      <c r="QS36" s="90"/>
      <c r="QT36" s="90"/>
      <c r="QU36" s="90"/>
      <c r="QV36" s="90"/>
      <c r="QW36" s="90"/>
      <c r="QX36" s="90"/>
      <c r="QY36" s="90"/>
      <c r="QZ36" s="90"/>
      <c r="RA36" s="90"/>
      <c r="RB36" s="90"/>
      <c r="RC36" s="90"/>
      <c r="RD36" s="90"/>
      <c r="RE36" s="90"/>
      <c r="RF36" s="90"/>
      <c r="RG36" s="90"/>
      <c r="RH36" s="90"/>
      <c r="RI36" s="90"/>
      <c r="RJ36" s="90"/>
      <c r="RK36" s="90"/>
      <c r="RL36" s="90"/>
      <c r="RM36" s="90"/>
      <c r="RN36" s="90"/>
      <c r="RO36" s="90"/>
      <c r="RP36" s="90"/>
      <c r="RQ36" s="90"/>
      <c r="RR36" s="90"/>
      <c r="RS36" s="90"/>
      <c r="RT36" s="90"/>
      <c r="RU36" s="90"/>
      <c r="RV36" s="90"/>
      <c r="RW36" s="90"/>
      <c r="RX36" s="90"/>
      <c r="RY36" s="90"/>
      <c r="RZ36" s="90"/>
      <c r="SA36" s="90"/>
      <c r="SB36" s="90"/>
      <c r="SC36" s="90"/>
      <c r="SD36" s="90"/>
      <c r="SE36" s="90"/>
      <c r="SF36" s="90"/>
      <c r="SG36" s="90"/>
      <c r="SH36" s="90"/>
      <c r="SI36" s="90"/>
      <c r="SJ36" s="90"/>
      <c r="SK36" s="90"/>
      <c r="SL36" s="90"/>
      <c r="SM36" s="90"/>
      <c r="SN36" s="90"/>
      <c r="SO36" s="90"/>
      <c r="SP36" s="90"/>
      <c r="SQ36" s="90"/>
      <c r="SR36" s="90"/>
      <c r="SS36" s="90"/>
      <c r="ST36" s="90"/>
      <c r="SU36" s="90"/>
      <c r="SV36" s="90"/>
      <c r="SW36" s="90"/>
      <c r="SX36" s="90"/>
      <c r="SY36" s="90"/>
      <c r="SZ36" s="90"/>
      <c r="TA36" s="90"/>
      <c r="TB36" s="90"/>
      <c r="TC36" s="90"/>
      <c r="TD36" s="90"/>
      <c r="TE36" s="90"/>
      <c r="TF36" s="90"/>
      <c r="TG36" s="90"/>
      <c r="TH36" s="90"/>
      <c r="TI36" s="90"/>
      <c r="TJ36" s="90"/>
      <c r="TK36" s="90"/>
      <c r="TL36" s="90"/>
      <c r="TM36" s="90"/>
      <c r="TN36" s="90"/>
      <c r="TO36" s="90"/>
      <c r="TP36" s="90"/>
      <c r="TQ36" s="90"/>
      <c r="TR36" s="90"/>
      <c r="TS36" s="90"/>
      <c r="TT36" s="90"/>
      <c r="TU36" s="90"/>
      <c r="TV36" s="90"/>
      <c r="TW36" s="90"/>
      <c r="TX36" s="90"/>
      <c r="TY36" s="90"/>
      <c r="TZ36" s="90"/>
      <c r="UA36" s="90"/>
      <c r="UB36" s="90"/>
      <c r="UC36" s="90"/>
      <c r="UD36" s="90"/>
      <c r="UE36" s="90"/>
      <c r="UF36" s="90"/>
      <c r="UG36" s="90"/>
      <c r="UH36" s="90"/>
      <c r="UI36" s="90"/>
      <c r="UJ36" s="90"/>
      <c r="UK36" s="90"/>
      <c r="UL36" s="90"/>
      <c r="UM36" s="90"/>
      <c r="UN36" s="90"/>
      <c r="UO36" s="90"/>
      <c r="UP36" s="90"/>
      <c r="UQ36" s="90"/>
      <c r="UR36" s="90"/>
      <c r="US36" s="90"/>
      <c r="UT36" s="90"/>
      <c r="UU36" s="90"/>
      <c r="UV36" s="90"/>
      <c r="UW36" s="90"/>
      <c r="UX36" s="90"/>
      <c r="UY36" s="90"/>
      <c r="UZ36" s="90"/>
      <c r="VA36" s="90"/>
      <c r="VB36" s="90"/>
      <c r="VC36" s="90"/>
      <c r="VD36" s="90"/>
      <c r="VE36" s="90"/>
      <c r="VF36" s="90"/>
      <c r="VG36" s="90"/>
      <c r="VH36" s="90"/>
      <c r="VI36" s="90"/>
      <c r="VJ36" s="90"/>
      <c r="VK36" s="90"/>
      <c r="VL36" s="90"/>
      <c r="VM36" s="90"/>
      <c r="VN36" s="90"/>
      <c r="VO36" s="90"/>
      <c r="VP36" s="90"/>
      <c r="VQ36" s="90"/>
      <c r="VR36" s="90"/>
      <c r="VS36" s="90"/>
      <c r="VT36" s="90"/>
      <c r="VU36" s="90"/>
      <c r="VV36" s="90"/>
      <c r="VW36" s="90"/>
      <c r="VX36" s="90"/>
      <c r="VY36" s="90"/>
      <c r="VZ36" s="90"/>
      <c r="WA36" s="90"/>
      <c r="WB36" s="90"/>
      <c r="WC36" s="90"/>
      <c r="WD36" s="90"/>
      <c r="WE36" s="90"/>
      <c r="WF36" s="90"/>
      <c r="WG36" s="90"/>
      <c r="WH36" s="90"/>
      <c r="WI36" s="90"/>
      <c r="WJ36" s="90"/>
      <c r="WK36" s="90"/>
      <c r="WL36" s="90"/>
      <c r="WM36" s="90"/>
      <c r="WN36" s="90"/>
      <c r="WO36" s="90"/>
      <c r="WP36" s="90"/>
      <c r="WQ36" s="90"/>
      <c r="WR36" s="90"/>
      <c r="WS36" s="90"/>
      <c r="WT36" s="90"/>
      <c r="WU36" s="90"/>
      <c r="WV36" s="90"/>
      <c r="WW36" s="90"/>
      <c r="WX36" s="90"/>
      <c r="WY36" s="90"/>
      <c r="WZ36" s="90"/>
      <c r="XA36" s="90"/>
      <c r="XB36" s="90"/>
      <c r="XC36" s="90"/>
      <c r="XD36" s="90"/>
      <c r="XE36" s="90"/>
      <c r="XF36" s="90"/>
      <c r="XG36" s="90"/>
      <c r="XH36" s="90"/>
      <c r="XI36" s="90"/>
      <c r="XJ36" s="90"/>
      <c r="XK36" s="90"/>
      <c r="XL36" s="90"/>
      <c r="XM36" s="90"/>
      <c r="XN36" s="90"/>
      <c r="XO36" s="90"/>
      <c r="XP36" s="90"/>
      <c r="XQ36" s="90"/>
      <c r="XR36" s="90"/>
      <c r="XS36" s="90"/>
      <c r="XT36" s="90"/>
      <c r="XU36" s="90"/>
      <c r="XV36" s="90"/>
      <c r="XW36" s="90"/>
      <c r="XX36" s="90"/>
      <c r="XY36" s="90"/>
      <c r="XZ36" s="90"/>
      <c r="YA36" s="90"/>
      <c r="YB36" s="90"/>
      <c r="YC36" s="90"/>
      <c r="YD36" s="90"/>
      <c r="YE36" s="90"/>
      <c r="YF36" s="90"/>
      <c r="YG36" s="90"/>
    </row>
    <row r="37" spans="1:657" s="70" customFormat="1" x14ac:dyDescent="0.25">
      <c r="A37"/>
      <c r="B37" s="3"/>
      <c r="C37"/>
      <c r="D37" s="90"/>
      <c r="E37" s="90"/>
      <c r="F37"/>
      <c r="G37" s="90"/>
      <c r="H37"/>
      <c r="I37"/>
      <c r="J37"/>
      <c r="K37"/>
      <c r="L37" s="90"/>
      <c r="M37" s="90"/>
      <c r="N37"/>
      <c r="O37"/>
      <c r="P37"/>
      <c r="Q37"/>
      <c r="R37"/>
      <c r="S37"/>
      <c r="T37"/>
      <c r="U37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90"/>
      <c r="JS37" s="90"/>
      <c r="JT37" s="90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90"/>
      <c r="NF37" s="90"/>
      <c r="NG37" s="90"/>
      <c r="NH37" s="90"/>
      <c r="NI37" s="90"/>
      <c r="NJ37" s="90"/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0"/>
      <c r="NX37" s="90"/>
      <c r="NY37" s="90"/>
      <c r="NZ37" s="90"/>
      <c r="OA37" s="90"/>
      <c r="OB37" s="90"/>
      <c r="OC37" s="90"/>
      <c r="OD37" s="90"/>
      <c r="OE37" s="90"/>
      <c r="OF37" s="90"/>
      <c r="OG37" s="90"/>
      <c r="OH37" s="90"/>
      <c r="OI37" s="90"/>
      <c r="OJ37" s="90"/>
      <c r="OK37" s="90"/>
      <c r="OL37" s="90"/>
      <c r="OM37" s="90"/>
      <c r="ON37" s="90"/>
      <c r="OO37" s="90"/>
      <c r="OP37" s="90"/>
      <c r="OQ37" s="90"/>
      <c r="OR37" s="90"/>
      <c r="OS37" s="90"/>
      <c r="OT37" s="90"/>
      <c r="OU37" s="90"/>
      <c r="OV37" s="90"/>
      <c r="OW37" s="90"/>
      <c r="OX37" s="90"/>
      <c r="OY37" s="90"/>
      <c r="OZ37" s="90"/>
      <c r="PA37" s="90"/>
      <c r="PB37" s="90"/>
      <c r="PC37" s="90"/>
      <c r="PD37" s="90"/>
      <c r="PE37" s="90"/>
      <c r="PF37" s="90"/>
      <c r="PG37" s="90"/>
      <c r="PH37" s="90"/>
      <c r="PI37" s="90"/>
      <c r="PJ37" s="90"/>
      <c r="PK37" s="90"/>
      <c r="PL37" s="90"/>
      <c r="PM37" s="90"/>
      <c r="PN37" s="90"/>
      <c r="PO37" s="90"/>
      <c r="PP37" s="90"/>
      <c r="PQ37" s="90"/>
      <c r="PR37" s="90"/>
      <c r="PS37" s="90"/>
      <c r="PT37" s="90"/>
      <c r="PU37" s="90"/>
      <c r="PV37" s="90"/>
      <c r="PW37" s="90"/>
      <c r="PX37" s="90"/>
      <c r="PY37" s="90"/>
      <c r="PZ37" s="90"/>
      <c r="QA37" s="90"/>
      <c r="QB37" s="90"/>
      <c r="QC37" s="90"/>
      <c r="QD37" s="90"/>
      <c r="QE37" s="90"/>
      <c r="QF37" s="90"/>
      <c r="QG37" s="90"/>
      <c r="QH37" s="90"/>
      <c r="QI37" s="90"/>
      <c r="QJ37" s="90"/>
      <c r="QK37" s="90"/>
      <c r="QL37" s="90"/>
      <c r="QM37" s="90"/>
      <c r="QN37" s="90"/>
      <c r="QO37" s="90"/>
      <c r="QP37" s="90"/>
      <c r="QQ37" s="90"/>
      <c r="QR37" s="90"/>
      <c r="QS37" s="90"/>
      <c r="QT37" s="90"/>
      <c r="QU37" s="90"/>
      <c r="QV37" s="90"/>
      <c r="QW37" s="90"/>
      <c r="QX37" s="90"/>
      <c r="QY37" s="90"/>
      <c r="QZ37" s="90"/>
      <c r="RA37" s="90"/>
      <c r="RB37" s="90"/>
      <c r="RC37" s="90"/>
      <c r="RD37" s="90"/>
      <c r="RE37" s="90"/>
      <c r="RF37" s="90"/>
      <c r="RG37" s="90"/>
      <c r="RH37" s="90"/>
      <c r="RI37" s="90"/>
      <c r="RJ37" s="90"/>
      <c r="RK37" s="90"/>
      <c r="RL37" s="90"/>
      <c r="RM37" s="90"/>
      <c r="RN37" s="90"/>
      <c r="RO37" s="90"/>
      <c r="RP37" s="90"/>
      <c r="RQ37" s="90"/>
      <c r="RR37" s="90"/>
      <c r="RS37" s="90"/>
      <c r="RT37" s="90"/>
      <c r="RU37" s="90"/>
      <c r="RV37" s="90"/>
      <c r="RW37" s="90"/>
      <c r="RX37" s="90"/>
      <c r="RY37" s="90"/>
      <c r="RZ37" s="90"/>
      <c r="SA37" s="90"/>
      <c r="SB37" s="90"/>
      <c r="SC37" s="90"/>
      <c r="SD37" s="90"/>
      <c r="SE37" s="90"/>
      <c r="SF37" s="90"/>
      <c r="SG37" s="90"/>
      <c r="SH37" s="90"/>
      <c r="SI37" s="90"/>
      <c r="SJ37" s="90"/>
      <c r="SK37" s="90"/>
      <c r="SL37" s="90"/>
      <c r="SM37" s="90"/>
      <c r="SN37" s="90"/>
      <c r="SO37" s="90"/>
      <c r="SP37" s="90"/>
      <c r="SQ37" s="90"/>
      <c r="SR37" s="90"/>
      <c r="SS37" s="90"/>
      <c r="ST37" s="90"/>
      <c r="SU37" s="90"/>
      <c r="SV37" s="90"/>
      <c r="SW37" s="90"/>
      <c r="SX37" s="90"/>
      <c r="SY37" s="90"/>
      <c r="SZ37" s="90"/>
      <c r="TA37" s="90"/>
      <c r="TB37" s="90"/>
      <c r="TC37" s="90"/>
      <c r="TD37" s="90"/>
      <c r="TE37" s="90"/>
      <c r="TF37" s="90"/>
      <c r="TG37" s="90"/>
      <c r="TH37" s="90"/>
      <c r="TI37" s="90"/>
      <c r="TJ37" s="90"/>
      <c r="TK37" s="90"/>
      <c r="TL37" s="90"/>
      <c r="TM37" s="90"/>
      <c r="TN37" s="90"/>
      <c r="TO37" s="90"/>
      <c r="TP37" s="90"/>
      <c r="TQ37" s="90"/>
      <c r="TR37" s="90"/>
      <c r="TS37" s="90"/>
      <c r="TT37" s="90"/>
      <c r="TU37" s="90"/>
      <c r="TV37" s="90"/>
      <c r="TW37" s="90"/>
      <c r="TX37" s="90"/>
      <c r="TY37" s="90"/>
      <c r="TZ37" s="90"/>
      <c r="UA37" s="90"/>
      <c r="UB37" s="90"/>
      <c r="UC37" s="90"/>
      <c r="UD37" s="90"/>
      <c r="UE37" s="90"/>
      <c r="UF37" s="90"/>
      <c r="UG37" s="90"/>
      <c r="UH37" s="90"/>
      <c r="UI37" s="90"/>
      <c r="UJ37" s="90"/>
      <c r="UK37" s="90"/>
      <c r="UL37" s="90"/>
      <c r="UM37" s="90"/>
      <c r="UN37" s="90"/>
      <c r="UO37" s="90"/>
      <c r="UP37" s="90"/>
      <c r="UQ37" s="90"/>
      <c r="UR37" s="90"/>
      <c r="US37" s="90"/>
      <c r="UT37" s="90"/>
      <c r="UU37" s="90"/>
      <c r="UV37" s="90"/>
      <c r="UW37" s="90"/>
      <c r="UX37" s="90"/>
      <c r="UY37" s="90"/>
      <c r="UZ37" s="90"/>
      <c r="VA37" s="90"/>
      <c r="VB37" s="90"/>
      <c r="VC37" s="90"/>
      <c r="VD37" s="90"/>
      <c r="VE37" s="90"/>
      <c r="VF37" s="90"/>
      <c r="VG37" s="90"/>
      <c r="VH37" s="90"/>
      <c r="VI37" s="90"/>
      <c r="VJ37" s="90"/>
      <c r="VK37" s="90"/>
      <c r="VL37" s="90"/>
      <c r="VM37" s="90"/>
      <c r="VN37" s="90"/>
      <c r="VO37" s="90"/>
      <c r="VP37" s="90"/>
      <c r="VQ37" s="90"/>
      <c r="VR37" s="90"/>
      <c r="VS37" s="90"/>
      <c r="VT37" s="90"/>
      <c r="VU37" s="90"/>
      <c r="VV37" s="90"/>
      <c r="VW37" s="90"/>
      <c r="VX37" s="90"/>
      <c r="VY37" s="90"/>
      <c r="VZ37" s="90"/>
      <c r="WA37" s="90"/>
      <c r="WB37" s="90"/>
      <c r="WC37" s="90"/>
      <c r="WD37" s="90"/>
      <c r="WE37" s="90"/>
      <c r="WF37" s="90"/>
      <c r="WG37" s="90"/>
      <c r="WH37" s="90"/>
      <c r="WI37" s="90"/>
      <c r="WJ37" s="90"/>
      <c r="WK37" s="90"/>
      <c r="WL37" s="90"/>
      <c r="WM37" s="90"/>
      <c r="WN37" s="90"/>
      <c r="WO37" s="90"/>
      <c r="WP37" s="90"/>
      <c r="WQ37" s="90"/>
      <c r="WR37" s="90"/>
      <c r="WS37" s="90"/>
      <c r="WT37" s="90"/>
      <c r="WU37" s="90"/>
      <c r="WV37" s="90"/>
      <c r="WW37" s="90"/>
      <c r="WX37" s="90"/>
      <c r="WY37" s="90"/>
      <c r="WZ37" s="90"/>
      <c r="XA37" s="90"/>
      <c r="XB37" s="90"/>
      <c r="XC37" s="90"/>
      <c r="XD37" s="90"/>
      <c r="XE37" s="90"/>
      <c r="XF37" s="90"/>
      <c r="XG37" s="90"/>
      <c r="XH37" s="90"/>
      <c r="XI37" s="90"/>
      <c r="XJ37" s="90"/>
      <c r="XK37" s="90"/>
      <c r="XL37" s="90"/>
      <c r="XM37" s="90"/>
      <c r="XN37" s="90"/>
      <c r="XO37" s="90"/>
      <c r="XP37" s="90"/>
      <c r="XQ37" s="90"/>
      <c r="XR37" s="90"/>
      <c r="XS37" s="90"/>
      <c r="XT37" s="90"/>
      <c r="XU37" s="90"/>
      <c r="XV37" s="90"/>
      <c r="XW37" s="90"/>
      <c r="XX37" s="90"/>
      <c r="XY37" s="90"/>
      <c r="XZ37" s="90"/>
      <c r="YA37" s="90"/>
      <c r="YB37" s="90"/>
      <c r="YC37" s="90"/>
      <c r="YD37" s="90"/>
      <c r="YE37" s="90"/>
      <c r="YF37" s="90"/>
      <c r="YG37" s="90"/>
    </row>
    <row r="38" spans="1:657" s="70" customFormat="1" x14ac:dyDescent="0.25">
      <c r="A38"/>
      <c r="B38" s="3"/>
      <c r="C38"/>
      <c r="D38" s="90"/>
      <c r="E38" s="90"/>
      <c r="F38"/>
      <c r="G38" s="90"/>
      <c r="H38"/>
      <c r="I38"/>
      <c r="J38"/>
      <c r="K38"/>
      <c r="L38" s="90"/>
      <c r="M38" s="90"/>
      <c r="N38"/>
      <c r="O38"/>
      <c r="P38"/>
      <c r="Q38"/>
      <c r="R38"/>
      <c r="S38"/>
      <c r="T38"/>
      <c r="U38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  <c r="QU38" s="90"/>
      <c r="QV38" s="90"/>
      <c r="QW38" s="90"/>
      <c r="QX38" s="90"/>
      <c r="QY38" s="90"/>
      <c r="QZ38" s="90"/>
      <c r="RA38" s="90"/>
      <c r="RB38" s="90"/>
      <c r="RC38" s="90"/>
      <c r="RD38" s="90"/>
      <c r="RE38" s="90"/>
      <c r="RF38" s="90"/>
      <c r="RG38" s="90"/>
      <c r="RH38" s="90"/>
      <c r="RI38" s="90"/>
      <c r="RJ38" s="90"/>
      <c r="RK38" s="90"/>
      <c r="RL38" s="90"/>
      <c r="RM38" s="90"/>
      <c r="RN38" s="90"/>
      <c r="RO38" s="90"/>
      <c r="RP38" s="90"/>
      <c r="RQ38" s="90"/>
      <c r="RR38" s="90"/>
      <c r="RS38" s="90"/>
      <c r="RT38" s="90"/>
      <c r="RU38" s="90"/>
      <c r="RV38" s="90"/>
      <c r="RW38" s="90"/>
      <c r="RX38" s="90"/>
      <c r="RY38" s="90"/>
      <c r="RZ38" s="90"/>
      <c r="SA38" s="90"/>
      <c r="SB38" s="90"/>
      <c r="SC38" s="90"/>
      <c r="SD38" s="90"/>
      <c r="SE38" s="90"/>
      <c r="SF38" s="90"/>
      <c r="SG38" s="90"/>
      <c r="SH38" s="90"/>
      <c r="SI38" s="90"/>
      <c r="SJ38" s="90"/>
      <c r="SK38" s="90"/>
      <c r="SL38" s="90"/>
      <c r="SM38" s="90"/>
      <c r="SN38" s="90"/>
      <c r="SO38" s="90"/>
      <c r="SP38" s="90"/>
      <c r="SQ38" s="90"/>
      <c r="SR38" s="90"/>
      <c r="SS38" s="90"/>
      <c r="ST38" s="90"/>
      <c r="SU38" s="90"/>
      <c r="SV38" s="90"/>
      <c r="SW38" s="90"/>
      <c r="SX38" s="90"/>
      <c r="SY38" s="90"/>
      <c r="SZ38" s="90"/>
      <c r="TA38" s="90"/>
      <c r="TB38" s="90"/>
      <c r="TC38" s="90"/>
      <c r="TD38" s="90"/>
      <c r="TE38" s="90"/>
      <c r="TF38" s="90"/>
      <c r="TG38" s="90"/>
      <c r="TH38" s="90"/>
      <c r="TI38" s="90"/>
      <c r="TJ38" s="90"/>
      <c r="TK38" s="90"/>
      <c r="TL38" s="90"/>
      <c r="TM38" s="90"/>
      <c r="TN38" s="90"/>
      <c r="TO38" s="90"/>
      <c r="TP38" s="90"/>
      <c r="TQ38" s="90"/>
      <c r="TR38" s="90"/>
      <c r="TS38" s="90"/>
      <c r="TT38" s="90"/>
      <c r="TU38" s="90"/>
      <c r="TV38" s="90"/>
      <c r="TW38" s="90"/>
      <c r="TX38" s="90"/>
      <c r="TY38" s="90"/>
      <c r="TZ38" s="90"/>
      <c r="UA38" s="90"/>
      <c r="UB38" s="90"/>
      <c r="UC38" s="90"/>
      <c r="UD38" s="90"/>
      <c r="UE38" s="90"/>
      <c r="UF38" s="90"/>
      <c r="UG38" s="90"/>
      <c r="UH38" s="90"/>
      <c r="UI38" s="90"/>
      <c r="UJ38" s="90"/>
      <c r="UK38" s="90"/>
      <c r="UL38" s="90"/>
      <c r="UM38" s="90"/>
      <c r="UN38" s="90"/>
      <c r="UO38" s="90"/>
      <c r="UP38" s="90"/>
      <c r="UQ38" s="90"/>
      <c r="UR38" s="90"/>
      <c r="US38" s="90"/>
      <c r="UT38" s="90"/>
      <c r="UU38" s="90"/>
      <c r="UV38" s="90"/>
      <c r="UW38" s="90"/>
      <c r="UX38" s="90"/>
      <c r="UY38" s="90"/>
      <c r="UZ38" s="90"/>
      <c r="VA38" s="90"/>
      <c r="VB38" s="90"/>
      <c r="VC38" s="90"/>
      <c r="VD38" s="90"/>
      <c r="VE38" s="90"/>
      <c r="VF38" s="90"/>
      <c r="VG38" s="90"/>
      <c r="VH38" s="90"/>
      <c r="VI38" s="90"/>
      <c r="VJ38" s="90"/>
      <c r="VK38" s="90"/>
      <c r="VL38" s="90"/>
      <c r="VM38" s="90"/>
      <c r="VN38" s="90"/>
      <c r="VO38" s="90"/>
      <c r="VP38" s="90"/>
      <c r="VQ38" s="90"/>
      <c r="VR38" s="90"/>
      <c r="VS38" s="90"/>
      <c r="VT38" s="90"/>
      <c r="VU38" s="90"/>
      <c r="VV38" s="90"/>
      <c r="VW38" s="90"/>
      <c r="VX38" s="90"/>
      <c r="VY38" s="90"/>
      <c r="VZ38" s="90"/>
      <c r="WA38" s="90"/>
      <c r="WB38" s="90"/>
      <c r="WC38" s="90"/>
      <c r="WD38" s="90"/>
      <c r="WE38" s="90"/>
      <c r="WF38" s="90"/>
      <c r="WG38" s="90"/>
      <c r="WH38" s="90"/>
      <c r="WI38" s="90"/>
      <c r="WJ38" s="90"/>
      <c r="WK38" s="90"/>
      <c r="WL38" s="90"/>
      <c r="WM38" s="90"/>
      <c r="WN38" s="90"/>
      <c r="WO38" s="90"/>
      <c r="WP38" s="90"/>
      <c r="WQ38" s="90"/>
      <c r="WR38" s="90"/>
      <c r="WS38" s="90"/>
      <c r="WT38" s="90"/>
      <c r="WU38" s="90"/>
      <c r="WV38" s="90"/>
      <c r="WW38" s="90"/>
      <c r="WX38" s="90"/>
      <c r="WY38" s="90"/>
      <c r="WZ38" s="90"/>
      <c r="XA38" s="90"/>
      <c r="XB38" s="90"/>
      <c r="XC38" s="90"/>
      <c r="XD38" s="90"/>
      <c r="XE38" s="90"/>
      <c r="XF38" s="90"/>
      <c r="XG38" s="90"/>
      <c r="XH38" s="90"/>
      <c r="XI38" s="90"/>
      <c r="XJ38" s="90"/>
      <c r="XK38" s="90"/>
      <c r="XL38" s="90"/>
      <c r="XM38" s="90"/>
      <c r="XN38" s="90"/>
      <c r="XO38" s="90"/>
      <c r="XP38" s="90"/>
      <c r="XQ38" s="90"/>
      <c r="XR38" s="90"/>
      <c r="XS38" s="90"/>
      <c r="XT38" s="90"/>
      <c r="XU38" s="90"/>
      <c r="XV38" s="90"/>
      <c r="XW38" s="90"/>
      <c r="XX38" s="90"/>
      <c r="XY38" s="90"/>
      <c r="XZ38" s="90"/>
      <c r="YA38" s="90"/>
      <c r="YB38" s="90"/>
      <c r="YC38" s="90"/>
      <c r="YD38" s="90"/>
      <c r="YE38" s="90"/>
      <c r="YF38" s="90"/>
      <c r="YG38" s="90"/>
    </row>
    <row r="39" spans="1:657" s="70" customFormat="1" x14ac:dyDescent="0.25">
      <c r="A39"/>
      <c r="B39" s="3"/>
      <c r="C39"/>
      <c r="D39" s="90"/>
      <c r="E39" s="90"/>
      <c r="F39"/>
      <c r="G39" s="90"/>
      <c r="H39"/>
      <c r="I39"/>
      <c r="J39"/>
      <c r="K39"/>
      <c r="L39" s="90"/>
      <c r="M39" s="90"/>
      <c r="N39"/>
      <c r="O39"/>
      <c r="P39"/>
      <c r="Q39"/>
      <c r="R39"/>
      <c r="S39"/>
      <c r="T39"/>
      <c r="U3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  <c r="QU39" s="90"/>
      <c r="QV39" s="90"/>
      <c r="QW39" s="90"/>
      <c r="QX39" s="90"/>
      <c r="QY39" s="90"/>
      <c r="QZ39" s="90"/>
      <c r="RA39" s="90"/>
      <c r="RB39" s="90"/>
      <c r="RC39" s="90"/>
      <c r="RD39" s="90"/>
      <c r="RE39" s="90"/>
      <c r="RF39" s="90"/>
      <c r="RG39" s="90"/>
      <c r="RH39" s="90"/>
      <c r="RI39" s="90"/>
      <c r="RJ39" s="90"/>
      <c r="RK39" s="90"/>
      <c r="RL39" s="90"/>
      <c r="RM39" s="90"/>
      <c r="RN39" s="90"/>
      <c r="RO39" s="90"/>
      <c r="RP39" s="90"/>
      <c r="RQ39" s="90"/>
      <c r="RR39" s="90"/>
      <c r="RS39" s="90"/>
      <c r="RT39" s="90"/>
      <c r="RU39" s="90"/>
      <c r="RV39" s="90"/>
      <c r="RW39" s="90"/>
      <c r="RX39" s="90"/>
      <c r="RY39" s="90"/>
      <c r="RZ39" s="90"/>
      <c r="SA39" s="90"/>
      <c r="SB39" s="90"/>
      <c r="SC39" s="90"/>
      <c r="SD39" s="90"/>
      <c r="SE39" s="90"/>
      <c r="SF39" s="90"/>
      <c r="SG39" s="90"/>
      <c r="SH39" s="90"/>
      <c r="SI39" s="90"/>
      <c r="SJ39" s="90"/>
      <c r="SK39" s="90"/>
      <c r="SL39" s="90"/>
      <c r="SM39" s="90"/>
      <c r="SN39" s="90"/>
      <c r="SO39" s="90"/>
      <c r="SP39" s="90"/>
      <c r="SQ39" s="90"/>
      <c r="SR39" s="90"/>
      <c r="SS39" s="90"/>
      <c r="ST39" s="90"/>
      <c r="SU39" s="90"/>
      <c r="SV39" s="90"/>
      <c r="SW39" s="90"/>
      <c r="SX39" s="90"/>
      <c r="SY39" s="90"/>
      <c r="SZ39" s="90"/>
      <c r="TA39" s="90"/>
      <c r="TB39" s="90"/>
      <c r="TC39" s="90"/>
      <c r="TD39" s="90"/>
      <c r="TE39" s="90"/>
      <c r="TF39" s="90"/>
      <c r="TG39" s="90"/>
      <c r="TH39" s="90"/>
      <c r="TI39" s="90"/>
      <c r="TJ39" s="90"/>
      <c r="TK39" s="90"/>
      <c r="TL39" s="90"/>
      <c r="TM39" s="90"/>
      <c r="TN39" s="90"/>
      <c r="TO39" s="90"/>
      <c r="TP39" s="90"/>
      <c r="TQ39" s="90"/>
      <c r="TR39" s="90"/>
      <c r="TS39" s="90"/>
      <c r="TT39" s="90"/>
      <c r="TU39" s="90"/>
      <c r="TV39" s="90"/>
      <c r="TW39" s="90"/>
      <c r="TX39" s="90"/>
      <c r="TY39" s="90"/>
      <c r="TZ39" s="90"/>
      <c r="UA39" s="90"/>
      <c r="UB39" s="90"/>
      <c r="UC39" s="90"/>
      <c r="UD39" s="90"/>
      <c r="UE39" s="90"/>
      <c r="UF39" s="90"/>
      <c r="UG39" s="90"/>
      <c r="UH39" s="90"/>
      <c r="UI39" s="90"/>
      <c r="UJ39" s="90"/>
      <c r="UK39" s="90"/>
      <c r="UL39" s="90"/>
      <c r="UM39" s="90"/>
      <c r="UN39" s="90"/>
      <c r="UO39" s="90"/>
      <c r="UP39" s="90"/>
      <c r="UQ39" s="90"/>
      <c r="UR39" s="90"/>
      <c r="US39" s="90"/>
      <c r="UT39" s="90"/>
      <c r="UU39" s="90"/>
      <c r="UV39" s="90"/>
      <c r="UW39" s="90"/>
      <c r="UX39" s="90"/>
      <c r="UY39" s="90"/>
      <c r="UZ39" s="90"/>
      <c r="VA39" s="90"/>
      <c r="VB39" s="90"/>
      <c r="VC39" s="90"/>
      <c r="VD39" s="90"/>
      <c r="VE39" s="90"/>
      <c r="VF39" s="90"/>
      <c r="VG39" s="90"/>
      <c r="VH39" s="90"/>
      <c r="VI39" s="90"/>
      <c r="VJ39" s="90"/>
      <c r="VK39" s="90"/>
      <c r="VL39" s="90"/>
      <c r="VM39" s="90"/>
      <c r="VN39" s="90"/>
      <c r="VO39" s="90"/>
      <c r="VP39" s="90"/>
      <c r="VQ39" s="90"/>
      <c r="VR39" s="90"/>
      <c r="VS39" s="90"/>
      <c r="VT39" s="90"/>
      <c r="VU39" s="90"/>
      <c r="VV39" s="90"/>
      <c r="VW39" s="90"/>
      <c r="VX39" s="90"/>
      <c r="VY39" s="90"/>
      <c r="VZ39" s="90"/>
      <c r="WA39" s="90"/>
      <c r="WB39" s="90"/>
      <c r="WC39" s="90"/>
      <c r="WD39" s="90"/>
      <c r="WE39" s="90"/>
      <c r="WF39" s="90"/>
      <c r="WG39" s="90"/>
      <c r="WH39" s="90"/>
      <c r="WI39" s="90"/>
      <c r="WJ39" s="90"/>
      <c r="WK39" s="90"/>
      <c r="WL39" s="90"/>
      <c r="WM39" s="90"/>
      <c r="WN39" s="90"/>
      <c r="WO39" s="90"/>
      <c r="WP39" s="90"/>
      <c r="WQ39" s="90"/>
      <c r="WR39" s="90"/>
      <c r="WS39" s="90"/>
      <c r="WT39" s="90"/>
      <c r="WU39" s="90"/>
      <c r="WV39" s="90"/>
      <c r="WW39" s="90"/>
      <c r="WX39" s="90"/>
      <c r="WY39" s="90"/>
      <c r="WZ39" s="90"/>
      <c r="XA39" s="90"/>
      <c r="XB39" s="90"/>
      <c r="XC39" s="90"/>
      <c r="XD39" s="90"/>
      <c r="XE39" s="90"/>
      <c r="XF39" s="90"/>
      <c r="XG39" s="90"/>
      <c r="XH39" s="90"/>
      <c r="XI39" s="90"/>
      <c r="XJ39" s="90"/>
      <c r="XK39" s="90"/>
      <c r="XL39" s="90"/>
      <c r="XM39" s="90"/>
      <c r="XN39" s="90"/>
      <c r="XO39" s="90"/>
      <c r="XP39" s="90"/>
      <c r="XQ39" s="90"/>
      <c r="XR39" s="90"/>
      <c r="XS39" s="90"/>
      <c r="XT39" s="90"/>
      <c r="XU39" s="90"/>
      <c r="XV39" s="90"/>
      <c r="XW39" s="90"/>
      <c r="XX39" s="90"/>
      <c r="XY39" s="90"/>
      <c r="XZ39" s="90"/>
      <c r="YA39" s="90"/>
      <c r="YB39" s="90"/>
      <c r="YC39" s="90"/>
      <c r="YD39" s="90"/>
      <c r="YE39" s="90"/>
      <c r="YF39" s="90"/>
      <c r="YG39" s="90"/>
    </row>
    <row r="40" spans="1:657" s="70" customFormat="1" x14ac:dyDescent="0.25">
      <c r="A40"/>
      <c r="B40" s="3"/>
      <c r="C40"/>
      <c r="D40" s="90"/>
      <c r="E40" s="90"/>
      <c r="F40"/>
      <c r="G40" s="90"/>
      <c r="H40"/>
      <c r="I40"/>
      <c r="J40"/>
      <c r="K40"/>
      <c r="L40" s="90"/>
      <c r="M40" s="90"/>
      <c r="N40"/>
      <c r="O40"/>
      <c r="P40"/>
      <c r="Q40"/>
      <c r="R40"/>
      <c r="S40"/>
      <c r="T40"/>
      <c r="U4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  <c r="QU40" s="90"/>
      <c r="QV40" s="90"/>
      <c r="QW40" s="90"/>
      <c r="QX40" s="90"/>
      <c r="QY40" s="90"/>
      <c r="QZ40" s="90"/>
      <c r="RA40" s="90"/>
      <c r="RB40" s="90"/>
      <c r="RC40" s="90"/>
      <c r="RD40" s="90"/>
      <c r="RE40" s="90"/>
      <c r="RF40" s="90"/>
      <c r="RG40" s="90"/>
      <c r="RH40" s="90"/>
      <c r="RI40" s="90"/>
      <c r="RJ40" s="90"/>
      <c r="RK40" s="90"/>
      <c r="RL40" s="90"/>
      <c r="RM40" s="90"/>
      <c r="RN40" s="90"/>
      <c r="RO40" s="90"/>
      <c r="RP40" s="90"/>
      <c r="RQ40" s="90"/>
      <c r="RR40" s="90"/>
      <c r="RS40" s="90"/>
      <c r="RT40" s="90"/>
      <c r="RU40" s="90"/>
      <c r="RV40" s="90"/>
      <c r="RW40" s="90"/>
      <c r="RX40" s="90"/>
      <c r="RY40" s="90"/>
      <c r="RZ40" s="90"/>
      <c r="SA40" s="90"/>
      <c r="SB40" s="90"/>
      <c r="SC40" s="90"/>
      <c r="SD40" s="90"/>
      <c r="SE40" s="90"/>
      <c r="SF40" s="90"/>
      <c r="SG40" s="90"/>
      <c r="SH40" s="90"/>
      <c r="SI40" s="90"/>
      <c r="SJ40" s="90"/>
      <c r="SK40" s="90"/>
      <c r="SL40" s="90"/>
      <c r="SM40" s="90"/>
      <c r="SN40" s="90"/>
      <c r="SO40" s="90"/>
      <c r="SP40" s="90"/>
      <c r="SQ40" s="90"/>
      <c r="SR40" s="90"/>
      <c r="SS40" s="90"/>
      <c r="ST40" s="90"/>
      <c r="SU40" s="90"/>
      <c r="SV40" s="90"/>
      <c r="SW40" s="90"/>
      <c r="SX40" s="90"/>
      <c r="SY40" s="90"/>
      <c r="SZ40" s="90"/>
      <c r="TA40" s="90"/>
      <c r="TB40" s="90"/>
      <c r="TC40" s="90"/>
      <c r="TD40" s="90"/>
      <c r="TE40" s="90"/>
      <c r="TF40" s="90"/>
      <c r="TG40" s="90"/>
      <c r="TH40" s="90"/>
      <c r="TI40" s="90"/>
      <c r="TJ40" s="90"/>
      <c r="TK40" s="90"/>
      <c r="TL40" s="90"/>
      <c r="TM40" s="90"/>
      <c r="TN40" s="90"/>
      <c r="TO40" s="90"/>
      <c r="TP40" s="90"/>
      <c r="TQ40" s="90"/>
      <c r="TR40" s="90"/>
      <c r="TS40" s="90"/>
      <c r="TT40" s="90"/>
      <c r="TU40" s="90"/>
      <c r="TV40" s="90"/>
      <c r="TW40" s="90"/>
      <c r="TX40" s="90"/>
      <c r="TY40" s="90"/>
      <c r="TZ40" s="90"/>
      <c r="UA40" s="90"/>
      <c r="UB40" s="90"/>
      <c r="UC40" s="90"/>
      <c r="UD40" s="90"/>
      <c r="UE40" s="90"/>
      <c r="UF40" s="90"/>
      <c r="UG40" s="90"/>
      <c r="UH40" s="90"/>
      <c r="UI40" s="90"/>
      <c r="UJ40" s="90"/>
      <c r="UK40" s="90"/>
      <c r="UL40" s="90"/>
      <c r="UM40" s="90"/>
      <c r="UN40" s="90"/>
      <c r="UO40" s="90"/>
      <c r="UP40" s="90"/>
      <c r="UQ40" s="90"/>
      <c r="UR40" s="90"/>
      <c r="US40" s="90"/>
      <c r="UT40" s="90"/>
      <c r="UU40" s="90"/>
      <c r="UV40" s="90"/>
      <c r="UW40" s="90"/>
      <c r="UX40" s="90"/>
      <c r="UY40" s="90"/>
      <c r="UZ40" s="90"/>
      <c r="VA40" s="90"/>
      <c r="VB40" s="90"/>
      <c r="VC40" s="90"/>
      <c r="VD40" s="90"/>
      <c r="VE40" s="90"/>
      <c r="VF40" s="90"/>
      <c r="VG40" s="90"/>
      <c r="VH40" s="90"/>
      <c r="VI40" s="90"/>
      <c r="VJ40" s="90"/>
      <c r="VK40" s="90"/>
      <c r="VL40" s="90"/>
      <c r="VM40" s="90"/>
      <c r="VN40" s="90"/>
      <c r="VO40" s="90"/>
      <c r="VP40" s="90"/>
      <c r="VQ40" s="90"/>
      <c r="VR40" s="90"/>
      <c r="VS40" s="90"/>
      <c r="VT40" s="90"/>
      <c r="VU40" s="90"/>
      <c r="VV40" s="90"/>
      <c r="VW40" s="90"/>
      <c r="VX40" s="90"/>
      <c r="VY40" s="90"/>
      <c r="VZ40" s="90"/>
      <c r="WA40" s="90"/>
      <c r="WB40" s="90"/>
      <c r="WC40" s="90"/>
      <c r="WD40" s="90"/>
      <c r="WE40" s="90"/>
      <c r="WF40" s="90"/>
      <c r="WG40" s="90"/>
      <c r="WH40" s="90"/>
      <c r="WI40" s="90"/>
      <c r="WJ40" s="90"/>
      <c r="WK40" s="90"/>
      <c r="WL40" s="90"/>
      <c r="WM40" s="90"/>
      <c r="WN40" s="90"/>
      <c r="WO40" s="90"/>
      <c r="WP40" s="90"/>
      <c r="WQ40" s="90"/>
      <c r="WR40" s="90"/>
      <c r="WS40" s="90"/>
      <c r="WT40" s="90"/>
      <c r="WU40" s="90"/>
      <c r="WV40" s="90"/>
      <c r="WW40" s="90"/>
      <c r="WX40" s="90"/>
      <c r="WY40" s="90"/>
      <c r="WZ40" s="90"/>
      <c r="XA40" s="90"/>
      <c r="XB40" s="90"/>
      <c r="XC40" s="90"/>
      <c r="XD40" s="90"/>
      <c r="XE40" s="90"/>
      <c r="XF40" s="90"/>
      <c r="XG40" s="90"/>
      <c r="XH40" s="90"/>
      <c r="XI40" s="90"/>
      <c r="XJ40" s="90"/>
      <c r="XK40" s="90"/>
      <c r="XL40" s="90"/>
      <c r="XM40" s="90"/>
      <c r="XN40" s="90"/>
      <c r="XO40" s="90"/>
      <c r="XP40" s="90"/>
      <c r="XQ40" s="90"/>
      <c r="XR40" s="90"/>
      <c r="XS40" s="90"/>
      <c r="XT40" s="90"/>
      <c r="XU40" s="90"/>
      <c r="XV40" s="90"/>
      <c r="XW40" s="90"/>
      <c r="XX40" s="90"/>
      <c r="XY40" s="90"/>
      <c r="XZ40" s="90"/>
      <c r="YA40" s="90"/>
      <c r="YB40" s="90"/>
      <c r="YC40" s="90"/>
      <c r="YD40" s="90"/>
      <c r="YE40" s="90"/>
      <c r="YF40" s="90"/>
      <c r="YG40" s="90"/>
    </row>
    <row r="41" spans="1:657" s="70" customFormat="1" x14ac:dyDescent="0.25">
      <c r="A41"/>
      <c r="B41" s="3"/>
      <c r="C41"/>
      <c r="D41" s="90"/>
      <c r="E41" s="90"/>
      <c r="F41"/>
      <c r="G41" s="90"/>
      <c r="H41"/>
      <c r="I41"/>
      <c r="J41"/>
      <c r="K41"/>
      <c r="L41" s="90"/>
      <c r="M41" s="90"/>
      <c r="N41"/>
      <c r="O41"/>
      <c r="P41"/>
      <c r="Q41"/>
      <c r="R41"/>
      <c r="S41"/>
      <c r="T41"/>
      <c r="U41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  <c r="IV41" s="90"/>
      <c r="IW41" s="90"/>
      <c r="IX41" s="90"/>
      <c r="IY41" s="90"/>
      <c r="IZ41" s="90"/>
      <c r="JA41" s="90"/>
      <c r="JB41" s="90"/>
      <c r="JC41" s="90"/>
      <c r="JD41" s="90"/>
      <c r="JE41" s="90"/>
      <c r="JF41" s="90"/>
      <c r="JG41" s="90"/>
      <c r="JH41" s="90"/>
      <c r="JI41" s="90"/>
      <c r="JJ41" s="90"/>
      <c r="JK41" s="90"/>
      <c r="JL41" s="90"/>
      <c r="JM41" s="90"/>
      <c r="JN41" s="90"/>
      <c r="JO41" s="90"/>
      <c r="JP41" s="90"/>
      <c r="JQ41" s="90"/>
      <c r="JR41" s="90"/>
      <c r="JS41" s="90"/>
      <c r="JT41" s="90"/>
      <c r="JU41" s="90"/>
      <c r="JV41" s="90"/>
      <c r="JW41" s="90"/>
      <c r="JX41" s="90"/>
      <c r="JY41" s="90"/>
      <c r="JZ41" s="90"/>
      <c r="KA41" s="90"/>
      <c r="KB41" s="90"/>
      <c r="KC41" s="90"/>
      <c r="KD41" s="90"/>
      <c r="KE41" s="90"/>
      <c r="KF41" s="90"/>
      <c r="KG41" s="90"/>
      <c r="KH41" s="90"/>
      <c r="KI41" s="90"/>
      <c r="KJ41" s="90"/>
      <c r="KK41" s="90"/>
      <c r="KL41" s="90"/>
      <c r="KM41" s="90"/>
      <c r="KN41" s="90"/>
      <c r="KO41" s="90"/>
      <c r="KP41" s="90"/>
      <c r="KQ41" s="90"/>
      <c r="KR41" s="90"/>
      <c r="KS41" s="90"/>
      <c r="KT41" s="90"/>
      <c r="KU41" s="90"/>
      <c r="KV41" s="90"/>
      <c r="KW41" s="90"/>
      <c r="KX41" s="90"/>
      <c r="KY41" s="90"/>
      <c r="KZ41" s="90"/>
      <c r="LA41" s="90"/>
      <c r="LB41" s="90"/>
      <c r="LC41" s="90"/>
      <c r="LD41" s="90"/>
      <c r="LE41" s="90"/>
      <c r="LF41" s="90"/>
      <c r="LG41" s="90"/>
      <c r="LH41" s="90"/>
      <c r="LI41" s="90"/>
      <c r="LJ41" s="90"/>
      <c r="LK41" s="90"/>
      <c r="LL41" s="90"/>
      <c r="LM41" s="90"/>
      <c r="LN41" s="90"/>
      <c r="LO41" s="90"/>
      <c r="LP41" s="90"/>
      <c r="LQ41" s="90"/>
      <c r="LR41" s="90"/>
      <c r="LS41" s="90"/>
      <c r="LT41" s="90"/>
      <c r="LU41" s="90"/>
      <c r="LV41" s="90"/>
      <c r="LW41" s="90"/>
      <c r="LX41" s="90"/>
      <c r="LY41" s="90"/>
      <c r="LZ41" s="90"/>
      <c r="MA41" s="90"/>
      <c r="MB41" s="90"/>
      <c r="MC41" s="90"/>
      <c r="MD41" s="90"/>
      <c r="ME41" s="90"/>
      <c r="MF41" s="90"/>
      <c r="MG41" s="90"/>
      <c r="MH41" s="90"/>
      <c r="MI41" s="90"/>
      <c r="MJ41" s="90"/>
      <c r="MK41" s="90"/>
      <c r="ML41" s="90"/>
      <c r="MM41" s="90"/>
      <c r="MN41" s="90"/>
      <c r="MO41" s="90"/>
      <c r="MP41" s="90"/>
      <c r="MQ41" s="90"/>
      <c r="MR41" s="90"/>
      <c r="MS41" s="90"/>
      <c r="MT41" s="90"/>
      <c r="MU41" s="90"/>
      <c r="MV41" s="90"/>
      <c r="MW41" s="90"/>
      <c r="MX41" s="90"/>
      <c r="MY41" s="90"/>
      <c r="MZ41" s="90"/>
      <c r="NA41" s="90"/>
      <c r="NB41" s="90"/>
      <c r="NC41" s="90"/>
      <c r="ND41" s="90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0"/>
      <c r="NY41" s="90"/>
      <c r="NZ41" s="90"/>
      <c r="OA41" s="90"/>
      <c r="OB41" s="90"/>
      <c r="OC41" s="90"/>
      <c r="OD41" s="90"/>
      <c r="OE41" s="90"/>
      <c r="OF41" s="90"/>
      <c r="OG41" s="90"/>
      <c r="OH41" s="90"/>
      <c r="OI41" s="90"/>
      <c r="OJ41" s="90"/>
      <c r="OK41" s="90"/>
      <c r="OL41" s="90"/>
      <c r="OM41" s="90"/>
      <c r="ON41" s="90"/>
      <c r="OO41" s="90"/>
      <c r="OP41" s="90"/>
      <c r="OQ41" s="90"/>
      <c r="OR41" s="90"/>
      <c r="OS41" s="90"/>
      <c r="OT41" s="90"/>
      <c r="OU41" s="90"/>
      <c r="OV41" s="90"/>
      <c r="OW41" s="90"/>
      <c r="OX41" s="90"/>
      <c r="OY41" s="90"/>
      <c r="OZ41" s="90"/>
      <c r="PA41" s="90"/>
      <c r="PB41" s="90"/>
      <c r="PC41" s="90"/>
      <c r="PD41" s="90"/>
      <c r="PE41" s="90"/>
      <c r="PF41" s="90"/>
      <c r="PG41" s="90"/>
      <c r="PH41" s="90"/>
      <c r="PI41" s="90"/>
      <c r="PJ41" s="90"/>
      <c r="PK41" s="90"/>
      <c r="PL41" s="90"/>
      <c r="PM41" s="90"/>
      <c r="PN41" s="90"/>
      <c r="PO41" s="90"/>
      <c r="PP41" s="90"/>
      <c r="PQ41" s="90"/>
      <c r="PR41" s="90"/>
      <c r="PS41" s="90"/>
      <c r="PT41" s="90"/>
      <c r="PU41" s="90"/>
      <c r="PV41" s="90"/>
      <c r="PW41" s="90"/>
      <c r="PX41" s="90"/>
      <c r="PY41" s="90"/>
      <c r="PZ41" s="90"/>
      <c r="QA41" s="90"/>
      <c r="QB41" s="90"/>
      <c r="QC41" s="90"/>
      <c r="QD41" s="90"/>
      <c r="QE41" s="90"/>
      <c r="QF41" s="90"/>
      <c r="QG41" s="90"/>
      <c r="QH41" s="90"/>
      <c r="QI41" s="90"/>
      <c r="QJ41" s="90"/>
      <c r="QK41" s="90"/>
      <c r="QL41" s="90"/>
      <c r="QM41" s="90"/>
      <c r="QN41" s="90"/>
      <c r="QO41" s="90"/>
      <c r="QP41" s="90"/>
      <c r="QQ41" s="90"/>
      <c r="QR41" s="90"/>
      <c r="QS41" s="90"/>
      <c r="QT41" s="90"/>
      <c r="QU41" s="90"/>
      <c r="QV41" s="90"/>
      <c r="QW41" s="90"/>
      <c r="QX41" s="90"/>
      <c r="QY41" s="90"/>
      <c r="QZ41" s="90"/>
      <c r="RA41" s="90"/>
      <c r="RB41" s="90"/>
      <c r="RC41" s="90"/>
      <c r="RD41" s="90"/>
      <c r="RE41" s="90"/>
      <c r="RF41" s="90"/>
      <c r="RG41" s="90"/>
      <c r="RH41" s="90"/>
      <c r="RI41" s="90"/>
      <c r="RJ41" s="90"/>
      <c r="RK41" s="90"/>
      <c r="RL41" s="90"/>
      <c r="RM41" s="90"/>
      <c r="RN41" s="90"/>
      <c r="RO41" s="90"/>
      <c r="RP41" s="90"/>
      <c r="RQ41" s="90"/>
      <c r="RR41" s="90"/>
      <c r="RS41" s="90"/>
      <c r="RT41" s="90"/>
      <c r="RU41" s="90"/>
      <c r="RV41" s="90"/>
      <c r="RW41" s="90"/>
      <c r="RX41" s="90"/>
      <c r="RY41" s="90"/>
      <c r="RZ41" s="90"/>
      <c r="SA41" s="90"/>
      <c r="SB41" s="90"/>
      <c r="SC41" s="90"/>
      <c r="SD41" s="90"/>
      <c r="SE41" s="90"/>
      <c r="SF41" s="90"/>
      <c r="SG41" s="90"/>
      <c r="SH41" s="90"/>
      <c r="SI41" s="90"/>
      <c r="SJ41" s="90"/>
      <c r="SK41" s="90"/>
      <c r="SL41" s="90"/>
      <c r="SM41" s="90"/>
      <c r="SN41" s="90"/>
      <c r="SO41" s="90"/>
      <c r="SP41" s="90"/>
      <c r="SQ41" s="90"/>
      <c r="SR41" s="90"/>
      <c r="SS41" s="90"/>
      <c r="ST41" s="90"/>
      <c r="SU41" s="90"/>
      <c r="SV41" s="90"/>
      <c r="SW41" s="90"/>
      <c r="SX41" s="90"/>
      <c r="SY41" s="90"/>
      <c r="SZ41" s="90"/>
      <c r="TA41" s="90"/>
      <c r="TB41" s="90"/>
      <c r="TC41" s="90"/>
      <c r="TD41" s="90"/>
      <c r="TE41" s="90"/>
      <c r="TF41" s="90"/>
      <c r="TG41" s="90"/>
      <c r="TH41" s="90"/>
      <c r="TI41" s="90"/>
      <c r="TJ41" s="90"/>
      <c r="TK41" s="90"/>
      <c r="TL41" s="90"/>
      <c r="TM41" s="90"/>
      <c r="TN41" s="90"/>
      <c r="TO41" s="90"/>
      <c r="TP41" s="90"/>
      <c r="TQ41" s="90"/>
      <c r="TR41" s="90"/>
      <c r="TS41" s="90"/>
      <c r="TT41" s="90"/>
      <c r="TU41" s="90"/>
      <c r="TV41" s="90"/>
      <c r="TW41" s="90"/>
      <c r="TX41" s="90"/>
      <c r="TY41" s="90"/>
      <c r="TZ41" s="90"/>
      <c r="UA41" s="90"/>
      <c r="UB41" s="90"/>
      <c r="UC41" s="90"/>
      <c r="UD41" s="90"/>
      <c r="UE41" s="90"/>
      <c r="UF41" s="90"/>
      <c r="UG41" s="90"/>
      <c r="UH41" s="90"/>
      <c r="UI41" s="90"/>
      <c r="UJ41" s="90"/>
      <c r="UK41" s="90"/>
      <c r="UL41" s="90"/>
      <c r="UM41" s="90"/>
      <c r="UN41" s="90"/>
      <c r="UO41" s="90"/>
      <c r="UP41" s="90"/>
      <c r="UQ41" s="90"/>
      <c r="UR41" s="90"/>
      <c r="US41" s="90"/>
      <c r="UT41" s="90"/>
      <c r="UU41" s="90"/>
      <c r="UV41" s="90"/>
      <c r="UW41" s="90"/>
      <c r="UX41" s="90"/>
      <c r="UY41" s="90"/>
      <c r="UZ41" s="90"/>
      <c r="VA41" s="90"/>
      <c r="VB41" s="90"/>
      <c r="VC41" s="90"/>
      <c r="VD41" s="90"/>
      <c r="VE41" s="90"/>
      <c r="VF41" s="90"/>
      <c r="VG41" s="90"/>
      <c r="VH41" s="90"/>
      <c r="VI41" s="90"/>
      <c r="VJ41" s="90"/>
      <c r="VK41" s="90"/>
      <c r="VL41" s="90"/>
      <c r="VM41" s="90"/>
      <c r="VN41" s="90"/>
      <c r="VO41" s="90"/>
      <c r="VP41" s="90"/>
      <c r="VQ41" s="90"/>
      <c r="VR41" s="90"/>
      <c r="VS41" s="90"/>
      <c r="VT41" s="90"/>
      <c r="VU41" s="90"/>
      <c r="VV41" s="90"/>
      <c r="VW41" s="90"/>
      <c r="VX41" s="90"/>
      <c r="VY41" s="90"/>
      <c r="VZ41" s="90"/>
      <c r="WA41" s="90"/>
      <c r="WB41" s="90"/>
      <c r="WC41" s="90"/>
      <c r="WD41" s="90"/>
      <c r="WE41" s="90"/>
      <c r="WF41" s="90"/>
      <c r="WG41" s="90"/>
      <c r="WH41" s="90"/>
      <c r="WI41" s="90"/>
      <c r="WJ41" s="90"/>
      <c r="WK41" s="90"/>
      <c r="WL41" s="90"/>
      <c r="WM41" s="90"/>
      <c r="WN41" s="90"/>
      <c r="WO41" s="90"/>
      <c r="WP41" s="90"/>
      <c r="WQ41" s="90"/>
      <c r="WR41" s="90"/>
      <c r="WS41" s="90"/>
      <c r="WT41" s="90"/>
      <c r="WU41" s="90"/>
      <c r="WV41" s="90"/>
      <c r="WW41" s="90"/>
      <c r="WX41" s="90"/>
      <c r="WY41" s="90"/>
      <c r="WZ41" s="90"/>
      <c r="XA41" s="90"/>
      <c r="XB41" s="90"/>
      <c r="XC41" s="90"/>
      <c r="XD41" s="90"/>
      <c r="XE41" s="90"/>
      <c r="XF41" s="90"/>
      <c r="XG41" s="90"/>
      <c r="XH41" s="90"/>
      <c r="XI41" s="90"/>
      <c r="XJ41" s="90"/>
      <c r="XK41" s="90"/>
      <c r="XL41" s="90"/>
      <c r="XM41" s="90"/>
      <c r="XN41" s="90"/>
      <c r="XO41" s="90"/>
      <c r="XP41" s="90"/>
      <c r="XQ41" s="90"/>
      <c r="XR41" s="90"/>
      <c r="XS41" s="90"/>
      <c r="XT41" s="90"/>
      <c r="XU41" s="90"/>
      <c r="XV41" s="90"/>
      <c r="XW41" s="90"/>
      <c r="XX41" s="90"/>
      <c r="XY41" s="90"/>
      <c r="XZ41" s="90"/>
      <c r="YA41" s="90"/>
      <c r="YB41" s="90"/>
      <c r="YC41" s="90"/>
      <c r="YD41" s="90"/>
      <c r="YE41" s="90"/>
      <c r="YF41" s="90"/>
      <c r="YG41" s="90"/>
    </row>
    <row r="42" spans="1:657" s="70" customFormat="1" x14ac:dyDescent="0.25">
      <c r="A42"/>
      <c r="B42" s="3"/>
      <c r="C42"/>
      <c r="D42" s="90"/>
      <c r="E42" s="90"/>
      <c r="F42"/>
      <c r="G42" s="90"/>
      <c r="H42"/>
      <c r="I42"/>
      <c r="J42"/>
      <c r="K42"/>
      <c r="L42" s="90"/>
      <c r="M42" s="90"/>
      <c r="N42"/>
      <c r="O42"/>
      <c r="P42"/>
      <c r="Q42"/>
      <c r="R42"/>
      <c r="S42"/>
      <c r="T42"/>
      <c r="U42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  <c r="QU42" s="90"/>
      <c r="QV42" s="90"/>
      <c r="QW42" s="90"/>
      <c r="QX42" s="90"/>
      <c r="QY42" s="90"/>
      <c r="QZ42" s="90"/>
      <c r="RA42" s="90"/>
      <c r="RB42" s="90"/>
      <c r="RC42" s="90"/>
      <c r="RD42" s="90"/>
      <c r="RE42" s="90"/>
      <c r="RF42" s="90"/>
      <c r="RG42" s="90"/>
      <c r="RH42" s="90"/>
      <c r="RI42" s="90"/>
      <c r="RJ42" s="90"/>
      <c r="RK42" s="90"/>
      <c r="RL42" s="90"/>
      <c r="RM42" s="90"/>
      <c r="RN42" s="90"/>
      <c r="RO42" s="90"/>
      <c r="RP42" s="90"/>
      <c r="RQ42" s="90"/>
      <c r="RR42" s="90"/>
      <c r="RS42" s="90"/>
      <c r="RT42" s="90"/>
      <c r="RU42" s="90"/>
      <c r="RV42" s="90"/>
      <c r="RW42" s="90"/>
      <c r="RX42" s="90"/>
      <c r="RY42" s="90"/>
      <c r="RZ42" s="90"/>
      <c r="SA42" s="90"/>
      <c r="SB42" s="90"/>
      <c r="SC42" s="90"/>
      <c r="SD42" s="90"/>
      <c r="SE42" s="90"/>
      <c r="SF42" s="90"/>
      <c r="SG42" s="90"/>
      <c r="SH42" s="90"/>
      <c r="SI42" s="90"/>
      <c r="SJ42" s="90"/>
      <c r="SK42" s="90"/>
      <c r="SL42" s="90"/>
      <c r="SM42" s="90"/>
      <c r="SN42" s="90"/>
      <c r="SO42" s="90"/>
      <c r="SP42" s="90"/>
      <c r="SQ42" s="90"/>
      <c r="SR42" s="90"/>
      <c r="SS42" s="90"/>
      <c r="ST42" s="90"/>
      <c r="SU42" s="90"/>
      <c r="SV42" s="90"/>
      <c r="SW42" s="90"/>
      <c r="SX42" s="90"/>
      <c r="SY42" s="90"/>
      <c r="SZ42" s="90"/>
      <c r="TA42" s="90"/>
      <c r="TB42" s="90"/>
      <c r="TC42" s="90"/>
      <c r="TD42" s="90"/>
      <c r="TE42" s="90"/>
      <c r="TF42" s="90"/>
      <c r="TG42" s="90"/>
      <c r="TH42" s="90"/>
      <c r="TI42" s="90"/>
      <c r="TJ42" s="90"/>
      <c r="TK42" s="90"/>
      <c r="TL42" s="90"/>
      <c r="TM42" s="90"/>
      <c r="TN42" s="90"/>
      <c r="TO42" s="90"/>
      <c r="TP42" s="90"/>
      <c r="TQ42" s="90"/>
      <c r="TR42" s="90"/>
      <c r="TS42" s="90"/>
      <c r="TT42" s="90"/>
      <c r="TU42" s="90"/>
      <c r="TV42" s="90"/>
      <c r="TW42" s="90"/>
      <c r="TX42" s="90"/>
      <c r="TY42" s="90"/>
      <c r="TZ42" s="90"/>
      <c r="UA42" s="90"/>
      <c r="UB42" s="90"/>
      <c r="UC42" s="90"/>
      <c r="UD42" s="90"/>
      <c r="UE42" s="90"/>
      <c r="UF42" s="90"/>
      <c r="UG42" s="90"/>
      <c r="UH42" s="90"/>
      <c r="UI42" s="90"/>
      <c r="UJ42" s="90"/>
      <c r="UK42" s="90"/>
      <c r="UL42" s="90"/>
      <c r="UM42" s="90"/>
      <c r="UN42" s="90"/>
      <c r="UO42" s="90"/>
      <c r="UP42" s="90"/>
      <c r="UQ42" s="90"/>
      <c r="UR42" s="90"/>
      <c r="US42" s="90"/>
      <c r="UT42" s="90"/>
      <c r="UU42" s="90"/>
      <c r="UV42" s="90"/>
      <c r="UW42" s="90"/>
      <c r="UX42" s="90"/>
      <c r="UY42" s="90"/>
      <c r="UZ42" s="90"/>
      <c r="VA42" s="90"/>
      <c r="VB42" s="90"/>
      <c r="VC42" s="90"/>
      <c r="VD42" s="90"/>
      <c r="VE42" s="90"/>
      <c r="VF42" s="90"/>
      <c r="VG42" s="90"/>
      <c r="VH42" s="90"/>
      <c r="VI42" s="90"/>
      <c r="VJ42" s="90"/>
      <c r="VK42" s="90"/>
      <c r="VL42" s="90"/>
      <c r="VM42" s="90"/>
      <c r="VN42" s="90"/>
      <c r="VO42" s="90"/>
      <c r="VP42" s="90"/>
      <c r="VQ42" s="90"/>
      <c r="VR42" s="90"/>
      <c r="VS42" s="90"/>
      <c r="VT42" s="90"/>
      <c r="VU42" s="90"/>
      <c r="VV42" s="90"/>
      <c r="VW42" s="90"/>
      <c r="VX42" s="90"/>
      <c r="VY42" s="90"/>
      <c r="VZ42" s="90"/>
      <c r="WA42" s="90"/>
      <c r="WB42" s="90"/>
      <c r="WC42" s="90"/>
      <c r="WD42" s="90"/>
      <c r="WE42" s="90"/>
      <c r="WF42" s="90"/>
      <c r="WG42" s="90"/>
      <c r="WH42" s="90"/>
      <c r="WI42" s="90"/>
      <c r="WJ42" s="90"/>
      <c r="WK42" s="90"/>
      <c r="WL42" s="90"/>
      <c r="WM42" s="90"/>
      <c r="WN42" s="90"/>
      <c r="WO42" s="90"/>
      <c r="WP42" s="90"/>
      <c r="WQ42" s="90"/>
      <c r="WR42" s="90"/>
      <c r="WS42" s="90"/>
      <c r="WT42" s="90"/>
      <c r="WU42" s="90"/>
      <c r="WV42" s="90"/>
      <c r="WW42" s="90"/>
      <c r="WX42" s="90"/>
      <c r="WY42" s="90"/>
      <c r="WZ42" s="90"/>
      <c r="XA42" s="90"/>
      <c r="XB42" s="90"/>
      <c r="XC42" s="90"/>
      <c r="XD42" s="90"/>
      <c r="XE42" s="90"/>
      <c r="XF42" s="90"/>
      <c r="XG42" s="90"/>
      <c r="XH42" s="90"/>
      <c r="XI42" s="90"/>
      <c r="XJ42" s="90"/>
      <c r="XK42" s="90"/>
      <c r="XL42" s="90"/>
      <c r="XM42" s="90"/>
      <c r="XN42" s="90"/>
      <c r="XO42" s="90"/>
      <c r="XP42" s="90"/>
      <c r="XQ42" s="90"/>
      <c r="XR42" s="90"/>
      <c r="XS42" s="90"/>
      <c r="XT42" s="90"/>
      <c r="XU42" s="90"/>
      <c r="XV42" s="90"/>
      <c r="XW42" s="90"/>
      <c r="XX42" s="90"/>
      <c r="XY42" s="90"/>
      <c r="XZ42" s="90"/>
      <c r="YA42" s="90"/>
      <c r="YB42" s="90"/>
      <c r="YC42" s="90"/>
      <c r="YD42" s="90"/>
      <c r="YE42" s="90"/>
      <c r="YF42" s="90"/>
      <c r="YG42" s="90"/>
    </row>
    <row r="43" spans="1:657" s="70" customFormat="1" x14ac:dyDescent="0.25">
      <c r="A43"/>
      <c r="B43" s="3"/>
      <c r="C43"/>
      <c r="D43" s="90"/>
      <c r="E43" s="90"/>
      <c r="F43"/>
      <c r="G43" s="90"/>
      <c r="H43"/>
      <c r="I43"/>
      <c r="J43"/>
      <c r="K43"/>
      <c r="L43" s="90"/>
      <c r="M43" s="90"/>
      <c r="N43"/>
      <c r="O43"/>
      <c r="P43"/>
      <c r="Q43"/>
      <c r="R43"/>
      <c r="S43"/>
      <c r="T43"/>
      <c r="U43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  <c r="IV43" s="90"/>
      <c r="IW43" s="90"/>
      <c r="IX43" s="90"/>
      <c r="IY43" s="90"/>
      <c r="IZ43" s="90"/>
      <c r="JA43" s="90"/>
      <c r="JB43" s="90"/>
      <c r="JC43" s="90"/>
      <c r="JD43" s="90"/>
      <c r="JE43" s="90"/>
      <c r="JF43" s="90"/>
      <c r="JG43" s="90"/>
      <c r="JH43" s="90"/>
      <c r="JI43" s="90"/>
      <c r="JJ43" s="90"/>
      <c r="JK43" s="90"/>
      <c r="JL43" s="90"/>
      <c r="JM43" s="90"/>
      <c r="JN43" s="90"/>
      <c r="JO43" s="90"/>
      <c r="JP43" s="90"/>
      <c r="JQ43" s="90"/>
      <c r="JR43" s="90"/>
      <c r="JS43" s="90"/>
      <c r="JT43" s="90"/>
      <c r="JU43" s="90"/>
      <c r="JV43" s="90"/>
      <c r="JW43" s="90"/>
      <c r="JX43" s="90"/>
      <c r="JY43" s="90"/>
      <c r="JZ43" s="90"/>
      <c r="KA43" s="90"/>
      <c r="KB43" s="90"/>
      <c r="KC43" s="90"/>
      <c r="KD43" s="90"/>
      <c r="KE43" s="90"/>
      <c r="KF43" s="90"/>
      <c r="KG43" s="90"/>
      <c r="KH43" s="90"/>
      <c r="KI43" s="90"/>
      <c r="KJ43" s="90"/>
      <c r="KK43" s="90"/>
      <c r="KL43" s="90"/>
      <c r="KM43" s="90"/>
      <c r="KN43" s="90"/>
      <c r="KO43" s="90"/>
      <c r="KP43" s="90"/>
      <c r="KQ43" s="90"/>
      <c r="KR43" s="90"/>
      <c r="KS43" s="90"/>
      <c r="KT43" s="90"/>
      <c r="KU43" s="90"/>
      <c r="KV43" s="90"/>
      <c r="KW43" s="90"/>
      <c r="KX43" s="90"/>
      <c r="KY43" s="90"/>
      <c r="KZ43" s="90"/>
      <c r="LA43" s="90"/>
      <c r="LB43" s="90"/>
      <c r="LC43" s="90"/>
      <c r="LD43" s="90"/>
      <c r="LE43" s="90"/>
      <c r="LF43" s="90"/>
      <c r="LG43" s="90"/>
      <c r="LH43" s="90"/>
      <c r="LI43" s="90"/>
      <c r="LJ43" s="90"/>
      <c r="LK43" s="90"/>
      <c r="LL43" s="90"/>
      <c r="LM43" s="90"/>
      <c r="LN43" s="90"/>
      <c r="LO43" s="90"/>
      <c r="LP43" s="90"/>
      <c r="LQ43" s="90"/>
      <c r="LR43" s="90"/>
      <c r="LS43" s="90"/>
      <c r="LT43" s="90"/>
      <c r="LU43" s="90"/>
      <c r="LV43" s="90"/>
      <c r="LW43" s="90"/>
      <c r="LX43" s="90"/>
      <c r="LY43" s="90"/>
      <c r="LZ43" s="90"/>
      <c r="MA43" s="90"/>
      <c r="MB43" s="90"/>
      <c r="MC43" s="90"/>
      <c r="MD43" s="90"/>
      <c r="ME43" s="90"/>
      <c r="MF43" s="90"/>
      <c r="MG43" s="90"/>
      <c r="MH43" s="90"/>
      <c r="MI43" s="90"/>
      <c r="MJ43" s="90"/>
      <c r="MK43" s="90"/>
      <c r="ML43" s="90"/>
      <c r="MM43" s="90"/>
      <c r="MN43" s="90"/>
      <c r="MO43" s="90"/>
      <c r="MP43" s="90"/>
      <c r="MQ43" s="90"/>
      <c r="MR43" s="90"/>
      <c r="MS43" s="90"/>
      <c r="MT43" s="90"/>
      <c r="MU43" s="90"/>
      <c r="MV43" s="90"/>
      <c r="MW43" s="90"/>
      <c r="MX43" s="90"/>
      <c r="MY43" s="90"/>
      <c r="MZ43" s="90"/>
      <c r="NA43" s="90"/>
      <c r="NB43" s="90"/>
      <c r="NC43" s="90"/>
      <c r="ND43" s="90"/>
      <c r="NE43" s="90"/>
      <c r="NF43" s="90"/>
      <c r="NG43" s="90"/>
      <c r="NH43" s="90"/>
      <c r="NI43" s="90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0"/>
      <c r="NY43" s="90"/>
      <c r="NZ43" s="90"/>
      <c r="OA43" s="90"/>
      <c r="OB43" s="90"/>
      <c r="OC43" s="90"/>
      <c r="OD43" s="90"/>
      <c r="OE43" s="90"/>
      <c r="OF43" s="90"/>
      <c r="OG43" s="90"/>
      <c r="OH43" s="90"/>
      <c r="OI43" s="90"/>
      <c r="OJ43" s="90"/>
      <c r="OK43" s="90"/>
      <c r="OL43" s="90"/>
      <c r="OM43" s="90"/>
      <c r="ON43" s="90"/>
      <c r="OO43" s="90"/>
      <c r="OP43" s="90"/>
      <c r="OQ43" s="90"/>
      <c r="OR43" s="90"/>
      <c r="OS43" s="90"/>
      <c r="OT43" s="90"/>
      <c r="OU43" s="90"/>
      <c r="OV43" s="90"/>
      <c r="OW43" s="90"/>
      <c r="OX43" s="90"/>
      <c r="OY43" s="90"/>
      <c r="OZ43" s="90"/>
      <c r="PA43" s="90"/>
      <c r="PB43" s="90"/>
      <c r="PC43" s="90"/>
      <c r="PD43" s="90"/>
      <c r="PE43" s="90"/>
      <c r="PF43" s="90"/>
      <c r="PG43" s="90"/>
      <c r="PH43" s="90"/>
      <c r="PI43" s="90"/>
      <c r="PJ43" s="90"/>
      <c r="PK43" s="90"/>
      <c r="PL43" s="90"/>
      <c r="PM43" s="90"/>
      <c r="PN43" s="90"/>
      <c r="PO43" s="90"/>
      <c r="PP43" s="90"/>
      <c r="PQ43" s="90"/>
      <c r="PR43" s="90"/>
      <c r="PS43" s="90"/>
      <c r="PT43" s="90"/>
      <c r="PU43" s="90"/>
      <c r="PV43" s="90"/>
      <c r="PW43" s="90"/>
      <c r="PX43" s="90"/>
      <c r="PY43" s="90"/>
      <c r="PZ43" s="90"/>
      <c r="QA43" s="90"/>
      <c r="QB43" s="90"/>
      <c r="QC43" s="90"/>
      <c r="QD43" s="90"/>
      <c r="QE43" s="90"/>
      <c r="QF43" s="90"/>
      <c r="QG43" s="90"/>
      <c r="QH43" s="90"/>
      <c r="QI43" s="90"/>
      <c r="QJ43" s="90"/>
      <c r="QK43" s="90"/>
      <c r="QL43" s="90"/>
      <c r="QM43" s="90"/>
      <c r="QN43" s="90"/>
      <c r="QO43" s="90"/>
      <c r="QP43" s="90"/>
      <c r="QQ43" s="90"/>
      <c r="QR43" s="90"/>
      <c r="QS43" s="90"/>
      <c r="QT43" s="90"/>
      <c r="QU43" s="90"/>
      <c r="QV43" s="90"/>
      <c r="QW43" s="90"/>
      <c r="QX43" s="90"/>
      <c r="QY43" s="90"/>
      <c r="QZ43" s="90"/>
      <c r="RA43" s="90"/>
      <c r="RB43" s="90"/>
      <c r="RC43" s="90"/>
      <c r="RD43" s="90"/>
      <c r="RE43" s="90"/>
      <c r="RF43" s="90"/>
      <c r="RG43" s="90"/>
      <c r="RH43" s="90"/>
      <c r="RI43" s="90"/>
      <c r="RJ43" s="90"/>
      <c r="RK43" s="90"/>
      <c r="RL43" s="90"/>
      <c r="RM43" s="90"/>
      <c r="RN43" s="90"/>
      <c r="RO43" s="90"/>
      <c r="RP43" s="90"/>
      <c r="RQ43" s="90"/>
      <c r="RR43" s="90"/>
      <c r="RS43" s="90"/>
      <c r="RT43" s="90"/>
      <c r="RU43" s="90"/>
      <c r="RV43" s="90"/>
      <c r="RW43" s="90"/>
      <c r="RX43" s="90"/>
      <c r="RY43" s="90"/>
      <c r="RZ43" s="90"/>
      <c r="SA43" s="90"/>
      <c r="SB43" s="90"/>
      <c r="SC43" s="90"/>
      <c r="SD43" s="90"/>
      <c r="SE43" s="90"/>
      <c r="SF43" s="90"/>
      <c r="SG43" s="90"/>
      <c r="SH43" s="90"/>
      <c r="SI43" s="90"/>
      <c r="SJ43" s="90"/>
      <c r="SK43" s="90"/>
      <c r="SL43" s="90"/>
      <c r="SM43" s="90"/>
      <c r="SN43" s="90"/>
      <c r="SO43" s="90"/>
      <c r="SP43" s="90"/>
      <c r="SQ43" s="90"/>
      <c r="SR43" s="90"/>
      <c r="SS43" s="90"/>
      <c r="ST43" s="90"/>
      <c r="SU43" s="90"/>
      <c r="SV43" s="90"/>
      <c r="SW43" s="90"/>
      <c r="SX43" s="90"/>
      <c r="SY43" s="90"/>
      <c r="SZ43" s="90"/>
      <c r="TA43" s="90"/>
      <c r="TB43" s="90"/>
      <c r="TC43" s="90"/>
      <c r="TD43" s="90"/>
      <c r="TE43" s="90"/>
      <c r="TF43" s="90"/>
      <c r="TG43" s="90"/>
      <c r="TH43" s="90"/>
      <c r="TI43" s="90"/>
      <c r="TJ43" s="90"/>
      <c r="TK43" s="90"/>
      <c r="TL43" s="90"/>
      <c r="TM43" s="90"/>
      <c r="TN43" s="90"/>
      <c r="TO43" s="90"/>
      <c r="TP43" s="90"/>
      <c r="TQ43" s="90"/>
      <c r="TR43" s="90"/>
      <c r="TS43" s="90"/>
      <c r="TT43" s="90"/>
      <c r="TU43" s="90"/>
      <c r="TV43" s="90"/>
      <c r="TW43" s="90"/>
      <c r="TX43" s="90"/>
      <c r="TY43" s="90"/>
      <c r="TZ43" s="90"/>
      <c r="UA43" s="90"/>
      <c r="UB43" s="90"/>
      <c r="UC43" s="90"/>
      <c r="UD43" s="90"/>
      <c r="UE43" s="90"/>
      <c r="UF43" s="90"/>
      <c r="UG43" s="90"/>
      <c r="UH43" s="90"/>
      <c r="UI43" s="90"/>
      <c r="UJ43" s="90"/>
      <c r="UK43" s="90"/>
      <c r="UL43" s="90"/>
      <c r="UM43" s="90"/>
      <c r="UN43" s="90"/>
      <c r="UO43" s="90"/>
      <c r="UP43" s="90"/>
      <c r="UQ43" s="90"/>
      <c r="UR43" s="90"/>
      <c r="US43" s="90"/>
      <c r="UT43" s="90"/>
      <c r="UU43" s="90"/>
      <c r="UV43" s="90"/>
      <c r="UW43" s="90"/>
      <c r="UX43" s="90"/>
      <c r="UY43" s="90"/>
      <c r="UZ43" s="90"/>
      <c r="VA43" s="90"/>
      <c r="VB43" s="90"/>
      <c r="VC43" s="90"/>
      <c r="VD43" s="90"/>
      <c r="VE43" s="90"/>
      <c r="VF43" s="90"/>
      <c r="VG43" s="90"/>
      <c r="VH43" s="90"/>
      <c r="VI43" s="90"/>
      <c r="VJ43" s="90"/>
      <c r="VK43" s="90"/>
      <c r="VL43" s="90"/>
      <c r="VM43" s="90"/>
      <c r="VN43" s="90"/>
      <c r="VO43" s="90"/>
      <c r="VP43" s="90"/>
      <c r="VQ43" s="90"/>
      <c r="VR43" s="90"/>
      <c r="VS43" s="90"/>
      <c r="VT43" s="90"/>
      <c r="VU43" s="90"/>
      <c r="VV43" s="90"/>
      <c r="VW43" s="90"/>
      <c r="VX43" s="90"/>
      <c r="VY43" s="90"/>
      <c r="VZ43" s="90"/>
      <c r="WA43" s="90"/>
      <c r="WB43" s="90"/>
      <c r="WC43" s="90"/>
      <c r="WD43" s="90"/>
      <c r="WE43" s="90"/>
      <c r="WF43" s="90"/>
      <c r="WG43" s="90"/>
      <c r="WH43" s="90"/>
      <c r="WI43" s="90"/>
      <c r="WJ43" s="90"/>
      <c r="WK43" s="90"/>
      <c r="WL43" s="90"/>
      <c r="WM43" s="90"/>
      <c r="WN43" s="90"/>
      <c r="WO43" s="90"/>
      <c r="WP43" s="90"/>
      <c r="WQ43" s="90"/>
      <c r="WR43" s="90"/>
      <c r="WS43" s="90"/>
      <c r="WT43" s="90"/>
      <c r="WU43" s="90"/>
      <c r="WV43" s="90"/>
      <c r="WW43" s="90"/>
      <c r="WX43" s="90"/>
      <c r="WY43" s="90"/>
      <c r="WZ43" s="90"/>
      <c r="XA43" s="90"/>
      <c r="XB43" s="90"/>
      <c r="XC43" s="90"/>
      <c r="XD43" s="90"/>
      <c r="XE43" s="90"/>
      <c r="XF43" s="90"/>
      <c r="XG43" s="90"/>
      <c r="XH43" s="90"/>
      <c r="XI43" s="90"/>
      <c r="XJ43" s="90"/>
      <c r="XK43" s="90"/>
      <c r="XL43" s="90"/>
      <c r="XM43" s="90"/>
      <c r="XN43" s="90"/>
      <c r="XO43" s="90"/>
      <c r="XP43" s="90"/>
      <c r="XQ43" s="90"/>
      <c r="XR43" s="90"/>
      <c r="XS43" s="90"/>
      <c r="XT43" s="90"/>
      <c r="XU43" s="90"/>
      <c r="XV43" s="90"/>
      <c r="XW43" s="90"/>
      <c r="XX43" s="90"/>
      <c r="XY43" s="90"/>
      <c r="XZ43" s="90"/>
      <c r="YA43" s="90"/>
      <c r="YB43" s="90"/>
      <c r="YC43" s="90"/>
      <c r="YD43" s="90"/>
      <c r="YE43" s="90"/>
      <c r="YF43" s="90"/>
      <c r="YG43" s="90"/>
    </row>
    <row r="44" spans="1:657" s="70" customFormat="1" x14ac:dyDescent="0.25">
      <c r="A44"/>
      <c r="B44" s="3"/>
      <c r="C44"/>
      <c r="D44" s="90"/>
      <c r="E44" s="90"/>
      <c r="F44"/>
      <c r="G44" s="90"/>
      <c r="H44"/>
      <c r="I44"/>
      <c r="J44"/>
      <c r="K44"/>
      <c r="L44" s="90"/>
      <c r="M44" s="90"/>
      <c r="N44"/>
      <c r="O44"/>
      <c r="P44"/>
      <c r="Q44"/>
      <c r="R44"/>
      <c r="S44"/>
      <c r="T44"/>
      <c r="U44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  <c r="QU44" s="90"/>
      <c r="QV44" s="90"/>
      <c r="QW44" s="90"/>
      <c r="QX44" s="90"/>
      <c r="QY44" s="90"/>
      <c r="QZ44" s="90"/>
      <c r="RA44" s="90"/>
      <c r="RB44" s="90"/>
      <c r="RC44" s="90"/>
      <c r="RD44" s="90"/>
      <c r="RE44" s="90"/>
      <c r="RF44" s="90"/>
      <c r="RG44" s="90"/>
      <c r="RH44" s="90"/>
      <c r="RI44" s="90"/>
      <c r="RJ44" s="90"/>
      <c r="RK44" s="90"/>
      <c r="RL44" s="90"/>
      <c r="RM44" s="90"/>
      <c r="RN44" s="90"/>
      <c r="RO44" s="90"/>
      <c r="RP44" s="90"/>
      <c r="RQ44" s="90"/>
      <c r="RR44" s="90"/>
      <c r="RS44" s="90"/>
      <c r="RT44" s="90"/>
      <c r="RU44" s="90"/>
      <c r="RV44" s="90"/>
      <c r="RW44" s="90"/>
      <c r="RX44" s="90"/>
      <c r="RY44" s="90"/>
      <c r="RZ44" s="90"/>
      <c r="SA44" s="90"/>
      <c r="SB44" s="90"/>
      <c r="SC44" s="90"/>
      <c r="SD44" s="90"/>
      <c r="SE44" s="90"/>
      <c r="SF44" s="90"/>
      <c r="SG44" s="90"/>
      <c r="SH44" s="90"/>
      <c r="SI44" s="90"/>
      <c r="SJ44" s="90"/>
      <c r="SK44" s="90"/>
      <c r="SL44" s="90"/>
      <c r="SM44" s="90"/>
      <c r="SN44" s="90"/>
      <c r="SO44" s="90"/>
      <c r="SP44" s="90"/>
      <c r="SQ44" s="90"/>
      <c r="SR44" s="90"/>
      <c r="SS44" s="90"/>
      <c r="ST44" s="90"/>
      <c r="SU44" s="90"/>
      <c r="SV44" s="90"/>
      <c r="SW44" s="90"/>
      <c r="SX44" s="90"/>
      <c r="SY44" s="90"/>
      <c r="SZ44" s="90"/>
      <c r="TA44" s="90"/>
      <c r="TB44" s="90"/>
      <c r="TC44" s="90"/>
      <c r="TD44" s="90"/>
      <c r="TE44" s="90"/>
      <c r="TF44" s="90"/>
      <c r="TG44" s="90"/>
      <c r="TH44" s="90"/>
      <c r="TI44" s="90"/>
      <c r="TJ44" s="90"/>
      <c r="TK44" s="90"/>
      <c r="TL44" s="90"/>
      <c r="TM44" s="90"/>
      <c r="TN44" s="90"/>
      <c r="TO44" s="90"/>
      <c r="TP44" s="90"/>
      <c r="TQ44" s="90"/>
      <c r="TR44" s="90"/>
      <c r="TS44" s="90"/>
      <c r="TT44" s="90"/>
      <c r="TU44" s="90"/>
      <c r="TV44" s="90"/>
      <c r="TW44" s="90"/>
      <c r="TX44" s="90"/>
      <c r="TY44" s="90"/>
      <c r="TZ44" s="90"/>
      <c r="UA44" s="90"/>
      <c r="UB44" s="90"/>
      <c r="UC44" s="90"/>
      <c r="UD44" s="90"/>
      <c r="UE44" s="90"/>
      <c r="UF44" s="90"/>
      <c r="UG44" s="90"/>
      <c r="UH44" s="90"/>
      <c r="UI44" s="90"/>
      <c r="UJ44" s="90"/>
      <c r="UK44" s="90"/>
      <c r="UL44" s="90"/>
      <c r="UM44" s="90"/>
      <c r="UN44" s="90"/>
      <c r="UO44" s="90"/>
      <c r="UP44" s="90"/>
      <c r="UQ44" s="90"/>
      <c r="UR44" s="90"/>
      <c r="US44" s="90"/>
      <c r="UT44" s="90"/>
      <c r="UU44" s="90"/>
      <c r="UV44" s="90"/>
      <c r="UW44" s="90"/>
      <c r="UX44" s="90"/>
      <c r="UY44" s="90"/>
      <c r="UZ44" s="90"/>
      <c r="VA44" s="90"/>
      <c r="VB44" s="90"/>
      <c r="VC44" s="90"/>
      <c r="VD44" s="90"/>
      <c r="VE44" s="90"/>
      <c r="VF44" s="90"/>
      <c r="VG44" s="90"/>
      <c r="VH44" s="90"/>
      <c r="VI44" s="90"/>
      <c r="VJ44" s="90"/>
      <c r="VK44" s="90"/>
      <c r="VL44" s="90"/>
      <c r="VM44" s="90"/>
      <c r="VN44" s="90"/>
      <c r="VO44" s="90"/>
      <c r="VP44" s="90"/>
      <c r="VQ44" s="90"/>
      <c r="VR44" s="90"/>
      <c r="VS44" s="90"/>
      <c r="VT44" s="90"/>
      <c r="VU44" s="90"/>
      <c r="VV44" s="90"/>
      <c r="VW44" s="90"/>
      <c r="VX44" s="90"/>
      <c r="VY44" s="90"/>
      <c r="VZ44" s="90"/>
      <c r="WA44" s="90"/>
      <c r="WB44" s="90"/>
      <c r="WC44" s="90"/>
      <c r="WD44" s="90"/>
      <c r="WE44" s="90"/>
      <c r="WF44" s="90"/>
      <c r="WG44" s="90"/>
      <c r="WH44" s="90"/>
      <c r="WI44" s="90"/>
      <c r="WJ44" s="90"/>
      <c r="WK44" s="90"/>
      <c r="WL44" s="90"/>
      <c r="WM44" s="90"/>
      <c r="WN44" s="90"/>
      <c r="WO44" s="90"/>
      <c r="WP44" s="90"/>
      <c r="WQ44" s="90"/>
      <c r="WR44" s="90"/>
      <c r="WS44" s="90"/>
      <c r="WT44" s="90"/>
      <c r="WU44" s="90"/>
      <c r="WV44" s="90"/>
      <c r="WW44" s="90"/>
      <c r="WX44" s="90"/>
      <c r="WY44" s="90"/>
      <c r="WZ44" s="90"/>
      <c r="XA44" s="90"/>
      <c r="XB44" s="90"/>
      <c r="XC44" s="90"/>
      <c r="XD44" s="90"/>
      <c r="XE44" s="90"/>
      <c r="XF44" s="90"/>
      <c r="XG44" s="90"/>
      <c r="XH44" s="90"/>
      <c r="XI44" s="90"/>
      <c r="XJ44" s="90"/>
      <c r="XK44" s="90"/>
      <c r="XL44" s="90"/>
      <c r="XM44" s="90"/>
      <c r="XN44" s="90"/>
      <c r="XO44" s="90"/>
      <c r="XP44" s="90"/>
      <c r="XQ44" s="90"/>
      <c r="XR44" s="90"/>
      <c r="XS44" s="90"/>
      <c r="XT44" s="90"/>
      <c r="XU44" s="90"/>
      <c r="XV44" s="90"/>
      <c r="XW44" s="90"/>
      <c r="XX44" s="90"/>
      <c r="XY44" s="90"/>
      <c r="XZ44" s="90"/>
      <c r="YA44" s="90"/>
      <c r="YB44" s="90"/>
      <c r="YC44" s="90"/>
      <c r="YD44" s="90"/>
      <c r="YE44" s="90"/>
      <c r="YF44" s="90"/>
      <c r="YG44" s="90"/>
    </row>
    <row r="45" spans="1:657" s="70" customFormat="1" x14ac:dyDescent="0.25">
      <c r="A45"/>
      <c r="B45" s="3"/>
      <c r="C45"/>
      <c r="D45" s="90"/>
      <c r="E45" s="90"/>
      <c r="F45"/>
      <c r="G45" s="90"/>
      <c r="H45"/>
      <c r="I45"/>
      <c r="J45"/>
      <c r="K45"/>
      <c r="L45" s="90"/>
      <c r="M45" s="90"/>
      <c r="N45"/>
      <c r="O45"/>
      <c r="P45"/>
      <c r="Q45"/>
      <c r="R45"/>
      <c r="S45"/>
      <c r="T45"/>
      <c r="U45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  <c r="IV45" s="90"/>
      <c r="IW45" s="90"/>
      <c r="IX45" s="90"/>
      <c r="IY45" s="90"/>
      <c r="IZ45" s="90"/>
      <c r="JA45" s="90"/>
      <c r="JB45" s="90"/>
      <c r="JC45" s="90"/>
      <c r="JD45" s="90"/>
      <c r="JE45" s="90"/>
      <c r="JF45" s="90"/>
      <c r="JG45" s="90"/>
      <c r="JH45" s="90"/>
      <c r="JI45" s="90"/>
      <c r="JJ45" s="90"/>
      <c r="JK45" s="90"/>
      <c r="JL45" s="90"/>
      <c r="JM45" s="90"/>
      <c r="JN45" s="90"/>
      <c r="JO45" s="90"/>
      <c r="JP45" s="90"/>
      <c r="JQ45" s="90"/>
      <c r="JR45" s="90"/>
      <c r="JS45" s="90"/>
      <c r="JT45" s="90"/>
      <c r="JU45" s="90"/>
      <c r="JV45" s="90"/>
      <c r="JW45" s="90"/>
      <c r="JX45" s="90"/>
      <c r="JY45" s="90"/>
      <c r="JZ45" s="90"/>
      <c r="KA45" s="90"/>
      <c r="KB45" s="90"/>
      <c r="KC45" s="90"/>
      <c r="KD45" s="90"/>
      <c r="KE45" s="90"/>
      <c r="KF45" s="90"/>
      <c r="KG45" s="90"/>
      <c r="KH45" s="90"/>
      <c r="KI45" s="90"/>
      <c r="KJ45" s="90"/>
      <c r="KK45" s="90"/>
      <c r="KL45" s="90"/>
      <c r="KM45" s="90"/>
      <c r="KN45" s="90"/>
      <c r="KO45" s="90"/>
      <c r="KP45" s="90"/>
      <c r="KQ45" s="90"/>
      <c r="KR45" s="90"/>
      <c r="KS45" s="90"/>
      <c r="KT45" s="90"/>
      <c r="KU45" s="90"/>
      <c r="KV45" s="90"/>
      <c r="KW45" s="90"/>
      <c r="KX45" s="90"/>
      <c r="KY45" s="90"/>
      <c r="KZ45" s="90"/>
      <c r="LA45" s="90"/>
      <c r="LB45" s="90"/>
      <c r="LC45" s="90"/>
      <c r="LD45" s="90"/>
      <c r="LE45" s="90"/>
      <c r="LF45" s="90"/>
      <c r="LG45" s="90"/>
      <c r="LH45" s="90"/>
      <c r="LI45" s="90"/>
      <c r="LJ45" s="90"/>
      <c r="LK45" s="90"/>
      <c r="LL45" s="90"/>
      <c r="LM45" s="90"/>
      <c r="LN45" s="90"/>
      <c r="LO45" s="90"/>
      <c r="LP45" s="90"/>
      <c r="LQ45" s="90"/>
      <c r="LR45" s="90"/>
      <c r="LS45" s="90"/>
      <c r="LT45" s="90"/>
      <c r="LU45" s="90"/>
      <c r="LV45" s="90"/>
      <c r="LW45" s="90"/>
      <c r="LX45" s="90"/>
      <c r="LY45" s="90"/>
      <c r="LZ45" s="90"/>
      <c r="MA45" s="90"/>
      <c r="MB45" s="90"/>
      <c r="MC45" s="90"/>
      <c r="MD45" s="90"/>
      <c r="ME45" s="90"/>
      <c r="MF45" s="90"/>
      <c r="MG45" s="90"/>
      <c r="MH45" s="90"/>
      <c r="MI45" s="90"/>
      <c r="MJ45" s="90"/>
      <c r="MK45" s="90"/>
      <c r="ML45" s="90"/>
      <c r="MM45" s="90"/>
      <c r="MN45" s="90"/>
      <c r="MO45" s="90"/>
      <c r="MP45" s="90"/>
      <c r="MQ45" s="90"/>
      <c r="MR45" s="90"/>
      <c r="MS45" s="90"/>
      <c r="MT45" s="90"/>
      <c r="MU45" s="90"/>
      <c r="MV45" s="90"/>
      <c r="MW45" s="90"/>
      <c r="MX45" s="90"/>
      <c r="MY45" s="90"/>
      <c r="MZ45" s="90"/>
      <c r="NA45" s="90"/>
      <c r="NB45" s="90"/>
      <c r="NC45" s="90"/>
      <c r="ND45" s="90"/>
      <c r="NE45" s="90"/>
      <c r="NF45" s="90"/>
      <c r="NG45" s="90"/>
      <c r="NH45" s="90"/>
      <c r="NI45" s="90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0"/>
      <c r="NY45" s="90"/>
      <c r="NZ45" s="90"/>
      <c r="OA45" s="90"/>
      <c r="OB45" s="90"/>
      <c r="OC45" s="90"/>
      <c r="OD45" s="90"/>
      <c r="OE45" s="90"/>
      <c r="OF45" s="90"/>
      <c r="OG45" s="90"/>
      <c r="OH45" s="90"/>
      <c r="OI45" s="90"/>
      <c r="OJ45" s="90"/>
      <c r="OK45" s="90"/>
      <c r="OL45" s="90"/>
      <c r="OM45" s="90"/>
      <c r="ON45" s="90"/>
      <c r="OO45" s="90"/>
      <c r="OP45" s="90"/>
      <c r="OQ45" s="90"/>
      <c r="OR45" s="90"/>
      <c r="OS45" s="90"/>
      <c r="OT45" s="90"/>
      <c r="OU45" s="90"/>
      <c r="OV45" s="90"/>
      <c r="OW45" s="90"/>
      <c r="OX45" s="90"/>
      <c r="OY45" s="90"/>
      <c r="OZ45" s="90"/>
      <c r="PA45" s="90"/>
      <c r="PB45" s="90"/>
      <c r="PC45" s="90"/>
      <c r="PD45" s="90"/>
      <c r="PE45" s="90"/>
      <c r="PF45" s="90"/>
      <c r="PG45" s="90"/>
      <c r="PH45" s="90"/>
      <c r="PI45" s="90"/>
      <c r="PJ45" s="90"/>
      <c r="PK45" s="90"/>
      <c r="PL45" s="90"/>
      <c r="PM45" s="90"/>
      <c r="PN45" s="90"/>
      <c r="PO45" s="90"/>
      <c r="PP45" s="90"/>
      <c r="PQ45" s="90"/>
      <c r="PR45" s="90"/>
      <c r="PS45" s="90"/>
      <c r="PT45" s="90"/>
      <c r="PU45" s="90"/>
      <c r="PV45" s="90"/>
      <c r="PW45" s="90"/>
      <c r="PX45" s="90"/>
      <c r="PY45" s="90"/>
      <c r="PZ45" s="90"/>
      <c r="QA45" s="90"/>
      <c r="QB45" s="90"/>
      <c r="QC45" s="90"/>
      <c r="QD45" s="90"/>
      <c r="QE45" s="90"/>
      <c r="QF45" s="90"/>
      <c r="QG45" s="90"/>
      <c r="QH45" s="90"/>
      <c r="QI45" s="90"/>
      <c r="QJ45" s="90"/>
      <c r="QK45" s="90"/>
      <c r="QL45" s="90"/>
      <c r="QM45" s="90"/>
      <c r="QN45" s="90"/>
      <c r="QO45" s="90"/>
      <c r="QP45" s="90"/>
      <c r="QQ45" s="90"/>
      <c r="QR45" s="90"/>
      <c r="QS45" s="90"/>
      <c r="QT45" s="90"/>
      <c r="QU45" s="90"/>
      <c r="QV45" s="90"/>
      <c r="QW45" s="90"/>
      <c r="QX45" s="90"/>
      <c r="QY45" s="90"/>
      <c r="QZ45" s="90"/>
      <c r="RA45" s="90"/>
      <c r="RB45" s="90"/>
      <c r="RC45" s="90"/>
      <c r="RD45" s="90"/>
      <c r="RE45" s="90"/>
      <c r="RF45" s="90"/>
      <c r="RG45" s="90"/>
      <c r="RH45" s="90"/>
      <c r="RI45" s="90"/>
      <c r="RJ45" s="90"/>
      <c r="RK45" s="90"/>
      <c r="RL45" s="90"/>
      <c r="RM45" s="90"/>
      <c r="RN45" s="90"/>
      <c r="RO45" s="90"/>
      <c r="RP45" s="90"/>
      <c r="RQ45" s="90"/>
      <c r="RR45" s="90"/>
      <c r="RS45" s="90"/>
      <c r="RT45" s="90"/>
      <c r="RU45" s="90"/>
      <c r="RV45" s="90"/>
      <c r="RW45" s="90"/>
      <c r="RX45" s="90"/>
      <c r="RY45" s="90"/>
      <c r="RZ45" s="90"/>
      <c r="SA45" s="90"/>
      <c r="SB45" s="90"/>
      <c r="SC45" s="90"/>
      <c r="SD45" s="90"/>
      <c r="SE45" s="90"/>
      <c r="SF45" s="90"/>
      <c r="SG45" s="90"/>
      <c r="SH45" s="90"/>
      <c r="SI45" s="90"/>
      <c r="SJ45" s="90"/>
      <c r="SK45" s="90"/>
      <c r="SL45" s="90"/>
      <c r="SM45" s="90"/>
      <c r="SN45" s="90"/>
      <c r="SO45" s="90"/>
      <c r="SP45" s="90"/>
      <c r="SQ45" s="90"/>
      <c r="SR45" s="90"/>
      <c r="SS45" s="90"/>
      <c r="ST45" s="90"/>
      <c r="SU45" s="90"/>
      <c r="SV45" s="90"/>
      <c r="SW45" s="90"/>
      <c r="SX45" s="90"/>
      <c r="SY45" s="90"/>
      <c r="SZ45" s="90"/>
      <c r="TA45" s="90"/>
      <c r="TB45" s="90"/>
      <c r="TC45" s="90"/>
      <c r="TD45" s="90"/>
      <c r="TE45" s="90"/>
      <c r="TF45" s="90"/>
      <c r="TG45" s="90"/>
      <c r="TH45" s="90"/>
      <c r="TI45" s="90"/>
      <c r="TJ45" s="90"/>
      <c r="TK45" s="90"/>
      <c r="TL45" s="90"/>
      <c r="TM45" s="90"/>
      <c r="TN45" s="90"/>
      <c r="TO45" s="90"/>
      <c r="TP45" s="90"/>
      <c r="TQ45" s="90"/>
      <c r="TR45" s="90"/>
      <c r="TS45" s="90"/>
      <c r="TT45" s="90"/>
      <c r="TU45" s="90"/>
      <c r="TV45" s="90"/>
      <c r="TW45" s="90"/>
      <c r="TX45" s="90"/>
      <c r="TY45" s="90"/>
      <c r="TZ45" s="90"/>
      <c r="UA45" s="90"/>
      <c r="UB45" s="90"/>
      <c r="UC45" s="90"/>
      <c r="UD45" s="90"/>
      <c r="UE45" s="90"/>
      <c r="UF45" s="90"/>
      <c r="UG45" s="90"/>
      <c r="UH45" s="90"/>
      <c r="UI45" s="90"/>
      <c r="UJ45" s="90"/>
      <c r="UK45" s="90"/>
      <c r="UL45" s="90"/>
      <c r="UM45" s="90"/>
      <c r="UN45" s="90"/>
      <c r="UO45" s="90"/>
      <c r="UP45" s="90"/>
      <c r="UQ45" s="90"/>
      <c r="UR45" s="90"/>
      <c r="US45" s="90"/>
      <c r="UT45" s="90"/>
      <c r="UU45" s="90"/>
      <c r="UV45" s="90"/>
      <c r="UW45" s="90"/>
      <c r="UX45" s="90"/>
      <c r="UY45" s="90"/>
      <c r="UZ45" s="90"/>
      <c r="VA45" s="90"/>
      <c r="VB45" s="90"/>
      <c r="VC45" s="90"/>
      <c r="VD45" s="90"/>
      <c r="VE45" s="90"/>
      <c r="VF45" s="90"/>
      <c r="VG45" s="90"/>
      <c r="VH45" s="90"/>
      <c r="VI45" s="90"/>
      <c r="VJ45" s="90"/>
      <c r="VK45" s="90"/>
      <c r="VL45" s="90"/>
      <c r="VM45" s="90"/>
      <c r="VN45" s="90"/>
      <c r="VO45" s="90"/>
      <c r="VP45" s="90"/>
      <c r="VQ45" s="90"/>
      <c r="VR45" s="90"/>
      <c r="VS45" s="90"/>
      <c r="VT45" s="90"/>
      <c r="VU45" s="90"/>
      <c r="VV45" s="90"/>
      <c r="VW45" s="90"/>
      <c r="VX45" s="90"/>
      <c r="VY45" s="90"/>
      <c r="VZ45" s="90"/>
      <c r="WA45" s="90"/>
      <c r="WB45" s="90"/>
      <c r="WC45" s="90"/>
      <c r="WD45" s="90"/>
      <c r="WE45" s="90"/>
      <c r="WF45" s="90"/>
      <c r="WG45" s="90"/>
      <c r="WH45" s="90"/>
      <c r="WI45" s="90"/>
      <c r="WJ45" s="90"/>
      <c r="WK45" s="90"/>
      <c r="WL45" s="90"/>
      <c r="WM45" s="90"/>
      <c r="WN45" s="90"/>
      <c r="WO45" s="90"/>
      <c r="WP45" s="90"/>
      <c r="WQ45" s="90"/>
      <c r="WR45" s="90"/>
      <c r="WS45" s="90"/>
      <c r="WT45" s="90"/>
      <c r="WU45" s="90"/>
      <c r="WV45" s="90"/>
      <c r="WW45" s="90"/>
      <c r="WX45" s="90"/>
      <c r="WY45" s="90"/>
      <c r="WZ45" s="90"/>
      <c r="XA45" s="90"/>
      <c r="XB45" s="90"/>
      <c r="XC45" s="90"/>
      <c r="XD45" s="90"/>
      <c r="XE45" s="90"/>
      <c r="XF45" s="90"/>
      <c r="XG45" s="90"/>
      <c r="XH45" s="90"/>
      <c r="XI45" s="90"/>
      <c r="XJ45" s="90"/>
      <c r="XK45" s="90"/>
      <c r="XL45" s="90"/>
      <c r="XM45" s="90"/>
      <c r="XN45" s="90"/>
      <c r="XO45" s="90"/>
      <c r="XP45" s="90"/>
      <c r="XQ45" s="90"/>
      <c r="XR45" s="90"/>
      <c r="XS45" s="90"/>
      <c r="XT45" s="90"/>
      <c r="XU45" s="90"/>
      <c r="XV45" s="90"/>
      <c r="XW45" s="90"/>
      <c r="XX45" s="90"/>
      <c r="XY45" s="90"/>
      <c r="XZ45" s="90"/>
      <c r="YA45" s="90"/>
      <c r="YB45" s="90"/>
      <c r="YC45" s="90"/>
      <c r="YD45" s="90"/>
      <c r="YE45" s="90"/>
      <c r="YF45" s="90"/>
      <c r="YG45" s="90"/>
    </row>
    <row r="46" spans="1:657" s="70" customFormat="1" x14ac:dyDescent="0.25">
      <c r="A46"/>
      <c r="B46" s="3"/>
      <c r="C46"/>
      <c r="D46" s="90"/>
      <c r="E46" s="90"/>
      <c r="F46"/>
      <c r="G46" s="90"/>
      <c r="H46"/>
      <c r="I46"/>
      <c r="J46"/>
      <c r="K46"/>
      <c r="L46" s="90"/>
      <c r="M46" s="90"/>
      <c r="N46"/>
      <c r="O46"/>
      <c r="P46"/>
      <c r="Q46"/>
      <c r="R46"/>
      <c r="S46"/>
      <c r="T46"/>
      <c r="U46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  <c r="QU46" s="90"/>
      <c r="QV46" s="90"/>
      <c r="QW46" s="90"/>
      <c r="QX46" s="90"/>
      <c r="QY46" s="90"/>
      <c r="QZ46" s="90"/>
      <c r="RA46" s="90"/>
      <c r="RB46" s="90"/>
      <c r="RC46" s="90"/>
      <c r="RD46" s="90"/>
      <c r="RE46" s="90"/>
      <c r="RF46" s="90"/>
      <c r="RG46" s="90"/>
      <c r="RH46" s="90"/>
      <c r="RI46" s="90"/>
      <c r="RJ46" s="90"/>
      <c r="RK46" s="90"/>
      <c r="RL46" s="90"/>
      <c r="RM46" s="90"/>
      <c r="RN46" s="90"/>
      <c r="RO46" s="90"/>
      <c r="RP46" s="90"/>
      <c r="RQ46" s="90"/>
      <c r="RR46" s="90"/>
      <c r="RS46" s="90"/>
      <c r="RT46" s="90"/>
      <c r="RU46" s="90"/>
      <c r="RV46" s="90"/>
      <c r="RW46" s="90"/>
      <c r="RX46" s="90"/>
      <c r="RY46" s="90"/>
      <c r="RZ46" s="90"/>
      <c r="SA46" s="90"/>
      <c r="SB46" s="90"/>
      <c r="SC46" s="90"/>
      <c r="SD46" s="90"/>
      <c r="SE46" s="90"/>
      <c r="SF46" s="90"/>
      <c r="SG46" s="90"/>
      <c r="SH46" s="90"/>
      <c r="SI46" s="90"/>
      <c r="SJ46" s="90"/>
      <c r="SK46" s="90"/>
      <c r="SL46" s="90"/>
      <c r="SM46" s="90"/>
      <c r="SN46" s="90"/>
      <c r="SO46" s="90"/>
      <c r="SP46" s="90"/>
      <c r="SQ46" s="90"/>
      <c r="SR46" s="90"/>
      <c r="SS46" s="90"/>
      <c r="ST46" s="90"/>
      <c r="SU46" s="90"/>
      <c r="SV46" s="90"/>
      <c r="SW46" s="90"/>
      <c r="SX46" s="90"/>
      <c r="SY46" s="90"/>
      <c r="SZ46" s="90"/>
      <c r="TA46" s="90"/>
      <c r="TB46" s="90"/>
      <c r="TC46" s="90"/>
      <c r="TD46" s="90"/>
      <c r="TE46" s="90"/>
      <c r="TF46" s="90"/>
      <c r="TG46" s="90"/>
      <c r="TH46" s="90"/>
      <c r="TI46" s="90"/>
      <c r="TJ46" s="90"/>
      <c r="TK46" s="90"/>
      <c r="TL46" s="90"/>
      <c r="TM46" s="90"/>
      <c r="TN46" s="90"/>
      <c r="TO46" s="90"/>
      <c r="TP46" s="90"/>
      <c r="TQ46" s="90"/>
      <c r="TR46" s="90"/>
      <c r="TS46" s="90"/>
      <c r="TT46" s="90"/>
      <c r="TU46" s="90"/>
      <c r="TV46" s="90"/>
      <c r="TW46" s="90"/>
      <c r="TX46" s="90"/>
      <c r="TY46" s="90"/>
      <c r="TZ46" s="90"/>
      <c r="UA46" s="90"/>
      <c r="UB46" s="90"/>
      <c r="UC46" s="90"/>
      <c r="UD46" s="90"/>
      <c r="UE46" s="90"/>
      <c r="UF46" s="90"/>
      <c r="UG46" s="90"/>
      <c r="UH46" s="90"/>
      <c r="UI46" s="90"/>
      <c r="UJ46" s="90"/>
      <c r="UK46" s="90"/>
      <c r="UL46" s="90"/>
      <c r="UM46" s="90"/>
      <c r="UN46" s="90"/>
      <c r="UO46" s="90"/>
      <c r="UP46" s="90"/>
      <c r="UQ46" s="90"/>
      <c r="UR46" s="90"/>
      <c r="US46" s="90"/>
      <c r="UT46" s="90"/>
      <c r="UU46" s="90"/>
      <c r="UV46" s="90"/>
      <c r="UW46" s="90"/>
      <c r="UX46" s="90"/>
      <c r="UY46" s="90"/>
      <c r="UZ46" s="90"/>
      <c r="VA46" s="90"/>
      <c r="VB46" s="90"/>
      <c r="VC46" s="90"/>
      <c r="VD46" s="90"/>
      <c r="VE46" s="90"/>
      <c r="VF46" s="90"/>
      <c r="VG46" s="90"/>
      <c r="VH46" s="90"/>
      <c r="VI46" s="90"/>
      <c r="VJ46" s="90"/>
      <c r="VK46" s="90"/>
      <c r="VL46" s="90"/>
      <c r="VM46" s="90"/>
      <c r="VN46" s="90"/>
      <c r="VO46" s="90"/>
      <c r="VP46" s="90"/>
      <c r="VQ46" s="90"/>
      <c r="VR46" s="90"/>
      <c r="VS46" s="90"/>
      <c r="VT46" s="90"/>
      <c r="VU46" s="90"/>
      <c r="VV46" s="90"/>
      <c r="VW46" s="90"/>
      <c r="VX46" s="90"/>
      <c r="VY46" s="90"/>
      <c r="VZ46" s="90"/>
      <c r="WA46" s="90"/>
      <c r="WB46" s="90"/>
      <c r="WC46" s="90"/>
      <c r="WD46" s="90"/>
      <c r="WE46" s="90"/>
      <c r="WF46" s="90"/>
      <c r="WG46" s="90"/>
      <c r="WH46" s="90"/>
      <c r="WI46" s="90"/>
      <c r="WJ46" s="90"/>
      <c r="WK46" s="90"/>
      <c r="WL46" s="90"/>
      <c r="WM46" s="90"/>
      <c r="WN46" s="90"/>
      <c r="WO46" s="90"/>
      <c r="WP46" s="90"/>
      <c r="WQ46" s="90"/>
      <c r="WR46" s="90"/>
      <c r="WS46" s="90"/>
      <c r="WT46" s="90"/>
      <c r="WU46" s="90"/>
      <c r="WV46" s="90"/>
      <c r="WW46" s="90"/>
      <c r="WX46" s="90"/>
      <c r="WY46" s="90"/>
      <c r="WZ46" s="90"/>
      <c r="XA46" s="90"/>
      <c r="XB46" s="90"/>
      <c r="XC46" s="90"/>
      <c r="XD46" s="90"/>
      <c r="XE46" s="90"/>
      <c r="XF46" s="90"/>
      <c r="XG46" s="90"/>
      <c r="XH46" s="90"/>
      <c r="XI46" s="90"/>
      <c r="XJ46" s="90"/>
      <c r="XK46" s="90"/>
      <c r="XL46" s="90"/>
      <c r="XM46" s="90"/>
      <c r="XN46" s="90"/>
      <c r="XO46" s="90"/>
      <c r="XP46" s="90"/>
      <c r="XQ46" s="90"/>
      <c r="XR46" s="90"/>
      <c r="XS46" s="90"/>
      <c r="XT46" s="90"/>
      <c r="XU46" s="90"/>
      <c r="XV46" s="90"/>
      <c r="XW46" s="90"/>
      <c r="XX46" s="90"/>
      <c r="XY46" s="90"/>
      <c r="XZ46" s="90"/>
      <c r="YA46" s="90"/>
      <c r="YB46" s="90"/>
      <c r="YC46" s="90"/>
      <c r="YD46" s="90"/>
      <c r="YE46" s="90"/>
      <c r="YF46" s="90"/>
      <c r="YG46" s="90"/>
    </row>
    <row r="47" spans="1:657" s="70" customFormat="1" x14ac:dyDescent="0.25">
      <c r="A47"/>
      <c r="B47" s="3"/>
      <c r="C47"/>
      <c r="D47" s="90"/>
      <c r="E47" s="90"/>
      <c r="F47"/>
      <c r="G47" s="90"/>
      <c r="H47"/>
      <c r="I47"/>
      <c r="J47"/>
      <c r="K47"/>
      <c r="L47" s="90"/>
      <c r="M47" s="90"/>
      <c r="N47"/>
      <c r="O47"/>
      <c r="P47"/>
      <c r="Q47"/>
      <c r="R47"/>
      <c r="S47"/>
      <c r="T47"/>
      <c r="U47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90"/>
      <c r="FK47" s="90"/>
      <c r="FL47" s="90"/>
      <c r="FM47" s="90"/>
      <c r="FN47" s="90"/>
      <c r="FO47" s="90"/>
      <c r="FP47" s="90"/>
      <c r="FQ47" s="90"/>
      <c r="FR47" s="90"/>
      <c r="FS47" s="90"/>
      <c r="FT47" s="90"/>
      <c r="FU47" s="90"/>
      <c r="FV47" s="90"/>
      <c r="FW47" s="90"/>
      <c r="FX47" s="90"/>
      <c r="FY47" s="90"/>
      <c r="FZ47" s="90"/>
      <c r="GA47" s="90"/>
      <c r="GB47" s="90"/>
      <c r="GC47" s="90"/>
      <c r="GD47" s="90"/>
      <c r="GE47" s="90"/>
      <c r="GF47" s="90"/>
      <c r="GG47" s="90"/>
      <c r="GH47" s="90"/>
      <c r="GI47" s="90"/>
      <c r="GJ47" s="90"/>
      <c r="GK47" s="90"/>
      <c r="GL47" s="90"/>
      <c r="GM47" s="90"/>
      <c r="GN47" s="90"/>
      <c r="GO47" s="90"/>
      <c r="GP47" s="90"/>
      <c r="GQ47" s="90"/>
      <c r="GR47" s="90"/>
      <c r="GS47" s="90"/>
      <c r="GT47" s="90"/>
      <c r="GU47" s="90"/>
      <c r="GV47" s="90"/>
      <c r="GW47" s="90"/>
      <c r="GX47" s="90"/>
      <c r="GY47" s="90"/>
      <c r="GZ47" s="90"/>
      <c r="HA47" s="90"/>
      <c r="HB47" s="90"/>
      <c r="HC47" s="90"/>
      <c r="HD47" s="90"/>
      <c r="HE47" s="90"/>
      <c r="HF47" s="90"/>
      <c r="HG47" s="90"/>
      <c r="HH47" s="90"/>
      <c r="HI47" s="90"/>
      <c r="HJ47" s="90"/>
      <c r="HK47" s="90"/>
      <c r="HL47" s="90"/>
      <c r="HM47" s="90"/>
      <c r="HN47" s="90"/>
      <c r="HO47" s="90"/>
      <c r="HP47" s="90"/>
      <c r="HQ47" s="90"/>
      <c r="HR47" s="90"/>
      <c r="HS47" s="90"/>
      <c r="HT47" s="90"/>
      <c r="HU47" s="90"/>
      <c r="HV47" s="90"/>
      <c r="HW47" s="90"/>
      <c r="HX47" s="90"/>
      <c r="HY47" s="90"/>
      <c r="HZ47" s="90"/>
      <c r="IA47" s="90"/>
      <c r="IB47" s="90"/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  <c r="QU47" s="90"/>
      <c r="QV47" s="90"/>
      <c r="QW47" s="90"/>
      <c r="QX47" s="90"/>
      <c r="QY47" s="90"/>
      <c r="QZ47" s="90"/>
      <c r="RA47" s="90"/>
      <c r="RB47" s="90"/>
      <c r="RC47" s="90"/>
      <c r="RD47" s="90"/>
      <c r="RE47" s="90"/>
      <c r="RF47" s="90"/>
      <c r="RG47" s="90"/>
      <c r="RH47" s="90"/>
      <c r="RI47" s="90"/>
      <c r="RJ47" s="90"/>
      <c r="RK47" s="90"/>
      <c r="RL47" s="90"/>
      <c r="RM47" s="90"/>
      <c r="RN47" s="90"/>
      <c r="RO47" s="90"/>
      <c r="RP47" s="90"/>
      <c r="RQ47" s="90"/>
      <c r="RR47" s="90"/>
      <c r="RS47" s="90"/>
      <c r="RT47" s="90"/>
      <c r="RU47" s="90"/>
      <c r="RV47" s="90"/>
      <c r="RW47" s="90"/>
      <c r="RX47" s="90"/>
      <c r="RY47" s="90"/>
      <c r="RZ47" s="90"/>
      <c r="SA47" s="90"/>
      <c r="SB47" s="90"/>
      <c r="SC47" s="90"/>
      <c r="SD47" s="90"/>
      <c r="SE47" s="90"/>
      <c r="SF47" s="90"/>
      <c r="SG47" s="90"/>
      <c r="SH47" s="90"/>
      <c r="SI47" s="90"/>
      <c r="SJ47" s="90"/>
      <c r="SK47" s="90"/>
      <c r="SL47" s="90"/>
      <c r="SM47" s="90"/>
      <c r="SN47" s="90"/>
      <c r="SO47" s="90"/>
      <c r="SP47" s="90"/>
      <c r="SQ47" s="90"/>
      <c r="SR47" s="90"/>
      <c r="SS47" s="90"/>
      <c r="ST47" s="90"/>
      <c r="SU47" s="90"/>
      <c r="SV47" s="90"/>
      <c r="SW47" s="90"/>
      <c r="SX47" s="90"/>
      <c r="SY47" s="90"/>
      <c r="SZ47" s="90"/>
      <c r="TA47" s="90"/>
      <c r="TB47" s="90"/>
      <c r="TC47" s="90"/>
      <c r="TD47" s="90"/>
      <c r="TE47" s="90"/>
      <c r="TF47" s="90"/>
      <c r="TG47" s="90"/>
      <c r="TH47" s="90"/>
      <c r="TI47" s="90"/>
      <c r="TJ47" s="90"/>
      <c r="TK47" s="90"/>
      <c r="TL47" s="90"/>
      <c r="TM47" s="90"/>
      <c r="TN47" s="90"/>
      <c r="TO47" s="90"/>
      <c r="TP47" s="90"/>
      <c r="TQ47" s="90"/>
      <c r="TR47" s="90"/>
      <c r="TS47" s="90"/>
      <c r="TT47" s="90"/>
      <c r="TU47" s="90"/>
      <c r="TV47" s="90"/>
      <c r="TW47" s="90"/>
      <c r="TX47" s="90"/>
      <c r="TY47" s="90"/>
      <c r="TZ47" s="90"/>
      <c r="UA47" s="90"/>
      <c r="UB47" s="90"/>
      <c r="UC47" s="90"/>
      <c r="UD47" s="90"/>
      <c r="UE47" s="90"/>
      <c r="UF47" s="90"/>
      <c r="UG47" s="90"/>
      <c r="UH47" s="90"/>
      <c r="UI47" s="90"/>
      <c r="UJ47" s="90"/>
      <c r="UK47" s="90"/>
      <c r="UL47" s="90"/>
      <c r="UM47" s="90"/>
      <c r="UN47" s="90"/>
      <c r="UO47" s="90"/>
      <c r="UP47" s="90"/>
      <c r="UQ47" s="90"/>
      <c r="UR47" s="90"/>
      <c r="US47" s="90"/>
      <c r="UT47" s="90"/>
      <c r="UU47" s="90"/>
      <c r="UV47" s="90"/>
      <c r="UW47" s="90"/>
      <c r="UX47" s="90"/>
      <c r="UY47" s="90"/>
      <c r="UZ47" s="90"/>
      <c r="VA47" s="90"/>
      <c r="VB47" s="90"/>
      <c r="VC47" s="90"/>
      <c r="VD47" s="90"/>
      <c r="VE47" s="90"/>
      <c r="VF47" s="90"/>
      <c r="VG47" s="90"/>
      <c r="VH47" s="90"/>
      <c r="VI47" s="90"/>
      <c r="VJ47" s="90"/>
      <c r="VK47" s="90"/>
      <c r="VL47" s="90"/>
      <c r="VM47" s="90"/>
      <c r="VN47" s="90"/>
      <c r="VO47" s="90"/>
      <c r="VP47" s="90"/>
      <c r="VQ47" s="90"/>
      <c r="VR47" s="90"/>
      <c r="VS47" s="90"/>
      <c r="VT47" s="90"/>
      <c r="VU47" s="90"/>
      <c r="VV47" s="90"/>
      <c r="VW47" s="90"/>
      <c r="VX47" s="90"/>
      <c r="VY47" s="90"/>
      <c r="VZ47" s="90"/>
      <c r="WA47" s="90"/>
      <c r="WB47" s="90"/>
      <c r="WC47" s="90"/>
      <c r="WD47" s="90"/>
      <c r="WE47" s="90"/>
      <c r="WF47" s="90"/>
      <c r="WG47" s="90"/>
      <c r="WH47" s="90"/>
      <c r="WI47" s="90"/>
      <c r="WJ47" s="90"/>
      <c r="WK47" s="90"/>
      <c r="WL47" s="90"/>
      <c r="WM47" s="90"/>
      <c r="WN47" s="90"/>
      <c r="WO47" s="90"/>
      <c r="WP47" s="90"/>
      <c r="WQ47" s="90"/>
      <c r="WR47" s="90"/>
      <c r="WS47" s="90"/>
      <c r="WT47" s="90"/>
      <c r="WU47" s="90"/>
      <c r="WV47" s="90"/>
      <c r="WW47" s="90"/>
      <c r="WX47" s="90"/>
      <c r="WY47" s="90"/>
      <c r="WZ47" s="90"/>
      <c r="XA47" s="90"/>
      <c r="XB47" s="90"/>
      <c r="XC47" s="90"/>
      <c r="XD47" s="90"/>
      <c r="XE47" s="90"/>
      <c r="XF47" s="90"/>
      <c r="XG47" s="90"/>
      <c r="XH47" s="90"/>
      <c r="XI47" s="90"/>
      <c r="XJ47" s="90"/>
      <c r="XK47" s="90"/>
      <c r="XL47" s="90"/>
      <c r="XM47" s="90"/>
      <c r="XN47" s="90"/>
      <c r="XO47" s="90"/>
      <c r="XP47" s="90"/>
      <c r="XQ47" s="90"/>
      <c r="XR47" s="90"/>
      <c r="XS47" s="90"/>
      <c r="XT47" s="90"/>
      <c r="XU47" s="90"/>
      <c r="XV47" s="90"/>
      <c r="XW47" s="90"/>
      <c r="XX47" s="90"/>
      <c r="XY47" s="90"/>
      <c r="XZ47" s="90"/>
      <c r="YA47" s="90"/>
      <c r="YB47" s="90"/>
      <c r="YC47" s="90"/>
      <c r="YD47" s="90"/>
      <c r="YE47" s="90"/>
      <c r="YF47" s="90"/>
      <c r="YG47" s="90"/>
    </row>
    <row r="48" spans="1:657" s="70" customFormat="1" x14ac:dyDescent="0.25">
      <c r="A48"/>
      <c r="B48" s="3"/>
      <c r="C48"/>
      <c r="D48" s="90"/>
      <c r="E48" s="90"/>
      <c r="F48"/>
      <c r="G48" s="90"/>
      <c r="H48"/>
      <c r="I48"/>
      <c r="J48"/>
      <c r="K48"/>
      <c r="L48" s="90"/>
      <c r="M48" s="90"/>
      <c r="N48"/>
      <c r="O48"/>
      <c r="P48"/>
      <c r="Q48"/>
      <c r="R48"/>
      <c r="S48"/>
      <c r="T48"/>
      <c r="U48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0"/>
      <c r="EL48" s="90"/>
      <c r="EM48" s="90"/>
      <c r="EN48" s="90"/>
      <c r="EO48" s="90"/>
      <c r="EP48" s="90"/>
      <c r="EQ48" s="90"/>
      <c r="ER48" s="90"/>
      <c r="ES48" s="90"/>
      <c r="ET48" s="90"/>
      <c r="EU48" s="90"/>
      <c r="EV48" s="90"/>
      <c r="EW48" s="90"/>
      <c r="EX48" s="90"/>
      <c r="EY48" s="90"/>
      <c r="EZ48" s="90"/>
      <c r="FA48" s="90"/>
      <c r="FB48" s="90"/>
      <c r="FC48" s="90"/>
      <c r="FD48" s="90"/>
      <c r="FE48" s="90"/>
      <c r="FF48" s="90"/>
      <c r="FG48" s="90"/>
      <c r="FH48" s="90"/>
      <c r="FI48" s="90"/>
      <c r="FJ48" s="90"/>
      <c r="FK48" s="90"/>
      <c r="FL48" s="90"/>
      <c r="FM48" s="90"/>
      <c r="FN48" s="90"/>
      <c r="FO48" s="90"/>
      <c r="FP48" s="90"/>
      <c r="FQ48" s="90"/>
      <c r="FR48" s="90"/>
      <c r="FS48" s="90"/>
      <c r="FT48" s="90"/>
      <c r="FU48" s="90"/>
      <c r="FV48" s="90"/>
      <c r="FW48" s="90"/>
      <c r="FX48" s="90"/>
      <c r="FY48" s="90"/>
      <c r="FZ48" s="90"/>
      <c r="GA48" s="90"/>
      <c r="GB48" s="90"/>
      <c r="GC48" s="90"/>
      <c r="GD48" s="90"/>
      <c r="GE48" s="90"/>
      <c r="GF48" s="90"/>
      <c r="GG48" s="90"/>
      <c r="GH48" s="90"/>
      <c r="GI48" s="90"/>
      <c r="GJ48" s="90"/>
      <c r="GK48" s="90"/>
      <c r="GL48" s="90"/>
      <c r="GM48" s="90"/>
      <c r="GN48" s="90"/>
      <c r="GO48" s="90"/>
      <c r="GP48" s="90"/>
      <c r="GQ48" s="90"/>
      <c r="GR48" s="90"/>
      <c r="GS48" s="90"/>
      <c r="GT48" s="90"/>
      <c r="GU48" s="90"/>
      <c r="GV48" s="90"/>
      <c r="GW48" s="90"/>
      <c r="GX48" s="90"/>
      <c r="GY48" s="90"/>
      <c r="GZ48" s="90"/>
      <c r="HA48" s="90"/>
      <c r="HB48" s="90"/>
      <c r="HC48" s="90"/>
      <c r="HD48" s="90"/>
      <c r="HE48" s="90"/>
      <c r="HF48" s="90"/>
      <c r="HG48" s="90"/>
      <c r="HH48" s="90"/>
      <c r="HI48" s="90"/>
      <c r="HJ48" s="90"/>
      <c r="HK48" s="90"/>
      <c r="HL48" s="90"/>
      <c r="HM48" s="90"/>
      <c r="HN48" s="90"/>
      <c r="HO48" s="90"/>
      <c r="HP48" s="90"/>
      <c r="HQ48" s="90"/>
      <c r="HR48" s="90"/>
      <c r="HS48" s="90"/>
      <c r="HT48" s="90"/>
      <c r="HU48" s="90"/>
      <c r="HV48" s="90"/>
      <c r="HW48" s="90"/>
      <c r="HX48" s="90"/>
      <c r="HY48" s="90"/>
      <c r="HZ48" s="90"/>
      <c r="IA48" s="90"/>
      <c r="IB48" s="90"/>
      <c r="IC48" s="90"/>
      <c r="ID48" s="90"/>
      <c r="IE48" s="90"/>
      <c r="IF48" s="90"/>
      <c r="IG48" s="90"/>
      <c r="IH48" s="90"/>
      <c r="II48" s="90"/>
      <c r="IJ48" s="90"/>
      <c r="IK48" s="90"/>
      <c r="IL48" s="90"/>
      <c r="IM48" s="90"/>
      <c r="IN48" s="90"/>
      <c r="IO48" s="90"/>
      <c r="IP48" s="90"/>
      <c r="IQ48" s="90"/>
      <c r="IR48" s="90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  <c r="QU48" s="90"/>
      <c r="QV48" s="90"/>
      <c r="QW48" s="90"/>
      <c r="QX48" s="90"/>
      <c r="QY48" s="90"/>
      <c r="QZ48" s="90"/>
      <c r="RA48" s="90"/>
      <c r="RB48" s="90"/>
      <c r="RC48" s="90"/>
      <c r="RD48" s="90"/>
      <c r="RE48" s="90"/>
      <c r="RF48" s="90"/>
      <c r="RG48" s="90"/>
      <c r="RH48" s="90"/>
      <c r="RI48" s="90"/>
      <c r="RJ48" s="90"/>
      <c r="RK48" s="90"/>
      <c r="RL48" s="90"/>
      <c r="RM48" s="90"/>
      <c r="RN48" s="90"/>
      <c r="RO48" s="90"/>
      <c r="RP48" s="90"/>
      <c r="RQ48" s="90"/>
      <c r="RR48" s="90"/>
      <c r="RS48" s="90"/>
      <c r="RT48" s="90"/>
      <c r="RU48" s="90"/>
      <c r="RV48" s="90"/>
      <c r="RW48" s="90"/>
      <c r="RX48" s="90"/>
      <c r="RY48" s="90"/>
      <c r="RZ48" s="90"/>
      <c r="SA48" s="90"/>
      <c r="SB48" s="90"/>
      <c r="SC48" s="90"/>
      <c r="SD48" s="90"/>
      <c r="SE48" s="90"/>
      <c r="SF48" s="90"/>
      <c r="SG48" s="90"/>
      <c r="SH48" s="90"/>
      <c r="SI48" s="90"/>
      <c r="SJ48" s="90"/>
      <c r="SK48" s="90"/>
      <c r="SL48" s="90"/>
      <c r="SM48" s="90"/>
      <c r="SN48" s="90"/>
      <c r="SO48" s="90"/>
      <c r="SP48" s="90"/>
      <c r="SQ48" s="90"/>
      <c r="SR48" s="90"/>
      <c r="SS48" s="90"/>
      <c r="ST48" s="90"/>
      <c r="SU48" s="90"/>
      <c r="SV48" s="90"/>
      <c r="SW48" s="90"/>
      <c r="SX48" s="90"/>
      <c r="SY48" s="90"/>
      <c r="SZ48" s="90"/>
      <c r="TA48" s="90"/>
      <c r="TB48" s="90"/>
      <c r="TC48" s="90"/>
      <c r="TD48" s="90"/>
      <c r="TE48" s="90"/>
      <c r="TF48" s="90"/>
      <c r="TG48" s="90"/>
      <c r="TH48" s="90"/>
      <c r="TI48" s="90"/>
      <c r="TJ48" s="90"/>
      <c r="TK48" s="90"/>
      <c r="TL48" s="90"/>
      <c r="TM48" s="90"/>
      <c r="TN48" s="90"/>
      <c r="TO48" s="90"/>
      <c r="TP48" s="90"/>
      <c r="TQ48" s="90"/>
      <c r="TR48" s="90"/>
      <c r="TS48" s="90"/>
      <c r="TT48" s="90"/>
      <c r="TU48" s="90"/>
      <c r="TV48" s="90"/>
      <c r="TW48" s="90"/>
      <c r="TX48" s="90"/>
      <c r="TY48" s="90"/>
      <c r="TZ48" s="90"/>
      <c r="UA48" s="90"/>
      <c r="UB48" s="90"/>
      <c r="UC48" s="90"/>
      <c r="UD48" s="90"/>
      <c r="UE48" s="90"/>
      <c r="UF48" s="90"/>
      <c r="UG48" s="90"/>
      <c r="UH48" s="90"/>
      <c r="UI48" s="90"/>
      <c r="UJ48" s="90"/>
      <c r="UK48" s="90"/>
      <c r="UL48" s="90"/>
      <c r="UM48" s="90"/>
      <c r="UN48" s="90"/>
      <c r="UO48" s="90"/>
      <c r="UP48" s="90"/>
      <c r="UQ48" s="90"/>
      <c r="UR48" s="90"/>
      <c r="US48" s="90"/>
      <c r="UT48" s="90"/>
      <c r="UU48" s="90"/>
      <c r="UV48" s="90"/>
      <c r="UW48" s="90"/>
      <c r="UX48" s="90"/>
      <c r="UY48" s="90"/>
      <c r="UZ48" s="90"/>
      <c r="VA48" s="90"/>
      <c r="VB48" s="90"/>
      <c r="VC48" s="90"/>
      <c r="VD48" s="90"/>
      <c r="VE48" s="90"/>
      <c r="VF48" s="90"/>
      <c r="VG48" s="90"/>
      <c r="VH48" s="90"/>
      <c r="VI48" s="90"/>
      <c r="VJ48" s="90"/>
      <c r="VK48" s="90"/>
      <c r="VL48" s="90"/>
      <c r="VM48" s="90"/>
      <c r="VN48" s="90"/>
      <c r="VO48" s="90"/>
      <c r="VP48" s="90"/>
      <c r="VQ48" s="90"/>
      <c r="VR48" s="90"/>
      <c r="VS48" s="90"/>
      <c r="VT48" s="90"/>
      <c r="VU48" s="90"/>
      <c r="VV48" s="90"/>
      <c r="VW48" s="90"/>
      <c r="VX48" s="90"/>
      <c r="VY48" s="90"/>
      <c r="VZ48" s="90"/>
      <c r="WA48" s="90"/>
      <c r="WB48" s="90"/>
      <c r="WC48" s="90"/>
      <c r="WD48" s="90"/>
      <c r="WE48" s="90"/>
      <c r="WF48" s="90"/>
      <c r="WG48" s="90"/>
      <c r="WH48" s="90"/>
      <c r="WI48" s="90"/>
      <c r="WJ48" s="90"/>
      <c r="WK48" s="90"/>
      <c r="WL48" s="90"/>
      <c r="WM48" s="90"/>
      <c r="WN48" s="90"/>
      <c r="WO48" s="90"/>
      <c r="WP48" s="90"/>
      <c r="WQ48" s="90"/>
      <c r="WR48" s="90"/>
      <c r="WS48" s="90"/>
      <c r="WT48" s="90"/>
      <c r="WU48" s="90"/>
      <c r="WV48" s="90"/>
      <c r="WW48" s="90"/>
      <c r="WX48" s="90"/>
      <c r="WY48" s="90"/>
      <c r="WZ48" s="90"/>
      <c r="XA48" s="90"/>
      <c r="XB48" s="90"/>
      <c r="XC48" s="90"/>
      <c r="XD48" s="90"/>
      <c r="XE48" s="90"/>
      <c r="XF48" s="90"/>
      <c r="XG48" s="90"/>
      <c r="XH48" s="90"/>
      <c r="XI48" s="90"/>
      <c r="XJ48" s="90"/>
      <c r="XK48" s="90"/>
      <c r="XL48" s="90"/>
      <c r="XM48" s="90"/>
      <c r="XN48" s="90"/>
      <c r="XO48" s="90"/>
      <c r="XP48" s="90"/>
      <c r="XQ48" s="90"/>
      <c r="XR48" s="90"/>
      <c r="XS48" s="90"/>
      <c r="XT48" s="90"/>
      <c r="XU48" s="90"/>
      <c r="XV48" s="90"/>
      <c r="XW48" s="90"/>
      <c r="XX48" s="90"/>
      <c r="XY48" s="90"/>
      <c r="XZ48" s="90"/>
      <c r="YA48" s="90"/>
      <c r="YB48" s="90"/>
      <c r="YC48" s="90"/>
      <c r="YD48" s="90"/>
      <c r="YE48" s="90"/>
      <c r="YF48" s="90"/>
      <c r="YG48" s="90"/>
    </row>
    <row r="49" spans="1:657" s="70" customFormat="1" x14ac:dyDescent="0.25">
      <c r="A49"/>
      <c r="B49" s="3"/>
      <c r="C49"/>
      <c r="D49" s="90"/>
      <c r="E49" s="90"/>
      <c r="F49"/>
      <c r="G49" s="90"/>
      <c r="H49"/>
      <c r="I49"/>
      <c r="J49"/>
      <c r="K49"/>
      <c r="L49" s="90"/>
      <c r="M49" s="90"/>
      <c r="N49"/>
      <c r="O49"/>
      <c r="P49"/>
      <c r="Q49"/>
      <c r="R49"/>
      <c r="S49"/>
      <c r="T49"/>
      <c r="U4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0"/>
      <c r="EL49" s="90"/>
      <c r="EM49" s="90"/>
      <c r="EN49" s="90"/>
      <c r="EO49" s="90"/>
      <c r="EP49" s="90"/>
      <c r="EQ49" s="90"/>
      <c r="ER49" s="90"/>
      <c r="ES49" s="90"/>
      <c r="ET49" s="90"/>
      <c r="EU49" s="90"/>
      <c r="EV49" s="90"/>
      <c r="EW49" s="90"/>
      <c r="EX49" s="90"/>
      <c r="EY49" s="90"/>
      <c r="EZ49" s="90"/>
      <c r="FA49" s="90"/>
      <c r="FB49" s="90"/>
      <c r="FC49" s="90"/>
      <c r="FD49" s="90"/>
      <c r="FE49" s="90"/>
      <c r="FF49" s="90"/>
      <c r="FG49" s="90"/>
      <c r="FH49" s="90"/>
      <c r="FI49" s="90"/>
      <c r="FJ49" s="90"/>
      <c r="FK49" s="90"/>
      <c r="FL49" s="90"/>
      <c r="FM49" s="90"/>
      <c r="FN49" s="90"/>
      <c r="FO49" s="90"/>
      <c r="FP49" s="90"/>
      <c r="FQ49" s="90"/>
      <c r="FR49" s="90"/>
      <c r="FS49" s="90"/>
      <c r="FT49" s="90"/>
      <c r="FU49" s="90"/>
      <c r="FV49" s="90"/>
      <c r="FW49" s="90"/>
      <c r="FX49" s="90"/>
      <c r="FY49" s="90"/>
      <c r="FZ49" s="90"/>
      <c r="GA49" s="90"/>
      <c r="GB49" s="90"/>
      <c r="GC49" s="90"/>
      <c r="GD49" s="90"/>
      <c r="GE49" s="90"/>
      <c r="GF49" s="90"/>
      <c r="GG49" s="90"/>
      <c r="GH49" s="90"/>
      <c r="GI49" s="90"/>
      <c r="GJ49" s="90"/>
      <c r="GK49" s="90"/>
      <c r="GL49" s="90"/>
      <c r="GM49" s="90"/>
      <c r="GN49" s="90"/>
      <c r="GO49" s="90"/>
      <c r="GP49" s="90"/>
      <c r="GQ49" s="90"/>
      <c r="GR49" s="90"/>
      <c r="GS49" s="90"/>
      <c r="GT49" s="90"/>
      <c r="GU49" s="90"/>
      <c r="GV49" s="90"/>
      <c r="GW49" s="90"/>
      <c r="GX49" s="90"/>
      <c r="GY49" s="90"/>
      <c r="GZ49" s="90"/>
      <c r="HA49" s="90"/>
      <c r="HB49" s="90"/>
      <c r="HC49" s="90"/>
      <c r="HD49" s="90"/>
      <c r="HE49" s="90"/>
      <c r="HF49" s="90"/>
      <c r="HG49" s="90"/>
      <c r="HH49" s="90"/>
      <c r="HI49" s="90"/>
      <c r="HJ49" s="90"/>
      <c r="HK49" s="90"/>
      <c r="HL49" s="90"/>
      <c r="HM49" s="90"/>
      <c r="HN49" s="90"/>
      <c r="HO49" s="90"/>
      <c r="HP49" s="90"/>
      <c r="HQ49" s="90"/>
      <c r="HR49" s="90"/>
      <c r="HS49" s="90"/>
      <c r="HT49" s="90"/>
      <c r="HU49" s="90"/>
      <c r="HV49" s="90"/>
      <c r="HW49" s="90"/>
      <c r="HX49" s="90"/>
      <c r="HY49" s="90"/>
      <c r="HZ49" s="90"/>
      <c r="IA49" s="90"/>
      <c r="IB49" s="90"/>
      <c r="IC49" s="90"/>
      <c r="ID49" s="90"/>
      <c r="IE49" s="90"/>
      <c r="IF49" s="90"/>
      <c r="IG49" s="90"/>
      <c r="IH49" s="90"/>
      <c r="II49" s="90"/>
      <c r="IJ49" s="90"/>
      <c r="IK49" s="90"/>
      <c r="IL49" s="90"/>
      <c r="IM49" s="90"/>
      <c r="IN49" s="90"/>
      <c r="IO49" s="90"/>
      <c r="IP49" s="90"/>
      <c r="IQ49" s="90"/>
      <c r="IR49" s="90"/>
      <c r="IS49" s="90"/>
      <c r="IT49" s="90"/>
      <c r="IU49" s="90"/>
      <c r="IV49" s="90"/>
      <c r="IW49" s="90"/>
      <c r="IX49" s="90"/>
      <c r="IY49" s="90"/>
      <c r="IZ49" s="90"/>
      <c r="JA49" s="90"/>
      <c r="JB49" s="90"/>
      <c r="JC49" s="90"/>
      <c r="JD49" s="90"/>
      <c r="JE49" s="90"/>
      <c r="JF49" s="90"/>
      <c r="JG49" s="90"/>
      <c r="JH49" s="90"/>
      <c r="JI49" s="90"/>
      <c r="JJ49" s="90"/>
      <c r="JK49" s="90"/>
      <c r="JL49" s="90"/>
      <c r="JM49" s="90"/>
      <c r="JN49" s="90"/>
      <c r="JO49" s="90"/>
      <c r="JP49" s="90"/>
      <c r="JQ49" s="90"/>
      <c r="JR49" s="90"/>
      <c r="JS49" s="90"/>
      <c r="JT49" s="90"/>
      <c r="JU49" s="90"/>
      <c r="JV49" s="90"/>
      <c r="JW49" s="90"/>
      <c r="JX49" s="90"/>
      <c r="JY49" s="90"/>
      <c r="JZ49" s="90"/>
      <c r="KA49" s="90"/>
      <c r="KB49" s="90"/>
      <c r="KC49" s="90"/>
      <c r="KD49" s="90"/>
      <c r="KE49" s="90"/>
      <c r="KF49" s="90"/>
      <c r="KG49" s="90"/>
      <c r="KH49" s="90"/>
      <c r="KI49" s="90"/>
      <c r="KJ49" s="90"/>
      <c r="KK49" s="90"/>
      <c r="KL49" s="90"/>
      <c r="KM49" s="90"/>
      <c r="KN49" s="90"/>
      <c r="KO49" s="90"/>
      <c r="KP49" s="90"/>
      <c r="KQ49" s="90"/>
      <c r="KR49" s="90"/>
      <c r="KS49" s="90"/>
      <c r="KT49" s="90"/>
      <c r="KU49" s="90"/>
      <c r="KV49" s="90"/>
      <c r="KW49" s="90"/>
      <c r="KX49" s="90"/>
      <c r="KY49" s="90"/>
      <c r="KZ49" s="90"/>
      <c r="LA49" s="90"/>
      <c r="LB49" s="90"/>
      <c r="LC49" s="90"/>
      <c r="LD49" s="90"/>
      <c r="LE49" s="90"/>
      <c r="LF49" s="90"/>
      <c r="LG49" s="90"/>
      <c r="LH49" s="90"/>
      <c r="LI49" s="90"/>
      <c r="LJ49" s="90"/>
      <c r="LK49" s="90"/>
      <c r="LL49" s="90"/>
      <c r="LM49" s="90"/>
      <c r="LN49" s="90"/>
      <c r="LO49" s="90"/>
      <c r="LP49" s="90"/>
      <c r="LQ49" s="90"/>
      <c r="LR49" s="90"/>
      <c r="LS49" s="90"/>
      <c r="LT49" s="90"/>
      <c r="LU49" s="90"/>
      <c r="LV49" s="90"/>
      <c r="LW49" s="90"/>
      <c r="LX49" s="90"/>
      <c r="LY49" s="90"/>
      <c r="LZ49" s="90"/>
      <c r="MA49" s="90"/>
      <c r="MB49" s="90"/>
      <c r="MC49" s="90"/>
      <c r="MD49" s="90"/>
      <c r="ME49" s="90"/>
      <c r="MF49" s="90"/>
      <c r="MG49" s="90"/>
      <c r="MH49" s="90"/>
      <c r="MI49" s="90"/>
      <c r="MJ49" s="90"/>
      <c r="MK49" s="90"/>
      <c r="ML49" s="90"/>
      <c r="MM49" s="90"/>
      <c r="MN49" s="90"/>
      <c r="MO49" s="90"/>
      <c r="MP49" s="90"/>
      <c r="MQ49" s="90"/>
      <c r="MR49" s="90"/>
      <c r="MS49" s="90"/>
      <c r="MT49" s="90"/>
      <c r="MU49" s="90"/>
      <c r="MV49" s="90"/>
      <c r="MW49" s="90"/>
      <c r="MX49" s="90"/>
      <c r="MY49" s="90"/>
      <c r="MZ49" s="90"/>
      <c r="NA49" s="90"/>
      <c r="NB49" s="90"/>
      <c r="NC49" s="90"/>
      <c r="ND49" s="90"/>
      <c r="NE49" s="90"/>
      <c r="NF49" s="90"/>
      <c r="NG49" s="90"/>
      <c r="NH49" s="90"/>
      <c r="NI49" s="90"/>
      <c r="NJ49" s="90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0"/>
      <c r="NX49" s="90"/>
      <c r="NY49" s="90"/>
      <c r="NZ49" s="90"/>
      <c r="OA49" s="90"/>
      <c r="OB49" s="90"/>
      <c r="OC49" s="90"/>
      <c r="OD49" s="90"/>
      <c r="OE49" s="90"/>
      <c r="OF49" s="90"/>
      <c r="OG49" s="90"/>
      <c r="OH49" s="90"/>
      <c r="OI49" s="90"/>
      <c r="OJ49" s="90"/>
      <c r="OK49" s="90"/>
      <c r="OL49" s="90"/>
      <c r="OM49" s="90"/>
      <c r="ON49" s="90"/>
      <c r="OO49" s="90"/>
      <c r="OP49" s="90"/>
      <c r="OQ49" s="90"/>
      <c r="OR49" s="90"/>
      <c r="OS49" s="90"/>
      <c r="OT49" s="90"/>
      <c r="OU49" s="90"/>
      <c r="OV49" s="90"/>
      <c r="OW49" s="90"/>
      <c r="OX49" s="90"/>
      <c r="OY49" s="90"/>
      <c r="OZ49" s="90"/>
      <c r="PA49" s="90"/>
      <c r="PB49" s="90"/>
      <c r="PC49" s="90"/>
      <c r="PD49" s="90"/>
      <c r="PE49" s="90"/>
      <c r="PF49" s="90"/>
      <c r="PG49" s="90"/>
      <c r="PH49" s="90"/>
      <c r="PI49" s="90"/>
      <c r="PJ49" s="90"/>
      <c r="PK49" s="90"/>
      <c r="PL49" s="90"/>
      <c r="PM49" s="90"/>
      <c r="PN49" s="90"/>
      <c r="PO49" s="90"/>
      <c r="PP49" s="90"/>
      <c r="PQ49" s="90"/>
      <c r="PR49" s="90"/>
      <c r="PS49" s="90"/>
      <c r="PT49" s="90"/>
      <c r="PU49" s="90"/>
      <c r="PV49" s="90"/>
      <c r="PW49" s="90"/>
      <c r="PX49" s="90"/>
      <c r="PY49" s="90"/>
      <c r="PZ49" s="90"/>
      <c r="QA49" s="90"/>
      <c r="QB49" s="90"/>
      <c r="QC49" s="90"/>
      <c r="QD49" s="90"/>
      <c r="QE49" s="90"/>
      <c r="QF49" s="90"/>
      <c r="QG49" s="90"/>
      <c r="QH49" s="90"/>
      <c r="QI49" s="90"/>
      <c r="QJ49" s="90"/>
      <c r="QK49" s="90"/>
      <c r="QL49" s="90"/>
      <c r="QM49" s="90"/>
      <c r="QN49" s="90"/>
      <c r="QO49" s="90"/>
      <c r="QP49" s="90"/>
      <c r="QQ49" s="90"/>
      <c r="QR49" s="90"/>
      <c r="QS49" s="90"/>
      <c r="QT49" s="90"/>
      <c r="QU49" s="90"/>
      <c r="QV49" s="90"/>
      <c r="QW49" s="90"/>
      <c r="QX49" s="90"/>
      <c r="QY49" s="90"/>
      <c r="QZ49" s="90"/>
      <c r="RA49" s="90"/>
      <c r="RB49" s="90"/>
      <c r="RC49" s="90"/>
      <c r="RD49" s="90"/>
      <c r="RE49" s="90"/>
      <c r="RF49" s="90"/>
      <c r="RG49" s="90"/>
      <c r="RH49" s="90"/>
      <c r="RI49" s="90"/>
      <c r="RJ49" s="90"/>
      <c r="RK49" s="90"/>
      <c r="RL49" s="90"/>
      <c r="RM49" s="90"/>
      <c r="RN49" s="90"/>
      <c r="RO49" s="90"/>
      <c r="RP49" s="90"/>
      <c r="RQ49" s="90"/>
      <c r="RR49" s="90"/>
      <c r="RS49" s="90"/>
      <c r="RT49" s="90"/>
      <c r="RU49" s="90"/>
      <c r="RV49" s="90"/>
      <c r="RW49" s="90"/>
      <c r="RX49" s="90"/>
      <c r="RY49" s="90"/>
      <c r="RZ49" s="90"/>
      <c r="SA49" s="90"/>
      <c r="SB49" s="90"/>
      <c r="SC49" s="90"/>
      <c r="SD49" s="90"/>
      <c r="SE49" s="90"/>
      <c r="SF49" s="90"/>
      <c r="SG49" s="90"/>
      <c r="SH49" s="90"/>
      <c r="SI49" s="90"/>
      <c r="SJ49" s="90"/>
      <c r="SK49" s="90"/>
      <c r="SL49" s="90"/>
      <c r="SM49" s="90"/>
      <c r="SN49" s="90"/>
      <c r="SO49" s="90"/>
      <c r="SP49" s="90"/>
      <c r="SQ49" s="90"/>
      <c r="SR49" s="90"/>
      <c r="SS49" s="90"/>
      <c r="ST49" s="90"/>
      <c r="SU49" s="90"/>
      <c r="SV49" s="90"/>
      <c r="SW49" s="90"/>
      <c r="SX49" s="90"/>
      <c r="SY49" s="90"/>
      <c r="SZ49" s="90"/>
      <c r="TA49" s="90"/>
      <c r="TB49" s="90"/>
      <c r="TC49" s="90"/>
      <c r="TD49" s="90"/>
      <c r="TE49" s="90"/>
      <c r="TF49" s="90"/>
      <c r="TG49" s="90"/>
      <c r="TH49" s="90"/>
      <c r="TI49" s="90"/>
      <c r="TJ49" s="90"/>
      <c r="TK49" s="90"/>
      <c r="TL49" s="90"/>
      <c r="TM49" s="90"/>
      <c r="TN49" s="90"/>
      <c r="TO49" s="90"/>
      <c r="TP49" s="90"/>
      <c r="TQ49" s="90"/>
      <c r="TR49" s="90"/>
      <c r="TS49" s="90"/>
      <c r="TT49" s="90"/>
      <c r="TU49" s="90"/>
      <c r="TV49" s="90"/>
      <c r="TW49" s="90"/>
      <c r="TX49" s="90"/>
      <c r="TY49" s="90"/>
      <c r="TZ49" s="90"/>
      <c r="UA49" s="90"/>
      <c r="UB49" s="90"/>
      <c r="UC49" s="90"/>
      <c r="UD49" s="90"/>
      <c r="UE49" s="90"/>
      <c r="UF49" s="90"/>
      <c r="UG49" s="90"/>
      <c r="UH49" s="90"/>
      <c r="UI49" s="90"/>
      <c r="UJ49" s="90"/>
      <c r="UK49" s="90"/>
      <c r="UL49" s="90"/>
      <c r="UM49" s="90"/>
      <c r="UN49" s="90"/>
      <c r="UO49" s="90"/>
      <c r="UP49" s="90"/>
      <c r="UQ49" s="90"/>
      <c r="UR49" s="90"/>
      <c r="US49" s="90"/>
      <c r="UT49" s="90"/>
      <c r="UU49" s="90"/>
      <c r="UV49" s="90"/>
      <c r="UW49" s="90"/>
      <c r="UX49" s="90"/>
      <c r="UY49" s="90"/>
      <c r="UZ49" s="90"/>
      <c r="VA49" s="90"/>
      <c r="VB49" s="90"/>
      <c r="VC49" s="90"/>
      <c r="VD49" s="90"/>
      <c r="VE49" s="90"/>
      <c r="VF49" s="90"/>
      <c r="VG49" s="90"/>
      <c r="VH49" s="90"/>
      <c r="VI49" s="90"/>
      <c r="VJ49" s="90"/>
      <c r="VK49" s="90"/>
      <c r="VL49" s="90"/>
      <c r="VM49" s="90"/>
      <c r="VN49" s="90"/>
      <c r="VO49" s="90"/>
      <c r="VP49" s="90"/>
      <c r="VQ49" s="90"/>
      <c r="VR49" s="90"/>
      <c r="VS49" s="90"/>
      <c r="VT49" s="90"/>
      <c r="VU49" s="90"/>
      <c r="VV49" s="90"/>
      <c r="VW49" s="90"/>
      <c r="VX49" s="90"/>
      <c r="VY49" s="90"/>
      <c r="VZ49" s="90"/>
      <c r="WA49" s="90"/>
      <c r="WB49" s="90"/>
      <c r="WC49" s="90"/>
      <c r="WD49" s="90"/>
      <c r="WE49" s="90"/>
      <c r="WF49" s="90"/>
      <c r="WG49" s="90"/>
      <c r="WH49" s="90"/>
      <c r="WI49" s="90"/>
      <c r="WJ49" s="90"/>
      <c r="WK49" s="90"/>
      <c r="WL49" s="90"/>
      <c r="WM49" s="90"/>
      <c r="WN49" s="90"/>
      <c r="WO49" s="90"/>
      <c r="WP49" s="90"/>
      <c r="WQ49" s="90"/>
      <c r="WR49" s="90"/>
      <c r="WS49" s="90"/>
      <c r="WT49" s="90"/>
      <c r="WU49" s="90"/>
      <c r="WV49" s="90"/>
      <c r="WW49" s="90"/>
      <c r="WX49" s="90"/>
      <c r="WY49" s="90"/>
      <c r="WZ49" s="90"/>
      <c r="XA49" s="90"/>
      <c r="XB49" s="90"/>
      <c r="XC49" s="90"/>
      <c r="XD49" s="90"/>
      <c r="XE49" s="90"/>
      <c r="XF49" s="90"/>
      <c r="XG49" s="90"/>
      <c r="XH49" s="90"/>
      <c r="XI49" s="90"/>
      <c r="XJ49" s="90"/>
      <c r="XK49" s="90"/>
      <c r="XL49" s="90"/>
      <c r="XM49" s="90"/>
      <c r="XN49" s="90"/>
      <c r="XO49" s="90"/>
      <c r="XP49" s="90"/>
      <c r="XQ49" s="90"/>
      <c r="XR49" s="90"/>
      <c r="XS49" s="90"/>
      <c r="XT49" s="90"/>
      <c r="XU49" s="90"/>
      <c r="XV49" s="90"/>
      <c r="XW49" s="90"/>
      <c r="XX49" s="90"/>
      <c r="XY49" s="90"/>
      <c r="XZ49" s="90"/>
      <c r="YA49" s="90"/>
      <c r="YB49" s="90"/>
      <c r="YC49" s="90"/>
      <c r="YD49" s="90"/>
      <c r="YE49" s="90"/>
      <c r="YF49" s="90"/>
      <c r="YG49" s="90"/>
    </row>
    <row r="50" spans="1:657" s="70" customFormat="1" x14ac:dyDescent="0.25">
      <c r="A50"/>
      <c r="B50" s="3"/>
      <c r="C50"/>
      <c r="D50" s="90"/>
      <c r="E50" s="90"/>
      <c r="F50"/>
      <c r="G50" s="90"/>
      <c r="H50"/>
      <c r="I50"/>
      <c r="J50"/>
      <c r="K50"/>
      <c r="L50" s="90"/>
      <c r="M50" s="90"/>
      <c r="N50"/>
      <c r="O50"/>
      <c r="P50"/>
      <c r="Q50"/>
      <c r="R50"/>
      <c r="S50"/>
      <c r="T50"/>
      <c r="U5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  <c r="QU50" s="90"/>
      <c r="QV50" s="90"/>
      <c r="QW50" s="90"/>
      <c r="QX50" s="90"/>
      <c r="QY50" s="90"/>
      <c r="QZ50" s="90"/>
      <c r="RA50" s="90"/>
      <c r="RB50" s="90"/>
      <c r="RC50" s="90"/>
      <c r="RD50" s="90"/>
      <c r="RE50" s="90"/>
      <c r="RF50" s="90"/>
      <c r="RG50" s="90"/>
      <c r="RH50" s="90"/>
      <c r="RI50" s="90"/>
      <c r="RJ50" s="90"/>
      <c r="RK50" s="90"/>
      <c r="RL50" s="90"/>
      <c r="RM50" s="90"/>
      <c r="RN50" s="90"/>
      <c r="RO50" s="90"/>
      <c r="RP50" s="90"/>
      <c r="RQ50" s="90"/>
      <c r="RR50" s="90"/>
      <c r="RS50" s="90"/>
      <c r="RT50" s="90"/>
      <c r="RU50" s="90"/>
      <c r="RV50" s="90"/>
      <c r="RW50" s="90"/>
      <c r="RX50" s="90"/>
      <c r="RY50" s="90"/>
      <c r="RZ50" s="90"/>
      <c r="SA50" s="90"/>
      <c r="SB50" s="90"/>
      <c r="SC50" s="90"/>
      <c r="SD50" s="90"/>
      <c r="SE50" s="90"/>
      <c r="SF50" s="90"/>
      <c r="SG50" s="90"/>
      <c r="SH50" s="90"/>
      <c r="SI50" s="90"/>
      <c r="SJ50" s="90"/>
      <c r="SK50" s="90"/>
      <c r="SL50" s="90"/>
      <c r="SM50" s="90"/>
      <c r="SN50" s="90"/>
      <c r="SO50" s="90"/>
      <c r="SP50" s="90"/>
      <c r="SQ50" s="90"/>
      <c r="SR50" s="90"/>
      <c r="SS50" s="90"/>
      <c r="ST50" s="90"/>
      <c r="SU50" s="90"/>
      <c r="SV50" s="90"/>
      <c r="SW50" s="90"/>
      <c r="SX50" s="90"/>
      <c r="SY50" s="90"/>
      <c r="SZ50" s="90"/>
      <c r="TA50" s="90"/>
      <c r="TB50" s="90"/>
      <c r="TC50" s="90"/>
      <c r="TD50" s="90"/>
      <c r="TE50" s="90"/>
      <c r="TF50" s="90"/>
      <c r="TG50" s="90"/>
      <c r="TH50" s="90"/>
      <c r="TI50" s="90"/>
      <c r="TJ50" s="90"/>
      <c r="TK50" s="90"/>
      <c r="TL50" s="90"/>
      <c r="TM50" s="90"/>
      <c r="TN50" s="90"/>
      <c r="TO50" s="90"/>
      <c r="TP50" s="90"/>
      <c r="TQ50" s="90"/>
      <c r="TR50" s="90"/>
      <c r="TS50" s="90"/>
      <c r="TT50" s="90"/>
      <c r="TU50" s="90"/>
      <c r="TV50" s="90"/>
      <c r="TW50" s="90"/>
      <c r="TX50" s="90"/>
      <c r="TY50" s="90"/>
      <c r="TZ50" s="90"/>
      <c r="UA50" s="90"/>
      <c r="UB50" s="90"/>
      <c r="UC50" s="90"/>
      <c r="UD50" s="90"/>
      <c r="UE50" s="90"/>
      <c r="UF50" s="90"/>
      <c r="UG50" s="90"/>
      <c r="UH50" s="90"/>
      <c r="UI50" s="90"/>
      <c r="UJ50" s="90"/>
      <c r="UK50" s="90"/>
      <c r="UL50" s="90"/>
      <c r="UM50" s="90"/>
      <c r="UN50" s="90"/>
      <c r="UO50" s="90"/>
      <c r="UP50" s="90"/>
      <c r="UQ50" s="90"/>
      <c r="UR50" s="90"/>
      <c r="US50" s="90"/>
      <c r="UT50" s="90"/>
      <c r="UU50" s="90"/>
      <c r="UV50" s="90"/>
      <c r="UW50" s="90"/>
      <c r="UX50" s="90"/>
      <c r="UY50" s="90"/>
      <c r="UZ50" s="90"/>
      <c r="VA50" s="90"/>
      <c r="VB50" s="90"/>
      <c r="VC50" s="90"/>
      <c r="VD50" s="90"/>
      <c r="VE50" s="90"/>
      <c r="VF50" s="90"/>
      <c r="VG50" s="90"/>
      <c r="VH50" s="90"/>
      <c r="VI50" s="90"/>
      <c r="VJ50" s="90"/>
      <c r="VK50" s="90"/>
      <c r="VL50" s="90"/>
      <c r="VM50" s="90"/>
      <c r="VN50" s="90"/>
      <c r="VO50" s="90"/>
      <c r="VP50" s="90"/>
      <c r="VQ50" s="90"/>
      <c r="VR50" s="90"/>
      <c r="VS50" s="90"/>
      <c r="VT50" s="90"/>
      <c r="VU50" s="90"/>
      <c r="VV50" s="90"/>
      <c r="VW50" s="90"/>
      <c r="VX50" s="90"/>
      <c r="VY50" s="90"/>
      <c r="VZ50" s="90"/>
      <c r="WA50" s="90"/>
      <c r="WB50" s="90"/>
      <c r="WC50" s="90"/>
      <c r="WD50" s="90"/>
      <c r="WE50" s="90"/>
      <c r="WF50" s="90"/>
      <c r="WG50" s="90"/>
      <c r="WH50" s="90"/>
      <c r="WI50" s="90"/>
      <c r="WJ50" s="90"/>
      <c r="WK50" s="90"/>
      <c r="WL50" s="90"/>
      <c r="WM50" s="90"/>
      <c r="WN50" s="90"/>
      <c r="WO50" s="90"/>
      <c r="WP50" s="90"/>
      <c r="WQ50" s="90"/>
      <c r="WR50" s="90"/>
      <c r="WS50" s="90"/>
      <c r="WT50" s="90"/>
      <c r="WU50" s="90"/>
      <c r="WV50" s="90"/>
      <c r="WW50" s="90"/>
      <c r="WX50" s="90"/>
      <c r="WY50" s="90"/>
      <c r="WZ50" s="90"/>
      <c r="XA50" s="90"/>
      <c r="XB50" s="90"/>
      <c r="XC50" s="90"/>
      <c r="XD50" s="90"/>
      <c r="XE50" s="90"/>
      <c r="XF50" s="90"/>
      <c r="XG50" s="90"/>
      <c r="XH50" s="90"/>
      <c r="XI50" s="90"/>
      <c r="XJ50" s="90"/>
      <c r="XK50" s="90"/>
      <c r="XL50" s="90"/>
      <c r="XM50" s="90"/>
      <c r="XN50" s="90"/>
      <c r="XO50" s="90"/>
      <c r="XP50" s="90"/>
      <c r="XQ50" s="90"/>
      <c r="XR50" s="90"/>
      <c r="XS50" s="90"/>
      <c r="XT50" s="90"/>
      <c r="XU50" s="90"/>
      <c r="XV50" s="90"/>
      <c r="XW50" s="90"/>
      <c r="XX50" s="90"/>
      <c r="XY50" s="90"/>
      <c r="XZ50" s="90"/>
      <c r="YA50" s="90"/>
      <c r="YB50" s="90"/>
      <c r="YC50" s="90"/>
      <c r="YD50" s="90"/>
      <c r="YE50" s="90"/>
      <c r="YF50" s="90"/>
      <c r="YG50" s="90"/>
    </row>
    <row r="51" spans="1:657" s="70" customFormat="1" x14ac:dyDescent="0.25">
      <c r="A51"/>
      <c r="B51" s="3"/>
      <c r="C51"/>
      <c r="D51" s="90"/>
      <c r="E51" s="90"/>
      <c r="F51"/>
      <c r="G51" s="90"/>
      <c r="H51"/>
      <c r="I51"/>
      <c r="J51"/>
      <c r="K51"/>
      <c r="L51" s="90"/>
      <c r="M51" s="90"/>
      <c r="N51"/>
      <c r="O51"/>
      <c r="P51"/>
      <c r="Q51"/>
      <c r="R51"/>
      <c r="S51"/>
      <c r="T51"/>
      <c r="U51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  <c r="IV51" s="90"/>
      <c r="IW51" s="90"/>
      <c r="IX51" s="90"/>
      <c r="IY51" s="90"/>
      <c r="IZ51" s="90"/>
      <c r="JA51" s="90"/>
      <c r="JB51" s="90"/>
      <c r="JC51" s="90"/>
      <c r="JD51" s="90"/>
      <c r="JE51" s="90"/>
      <c r="JF51" s="90"/>
      <c r="JG51" s="90"/>
      <c r="JH51" s="90"/>
      <c r="JI51" s="90"/>
      <c r="JJ51" s="90"/>
      <c r="JK51" s="90"/>
      <c r="JL51" s="90"/>
      <c r="JM51" s="90"/>
      <c r="JN51" s="90"/>
      <c r="JO51" s="90"/>
      <c r="JP51" s="90"/>
      <c r="JQ51" s="90"/>
      <c r="JR51" s="90"/>
      <c r="JS51" s="90"/>
      <c r="JT51" s="90"/>
      <c r="JU51" s="90"/>
      <c r="JV51" s="90"/>
      <c r="JW51" s="90"/>
      <c r="JX51" s="90"/>
      <c r="JY51" s="90"/>
      <c r="JZ51" s="90"/>
      <c r="KA51" s="90"/>
      <c r="KB51" s="90"/>
      <c r="KC51" s="90"/>
      <c r="KD51" s="90"/>
      <c r="KE51" s="90"/>
      <c r="KF51" s="90"/>
      <c r="KG51" s="90"/>
      <c r="KH51" s="90"/>
      <c r="KI51" s="90"/>
      <c r="KJ51" s="90"/>
      <c r="KK51" s="90"/>
      <c r="KL51" s="90"/>
      <c r="KM51" s="90"/>
      <c r="KN51" s="90"/>
      <c r="KO51" s="90"/>
      <c r="KP51" s="90"/>
      <c r="KQ51" s="90"/>
      <c r="KR51" s="90"/>
      <c r="KS51" s="90"/>
      <c r="KT51" s="90"/>
      <c r="KU51" s="90"/>
      <c r="KV51" s="90"/>
      <c r="KW51" s="90"/>
      <c r="KX51" s="90"/>
      <c r="KY51" s="90"/>
      <c r="KZ51" s="90"/>
      <c r="LA51" s="90"/>
      <c r="LB51" s="90"/>
      <c r="LC51" s="90"/>
      <c r="LD51" s="90"/>
      <c r="LE51" s="90"/>
      <c r="LF51" s="90"/>
      <c r="LG51" s="90"/>
      <c r="LH51" s="90"/>
      <c r="LI51" s="90"/>
      <c r="LJ51" s="90"/>
      <c r="LK51" s="90"/>
      <c r="LL51" s="90"/>
      <c r="LM51" s="90"/>
      <c r="LN51" s="90"/>
      <c r="LO51" s="90"/>
      <c r="LP51" s="90"/>
      <c r="LQ51" s="90"/>
      <c r="LR51" s="90"/>
      <c r="LS51" s="90"/>
      <c r="LT51" s="90"/>
      <c r="LU51" s="90"/>
      <c r="LV51" s="90"/>
      <c r="LW51" s="90"/>
      <c r="LX51" s="90"/>
      <c r="LY51" s="90"/>
      <c r="LZ51" s="90"/>
      <c r="MA51" s="90"/>
      <c r="MB51" s="90"/>
      <c r="MC51" s="90"/>
      <c r="MD51" s="90"/>
      <c r="ME51" s="90"/>
      <c r="MF51" s="90"/>
      <c r="MG51" s="90"/>
      <c r="MH51" s="90"/>
      <c r="MI51" s="90"/>
      <c r="MJ51" s="90"/>
      <c r="MK51" s="90"/>
      <c r="ML51" s="90"/>
      <c r="MM51" s="90"/>
      <c r="MN51" s="90"/>
      <c r="MO51" s="90"/>
      <c r="MP51" s="90"/>
      <c r="MQ51" s="90"/>
      <c r="MR51" s="90"/>
      <c r="MS51" s="90"/>
      <c r="MT51" s="90"/>
      <c r="MU51" s="90"/>
      <c r="MV51" s="90"/>
      <c r="MW51" s="90"/>
      <c r="MX51" s="90"/>
      <c r="MY51" s="90"/>
      <c r="MZ51" s="90"/>
      <c r="NA51" s="90"/>
      <c r="NB51" s="90"/>
      <c r="NC51" s="90"/>
      <c r="ND51" s="90"/>
      <c r="NE51" s="90"/>
      <c r="NF51" s="90"/>
      <c r="NG51" s="90"/>
      <c r="NH51" s="90"/>
      <c r="NI51" s="90"/>
      <c r="NJ51" s="90"/>
      <c r="NK51" s="90"/>
      <c r="NL51" s="90"/>
      <c r="NM51" s="90"/>
      <c r="NN51" s="90"/>
      <c r="NO51" s="90"/>
      <c r="NP51" s="90"/>
      <c r="NQ51" s="90"/>
      <c r="NR51" s="90"/>
      <c r="NS51" s="90"/>
      <c r="NT51" s="90"/>
      <c r="NU51" s="90"/>
      <c r="NV51" s="90"/>
      <c r="NW51" s="90"/>
      <c r="NX51" s="90"/>
      <c r="NY51" s="90"/>
      <c r="NZ51" s="90"/>
      <c r="OA51" s="90"/>
      <c r="OB51" s="90"/>
      <c r="OC51" s="90"/>
      <c r="OD51" s="90"/>
      <c r="OE51" s="90"/>
      <c r="OF51" s="90"/>
      <c r="OG51" s="90"/>
      <c r="OH51" s="90"/>
      <c r="OI51" s="90"/>
      <c r="OJ51" s="90"/>
      <c r="OK51" s="90"/>
      <c r="OL51" s="90"/>
      <c r="OM51" s="90"/>
      <c r="ON51" s="90"/>
      <c r="OO51" s="90"/>
      <c r="OP51" s="90"/>
      <c r="OQ51" s="90"/>
      <c r="OR51" s="90"/>
      <c r="OS51" s="90"/>
      <c r="OT51" s="90"/>
      <c r="OU51" s="90"/>
      <c r="OV51" s="90"/>
      <c r="OW51" s="90"/>
      <c r="OX51" s="90"/>
      <c r="OY51" s="90"/>
      <c r="OZ51" s="90"/>
      <c r="PA51" s="90"/>
      <c r="PB51" s="90"/>
      <c r="PC51" s="90"/>
      <c r="PD51" s="90"/>
      <c r="PE51" s="90"/>
      <c r="PF51" s="90"/>
      <c r="PG51" s="90"/>
      <c r="PH51" s="90"/>
      <c r="PI51" s="90"/>
      <c r="PJ51" s="90"/>
      <c r="PK51" s="90"/>
      <c r="PL51" s="90"/>
      <c r="PM51" s="90"/>
      <c r="PN51" s="90"/>
      <c r="PO51" s="90"/>
      <c r="PP51" s="90"/>
      <c r="PQ51" s="90"/>
      <c r="PR51" s="90"/>
      <c r="PS51" s="90"/>
      <c r="PT51" s="90"/>
      <c r="PU51" s="90"/>
      <c r="PV51" s="90"/>
      <c r="PW51" s="90"/>
      <c r="PX51" s="90"/>
      <c r="PY51" s="90"/>
      <c r="PZ51" s="90"/>
      <c r="QA51" s="90"/>
      <c r="QB51" s="90"/>
      <c r="QC51" s="90"/>
      <c r="QD51" s="90"/>
      <c r="QE51" s="90"/>
      <c r="QF51" s="90"/>
      <c r="QG51" s="90"/>
      <c r="QH51" s="90"/>
      <c r="QI51" s="90"/>
      <c r="QJ51" s="90"/>
      <c r="QK51" s="90"/>
      <c r="QL51" s="90"/>
      <c r="QM51" s="90"/>
      <c r="QN51" s="90"/>
      <c r="QO51" s="90"/>
      <c r="QP51" s="90"/>
      <c r="QQ51" s="90"/>
      <c r="QR51" s="90"/>
      <c r="QS51" s="90"/>
      <c r="QT51" s="90"/>
      <c r="QU51" s="90"/>
      <c r="QV51" s="90"/>
      <c r="QW51" s="90"/>
      <c r="QX51" s="90"/>
      <c r="QY51" s="90"/>
      <c r="QZ51" s="90"/>
      <c r="RA51" s="90"/>
      <c r="RB51" s="90"/>
      <c r="RC51" s="90"/>
      <c r="RD51" s="90"/>
      <c r="RE51" s="90"/>
      <c r="RF51" s="90"/>
      <c r="RG51" s="90"/>
      <c r="RH51" s="90"/>
      <c r="RI51" s="90"/>
      <c r="RJ51" s="90"/>
      <c r="RK51" s="90"/>
      <c r="RL51" s="90"/>
      <c r="RM51" s="90"/>
      <c r="RN51" s="90"/>
      <c r="RO51" s="90"/>
      <c r="RP51" s="90"/>
      <c r="RQ51" s="90"/>
      <c r="RR51" s="90"/>
      <c r="RS51" s="90"/>
      <c r="RT51" s="90"/>
      <c r="RU51" s="90"/>
      <c r="RV51" s="90"/>
      <c r="RW51" s="90"/>
      <c r="RX51" s="90"/>
      <c r="RY51" s="90"/>
      <c r="RZ51" s="90"/>
      <c r="SA51" s="90"/>
      <c r="SB51" s="90"/>
      <c r="SC51" s="90"/>
      <c r="SD51" s="90"/>
      <c r="SE51" s="90"/>
      <c r="SF51" s="90"/>
      <c r="SG51" s="90"/>
      <c r="SH51" s="90"/>
      <c r="SI51" s="90"/>
      <c r="SJ51" s="90"/>
      <c r="SK51" s="90"/>
      <c r="SL51" s="90"/>
      <c r="SM51" s="90"/>
      <c r="SN51" s="90"/>
      <c r="SO51" s="90"/>
      <c r="SP51" s="90"/>
      <c r="SQ51" s="90"/>
      <c r="SR51" s="90"/>
      <c r="SS51" s="90"/>
      <c r="ST51" s="90"/>
      <c r="SU51" s="90"/>
      <c r="SV51" s="90"/>
      <c r="SW51" s="90"/>
      <c r="SX51" s="90"/>
      <c r="SY51" s="90"/>
      <c r="SZ51" s="90"/>
      <c r="TA51" s="90"/>
      <c r="TB51" s="90"/>
      <c r="TC51" s="90"/>
      <c r="TD51" s="90"/>
      <c r="TE51" s="90"/>
      <c r="TF51" s="90"/>
      <c r="TG51" s="90"/>
      <c r="TH51" s="90"/>
      <c r="TI51" s="90"/>
      <c r="TJ51" s="90"/>
      <c r="TK51" s="90"/>
      <c r="TL51" s="90"/>
      <c r="TM51" s="90"/>
      <c r="TN51" s="90"/>
      <c r="TO51" s="90"/>
      <c r="TP51" s="90"/>
      <c r="TQ51" s="90"/>
      <c r="TR51" s="90"/>
      <c r="TS51" s="90"/>
      <c r="TT51" s="90"/>
      <c r="TU51" s="90"/>
      <c r="TV51" s="90"/>
      <c r="TW51" s="90"/>
      <c r="TX51" s="90"/>
      <c r="TY51" s="90"/>
      <c r="TZ51" s="90"/>
      <c r="UA51" s="90"/>
      <c r="UB51" s="90"/>
      <c r="UC51" s="90"/>
      <c r="UD51" s="90"/>
      <c r="UE51" s="90"/>
      <c r="UF51" s="90"/>
      <c r="UG51" s="90"/>
      <c r="UH51" s="90"/>
      <c r="UI51" s="90"/>
      <c r="UJ51" s="90"/>
      <c r="UK51" s="90"/>
      <c r="UL51" s="90"/>
      <c r="UM51" s="90"/>
      <c r="UN51" s="90"/>
      <c r="UO51" s="90"/>
      <c r="UP51" s="90"/>
      <c r="UQ51" s="90"/>
      <c r="UR51" s="90"/>
      <c r="US51" s="90"/>
      <c r="UT51" s="90"/>
      <c r="UU51" s="90"/>
      <c r="UV51" s="90"/>
      <c r="UW51" s="90"/>
      <c r="UX51" s="90"/>
      <c r="UY51" s="90"/>
      <c r="UZ51" s="90"/>
      <c r="VA51" s="90"/>
      <c r="VB51" s="90"/>
      <c r="VC51" s="90"/>
      <c r="VD51" s="90"/>
      <c r="VE51" s="90"/>
      <c r="VF51" s="90"/>
      <c r="VG51" s="90"/>
      <c r="VH51" s="90"/>
      <c r="VI51" s="90"/>
      <c r="VJ51" s="90"/>
      <c r="VK51" s="90"/>
      <c r="VL51" s="90"/>
      <c r="VM51" s="90"/>
      <c r="VN51" s="90"/>
      <c r="VO51" s="90"/>
      <c r="VP51" s="90"/>
      <c r="VQ51" s="90"/>
      <c r="VR51" s="90"/>
      <c r="VS51" s="90"/>
      <c r="VT51" s="90"/>
      <c r="VU51" s="90"/>
      <c r="VV51" s="90"/>
      <c r="VW51" s="90"/>
      <c r="VX51" s="90"/>
      <c r="VY51" s="90"/>
      <c r="VZ51" s="90"/>
      <c r="WA51" s="90"/>
      <c r="WB51" s="90"/>
      <c r="WC51" s="90"/>
      <c r="WD51" s="90"/>
      <c r="WE51" s="90"/>
      <c r="WF51" s="90"/>
      <c r="WG51" s="90"/>
      <c r="WH51" s="90"/>
      <c r="WI51" s="90"/>
      <c r="WJ51" s="90"/>
      <c r="WK51" s="90"/>
      <c r="WL51" s="90"/>
      <c r="WM51" s="90"/>
      <c r="WN51" s="90"/>
      <c r="WO51" s="90"/>
      <c r="WP51" s="90"/>
      <c r="WQ51" s="90"/>
      <c r="WR51" s="90"/>
      <c r="WS51" s="90"/>
      <c r="WT51" s="90"/>
      <c r="WU51" s="90"/>
      <c r="WV51" s="90"/>
      <c r="WW51" s="90"/>
      <c r="WX51" s="90"/>
      <c r="WY51" s="90"/>
      <c r="WZ51" s="90"/>
      <c r="XA51" s="90"/>
      <c r="XB51" s="90"/>
      <c r="XC51" s="90"/>
      <c r="XD51" s="90"/>
      <c r="XE51" s="90"/>
      <c r="XF51" s="90"/>
      <c r="XG51" s="90"/>
      <c r="XH51" s="90"/>
      <c r="XI51" s="90"/>
      <c r="XJ51" s="90"/>
      <c r="XK51" s="90"/>
      <c r="XL51" s="90"/>
      <c r="XM51" s="90"/>
      <c r="XN51" s="90"/>
      <c r="XO51" s="90"/>
      <c r="XP51" s="90"/>
      <c r="XQ51" s="90"/>
      <c r="XR51" s="90"/>
      <c r="XS51" s="90"/>
      <c r="XT51" s="90"/>
      <c r="XU51" s="90"/>
      <c r="XV51" s="90"/>
      <c r="XW51" s="90"/>
      <c r="XX51" s="90"/>
      <c r="XY51" s="90"/>
      <c r="XZ51" s="90"/>
      <c r="YA51" s="90"/>
      <c r="YB51" s="90"/>
      <c r="YC51" s="90"/>
      <c r="YD51" s="90"/>
      <c r="YE51" s="90"/>
      <c r="YF51" s="90"/>
      <c r="YG51" s="90"/>
    </row>
    <row r="52" spans="1:657" s="70" customFormat="1" x14ac:dyDescent="0.25">
      <c r="A52"/>
      <c r="B52" s="3"/>
      <c r="C52"/>
      <c r="D52" s="90"/>
      <c r="E52" s="90"/>
      <c r="F52"/>
      <c r="G52" s="90"/>
      <c r="H52"/>
      <c r="I52"/>
      <c r="J52"/>
      <c r="K52"/>
      <c r="L52" s="90"/>
      <c r="M52" s="90"/>
      <c r="N52"/>
      <c r="O52"/>
      <c r="P52"/>
      <c r="Q52"/>
      <c r="R52"/>
      <c r="S52"/>
      <c r="T52"/>
      <c r="U52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  <c r="IV52" s="90"/>
      <c r="IW52" s="90"/>
      <c r="IX52" s="90"/>
      <c r="IY52" s="90"/>
      <c r="IZ52" s="90"/>
      <c r="JA52" s="90"/>
      <c r="JB52" s="90"/>
      <c r="JC52" s="90"/>
      <c r="JD52" s="90"/>
      <c r="JE52" s="90"/>
      <c r="JF52" s="90"/>
      <c r="JG52" s="90"/>
      <c r="JH52" s="90"/>
      <c r="JI52" s="90"/>
      <c r="JJ52" s="90"/>
      <c r="JK52" s="90"/>
      <c r="JL52" s="90"/>
      <c r="JM52" s="90"/>
      <c r="JN52" s="90"/>
      <c r="JO52" s="90"/>
      <c r="JP52" s="90"/>
      <c r="JQ52" s="90"/>
      <c r="JR52" s="90"/>
      <c r="JS52" s="90"/>
      <c r="JT52" s="90"/>
      <c r="JU52" s="90"/>
      <c r="JV52" s="90"/>
      <c r="JW52" s="90"/>
      <c r="JX52" s="90"/>
      <c r="JY52" s="90"/>
      <c r="JZ52" s="90"/>
      <c r="KA52" s="90"/>
      <c r="KB52" s="90"/>
      <c r="KC52" s="90"/>
      <c r="KD52" s="90"/>
      <c r="KE52" s="90"/>
      <c r="KF52" s="90"/>
      <c r="KG52" s="90"/>
      <c r="KH52" s="90"/>
      <c r="KI52" s="90"/>
      <c r="KJ52" s="90"/>
      <c r="KK52" s="90"/>
      <c r="KL52" s="90"/>
      <c r="KM52" s="90"/>
      <c r="KN52" s="90"/>
      <c r="KO52" s="90"/>
      <c r="KP52" s="90"/>
      <c r="KQ52" s="90"/>
      <c r="KR52" s="90"/>
      <c r="KS52" s="90"/>
      <c r="KT52" s="90"/>
      <c r="KU52" s="90"/>
      <c r="KV52" s="90"/>
      <c r="KW52" s="90"/>
      <c r="KX52" s="90"/>
      <c r="KY52" s="90"/>
      <c r="KZ52" s="90"/>
      <c r="LA52" s="90"/>
      <c r="LB52" s="90"/>
      <c r="LC52" s="90"/>
      <c r="LD52" s="90"/>
      <c r="LE52" s="90"/>
      <c r="LF52" s="90"/>
      <c r="LG52" s="90"/>
      <c r="LH52" s="90"/>
      <c r="LI52" s="90"/>
      <c r="LJ52" s="90"/>
      <c r="LK52" s="90"/>
      <c r="LL52" s="90"/>
      <c r="LM52" s="90"/>
      <c r="LN52" s="90"/>
      <c r="LO52" s="90"/>
      <c r="LP52" s="90"/>
      <c r="LQ52" s="90"/>
      <c r="LR52" s="90"/>
      <c r="LS52" s="90"/>
      <c r="LT52" s="90"/>
      <c r="LU52" s="90"/>
      <c r="LV52" s="90"/>
      <c r="LW52" s="90"/>
      <c r="LX52" s="90"/>
      <c r="LY52" s="90"/>
      <c r="LZ52" s="90"/>
      <c r="MA52" s="90"/>
      <c r="MB52" s="90"/>
      <c r="MC52" s="90"/>
      <c r="MD52" s="90"/>
      <c r="ME52" s="90"/>
      <c r="MF52" s="90"/>
      <c r="MG52" s="90"/>
      <c r="MH52" s="90"/>
      <c r="MI52" s="90"/>
      <c r="MJ52" s="90"/>
      <c r="MK52" s="90"/>
      <c r="ML52" s="90"/>
      <c r="MM52" s="90"/>
      <c r="MN52" s="90"/>
      <c r="MO52" s="90"/>
      <c r="MP52" s="90"/>
      <c r="MQ52" s="90"/>
      <c r="MR52" s="90"/>
      <c r="MS52" s="90"/>
      <c r="MT52" s="90"/>
      <c r="MU52" s="90"/>
      <c r="MV52" s="90"/>
      <c r="MW52" s="90"/>
      <c r="MX52" s="90"/>
      <c r="MY52" s="90"/>
      <c r="MZ52" s="90"/>
      <c r="NA52" s="90"/>
      <c r="NB52" s="90"/>
      <c r="NC52" s="90"/>
      <c r="ND52" s="90"/>
      <c r="NE52" s="90"/>
      <c r="NF52" s="90"/>
      <c r="NG52" s="90"/>
      <c r="NH52" s="90"/>
      <c r="NI52" s="90"/>
      <c r="NJ52" s="90"/>
      <c r="NK52" s="90"/>
      <c r="NL52" s="90"/>
      <c r="NM52" s="90"/>
      <c r="NN52" s="90"/>
      <c r="NO52" s="90"/>
      <c r="NP52" s="90"/>
      <c r="NQ52" s="90"/>
      <c r="NR52" s="90"/>
      <c r="NS52" s="90"/>
      <c r="NT52" s="90"/>
      <c r="NU52" s="90"/>
      <c r="NV52" s="90"/>
      <c r="NW52" s="90"/>
      <c r="NX52" s="90"/>
      <c r="NY52" s="90"/>
      <c r="NZ52" s="90"/>
      <c r="OA52" s="90"/>
      <c r="OB52" s="90"/>
      <c r="OC52" s="90"/>
      <c r="OD52" s="90"/>
      <c r="OE52" s="90"/>
      <c r="OF52" s="90"/>
      <c r="OG52" s="90"/>
      <c r="OH52" s="90"/>
      <c r="OI52" s="90"/>
      <c r="OJ52" s="90"/>
      <c r="OK52" s="90"/>
      <c r="OL52" s="90"/>
      <c r="OM52" s="90"/>
      <c r="ON52" s="90"/>
      <c r="OO52" s="90"/>
      <c r="OP52" s="90"/>
      <c r="OQ52" s="90"/>
      <c r="OR52" s="90"/>
      <c r="OS52" s="90"/>
      <c r="OT52" s="90"/>
      <c r="OU52" s="90"/>
      <c r="OV52" s="90"/>
      <c r="OW52" s="90"/>
      <c r="OX52" s="90"/>
      <c r="OY52" s="90"/>
      <c r="OZ52" s="90"/>
      <c r="PA52" s="90"/>
      <c r="PB52" s="90"/>
      <c r="PC52" s="90"/>
      <c r="PD52" s="90"/>
      <c r="PE52" s="90"/>
      <c r="PF52" s="90"/>
      <c r="PG52" s="90"/>
      <c r="PH52" s="90"/>
      <c r="PI52" s="90"/>
      <c r="PJ52" s="90"/>
      <c r="PK52" s="90"/>
      <c r="PL52" s="90"/>
      <c r="PM52" s="90"/>
      <c r="PN52" s="90"/>
      <c r="PO52" s="90"/>
      <c r="PP52" s="90"/>
      <c r="PQ52" s="90"/>
      <c r="PR52" s="90"/>
      <c r="PS52" s="90"/>
      <c r="PT52" s="90"/>
      <c r="PU52" s="90"/>
      <c r="PV52" s="90"/>
      <c r="PW52" s="90"/>
      <c r="PX52" s="90"/>
      <c r="PY52" s="90"/>
      <c r="PZ52" s="90"/>
      <c r="QA52" s="90"/>
      <c r="QB52" s="90"/>
      <c r="QC52" s="90"/>
      <c r="QD52" s="90"/>
      <c r="QE52" s="90"/>
      <c r="QF52" s="90"/>
      <c r="QG52" s="90"/>
      <c r="QH52" s="90"/>
      <c r="QI52" s="90"/>
      <c r="QJ52" s="90"/>
      <c r="QK52" s="90"/>
      <c r="QL52" s="90"/>
      <c r="QM52" s="90"/>
      <c r="QN52" s="90"/>
      <c r="QO52" s="90"/>
      <c r="QP52" s="90"/>
      <c r="QQ52" s="90"/>
      <c r="QR52" s="90"/>
      <c r="QS52" s="90"/>
      <c r="QT52" s="90"/>
      <c r="QU52" s="90"/>
      <c r="QV52" s="90"/>
      <c r="QW52" s="90"/>
      <c r="QX52" s="90"/>
      <c r="QY52" s="90"/>
      <c r="QZ52" s="90"/>
      <c r="RA52" s="90"/>
      <c r="RB52" s="90"/>
      <c r="RC52" s="90"/>
      <c r="RD52" s="90"/>
      <c r="RE52" s="90"/>
      <c r="RF52" s="90"/>
      <c r="RG52" s="90"/>
      <c r="RH52" s="90"/>
      <c r="RI52" s="90"/>
      <c r="RJ52" s="90"/>
      <c r="RK52" s="90"/>
      <c r="RL52" s="90"/>
      <c r="RM52" s="90"/>
      <c r="RN52" s="90"/>
      <c r="RO52" s="90"/>
      <c r="RP52" s="90"/>
      <c r="RQ52" s="90"/>
      <c r="RR52" s="90"/>
      <c r="RS52" s="90"/>
      <c r="RT52" s="90"/>
      <c r="RU52" s="90"/>
      <c r="RV52" s="90"/>
      <c r="RW52" s="90"/>
      <c r="RX52" s="90"/>
      <c r="RY52" s="90"/>
      <c r="RZ52" s="90"/>
      <c r="SA52" s="90"/>
      <c r="SB52" s="90"/>
      <c r="SC52" s="90"/>
      <c r="SD52" s="90"/>
      <c r="SE52" s="90"/>
      <c r="SF52" s="90"/>
      <c r="SG52" s="90"/>
      <c r="SH52" s="90"/>
      <c r="SI52" s="90"/>
      <c r="SJ52" s="90"/>
      <c r="SK52" s="90"/>
      <c r="SL52" s="90"/>
      <c r="SM52" s="90"/>
      <c r="SN52" s="90"/>
      <c r="SO52" s="90"/>
      <c r="SP52" s="90"/>
      <c r="SQ52" s="90"/>
      <c r="SR52" s="90"/>
      <c r="SS52" s="90"/>
      <c r="ST52" s="90"/>
      <c r="SU52" s="90"/>
      <c r="SV52" s="90"/>
      <c r="SW52" s="90"/>
      <c r="SX52" s="90"/>
      <c r="SY52" s="90"/>
      <c r="SZ52" s="90"/>
      <c r="TA52" s="90"/>
      <c r="TB52" s="90"/>
      <c r="TC52" s="90"/>
      <c r="TD52" s="90"/>
      <c r="TE52" s="90"/>
      <c r="TF52" s="90"/>
      <c r="TG52" s="90"/>
      <c r="TH52" s="90"/>
      <c r="TI52" s="90"/>
      <c r="TJ52" s="90"/>
      <c r="TK52" s="90"/>
      <c r="TL52" s="90"/>
      <c r="TM52" s="90"/>
      <c r="TN52" s="90"/>
      <c r="TO52" s="90"/>
      <c r="TP52" s="90"/>
      <c r="TQ52" s="90"/>
      <c r="TR52" s="90"/>
      <c r="TS52" s="90"/>
      <c r="TT52" s="90"/>
      <c r="TU52" s="90"/>
      <c r="TV52" s="90"/>
      <c r="TW52" s="90"/>
      <c r="TX52" s="90"/>
      <c r="TY52" s="90"/>
      <c r="TZ52" s="90"/>
      <c r="UA52" s="90"/>
      <c r="UB52" s="90"/>
      <c r="UC52" s="90"/>
      <c r="UD52" s="90"/>
      <c r="UE52" s="90"/>
      <c r="UF52" s="90"/>
      <c r="UG52" s="90"/>
      <c r="UH52" s="90"/>
      <c r="UI52" s="90"/>
      <c r="UJ52" s="90"/>
      <c r="UK52" s="90"/>
      <c r="UL52" s="90"/>
      <c r="UM52" s="90"/>
      <c r="UN52" s="90"/>
      <c r="UO52" s="90"/>
      <c r="UP52" s="90"/>
      <c r="UQ52" s="90"/>
      <c r="UR52" s="90"/>
      <c r="US52" s="90"/>
      <c r="UT52" s="90"/>
      <c r="UU52" s="90"/>
      <c r="UV52" s="90"/>
      <c r="UW52" s="90"/>
      <c r="UX52" s="90"/>
      <c r="UY52" s="90"/>
      <c r="UZ52" s="90"/>
      <c r="VA52" s="90"/>
      <c r="VB52" s="90"/>
      <c r="VC52" s="90"/>
      <c r="VD52" s="90"/>
      <c r="VE52" s="90"/>
      <c r="VF52" s="90"/>
      <c r="VG52" s="90"/>
      <c r="VH52" s="90"/>
      <c r="VI52" s="90"/>
      <c r="VJ52" s="90"/>
      <c r="VK52" s="90"/>
      <c r="VL52" s="90"/>
      <c r="VM52" s="90"/>
      <c r="VN52" s="90"/>
      <c r="VO52" s="90"/>
      <c r="VP52" s="90"/>
      <c r="VQ52" s="90"/>
      <c r="VR52" s="90"/>
      <c r="VS52" s="90"/>
      <c r="VT52" s="90"/>
      <c r="VU52" s="90"/>
      <c r="VV52" s="90"/>
      <c r="VW52" s="90"/>
      <c r="VX52" s="90"/>
      <c r="VY52" s="90"/>
      <c r="VZ52" s="90"/>
      <c r="WA52" s="90"/>
      <c r="WB52" s="90"/>
      <c r="WC52" s="90"/>
      <c r="WD52" s="90"/>
      <c r="WE52" s="90"/>
      <c r="WF52" s="90"/>
      <c r="WG52" s="90"/>
      <c r="WH52" s="90"/>
      <c r="WI52" s="90"/>
      <c r="WJ52" s="90"/>
      <c r="WK52" s="90"/>
      <c r="WL52" s="90"/>
      <c r="WM52" s="90"/>
      <c r="WN52" s="90"/>
      <c r="WO52" s="90"/>
      <c r="WP52" s="90"/>
      <c r="WQ52" s="90"/>
      <c r="WR52" s="90"/>
      <c r="WS52" s="90"/>
      <c r="WT52" s="90"/>
      <c r="WU52" s="90"/>
      <c r="WV52" s="90"/>
      <c r="WW52" s="90"/>
      <c r="WX52" s="90"/>
      <c r="WY52" s="90"/>
      <c r="WZ52" s="90"/>
      <c r="XA52" s="90"/>
      <c r="XB52" s="90"/>
      <c r="XC52" s="90"/>
      <c r="XD52" s="90"/>
      <c r="XE52" s="90"/>
      <c r="XF52" s="90"/>
      <c r="XG52" s="90"/>
      <c r="XH52" s="90"/>
      <c r="XI52" s="90"/>
      <c r="XJ52" s="90"/>
      <c r="XK52" s="90"/>
      <c r="XL52" s="90"/>
      <c r="XM52" s="90"/>
      <c r="XN52" s="90"/>
      <c r="XO52" s="90"/>
      <c r="XP52" s="90"/>
      <c r="XQ52" s="90"/>
      <c r="XR52" s="90"/>
      <c r="XS52" s="90"/>
      <c r="XT52" s="90"/>
      <c r="XU52" s="90"/>
      <c r="XV52" s="90"/>
      <c r="XW52" s="90"/>
      <c r="XX52" s="90"/>
      <c r="XY52" s="90"/>
      <c r="XZ52" s="90"/>
      <c r="YA52" s="90"/>
      <c r="YB52" s="90"/>
      <c r="YC52" s="90"/>
      <c r="YD52" s="90"/>
      <c r="YE52" s="90"/>
      <c r="YF52" s="90"/>
      <c r="YG52" s="90"/>
    </row>
    <row r="53" spans="1:657" s="70" customFormat="1" x14ac:dyDescent="0.25">
      <c r="A53"/>
      <c r="B53" s="3"/>
      <c r="C53"/>
      <c r="D53" s="90"/>
      <c r="E53" s="90"/>
      <c r="F53"/>
      <c r="G53" s="90"/>
      <c r="H53"/>
      <c r="I53"/>
      <c r="J53"/>
      <c r="K53"/>
      <c r="L53" s="90"/>
      <c r="M53" s="90"/>
      <c r="N53"/>
      <c r="O53"/>
      <c r="P53"/>
      <c r="Q53"/>
      <c r="R53"/>
      <c r="S53"/>
      <c r="T53"/>
      <c r="U53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  <c r="FZ53" s="90"/>
      <c r="GA53" s="90"/>
      <c r="GB53" s="90"/>
      <c r="GC53" s="90"/>
      <c r="GD53" s="90"/>
      <c r="GE53" s="90"/>
      <c r="GF53" s="90"/>
      <c r="GG53" s="90"/>
      <c r="GH53" s="90"/>
      <c r="GI53" s="90"/>
      <c r="GJ53" s="90"/>
      <c r="GK53" s="90"/>
      <c r="GL53" s="90"/>
      <c r="GM53" s="90"/>
      <c r="GN53" s="90"/>
      <c r="GO53" s="90"/>
      <c r="GP53" s="90"/>
      <c r="GQ53" s="90"/>
      <c r="GR53" s="90"/>
      <c r="GS53" s="90"/>
      <c r="GT53" s="90"/>
      <c r="GU53" s="90"/>
      <c r="GV53" s="90"/>
      <c r="GW53" s="90"/>
      <c r="GX53" s="90"/>
      <c r="GY53" s="90"/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  <c r="HK53" s="90"/>
      <c r="HL53" s="90"/>
      <c r="HM53" s="90"/>
      <c r="HN53" s="90"/>
      <c r="HO53" s="90"/>
      <c r="HP53" s="90"/>
      <c r="HQ53" s="90"/>
      <c r="HR53" s="90"/>
      <c r="HS53" s="90"/>
      <c r="HT53" s="90"/>
      <c r="HU53" s="90"/>
      <c r="HV53" s="90"/>
      <c r="HW53" s="90"/>
      <c r="HX53" s="90"/>
      <c r="HY53" s="90"/>
      <c r="HZ53" s="90"/>
      <c r="IA53" s="90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  <c r="IV53" s="90"/>
      <c r="IW53" s="90"/>
      <c r="IX53" s="90"/>
      <c r="IY53" s="90"/>
      <c r="IZ53" s="90"/>
      <c r="JA53" s="90"/>
      <c r="JB53" s="90"/>
      <c r="JC53" s="90"/>
      <c r="JD53" s="90"/>
      <c r="JE53" s="90"/>
      <c r="JF53" s="90"/>
      <c r="JG53" s="90"/>
      <c r="JH53" s="90"/>
      <c r="JI53" s="90"/>
      <c r="JJ53" s="90"/>
      <c r="JK53" s="90"/>
      <c r="JL53" s="90"/>
      <c r="JM53" s="90"/>
      <c r="JN53" s="90"/>
      <c r="JO53" s="90"/>
      <c r="JP53" s="90"/>
      <c r="JQ53" s="90"/>
      <c r="JR53" s="90"/>
      <c r="JS53" s="90"/>
      <c r="JT53" s="90"/>
      <c r="JU53" s="90"/>
      <c r="JV53" s="90"/>
      <c r="JW53" s="90"/>
      <c r="JX53" s="90"/>
      <c r="JY53" s="90"/>
      <c r="JZ53" s="90"/>
      <c r="KA53" s="90"/>
      <c r="KB53" s="90"/>
      <c r="KC53" s="90"/>
      <c r="KD53" s="90"/>
      <c r="KE53" s="90"/>
      <c r="KF53" s="90"/>
      <c r="KG53" s="90"/>
      <c r="KH53" s="90"/>
      <c r="KI53" s="90"/>
      <c r="KJ53" s="90"/>
      <c r="KK53" s="90"/>
      <c r="KL53" s="90"/>
      <c r="KM53" s="90"/>
      <c r="KN53" s="90"/>
      <c r="KO53" s="90"/>
      <c r="KP53" s="90"/>
      <c r="KQ53" s="90"/>
      <c r="KR53" s="90"/>
      <c r="KS53" s="90"/>
      <c r="KT53" s="90"/>
      <c r="KU53" s="90"/>
      <c r="KV53" s="90"/>
      <c r="KW53" s="90"/>
      <c r="KX53" s="90"/>
      <c r="KY53" s="90"/>
      <c r="KZ53" s="90"/>
      <c r="LA53" s="90"/>
      <c r="LB53" s="90"/>
      <c r="LC53" s="90"/>
      <c r="LD53" s="90"/>
      <c r="LE53" s="90"/>
      <c r="LF53" s="90"/>
      <c r="LG53" s="90"/>
      <c r="LH53" s="90"/>
      <c r="LI53" s="90"/>
      <c r="LJ53" s="90"/>
      <c r="LK53" s="90"/>
      <c r="LL53" s="90"/>
      <c r="LM53" s="90"/>
      <c r="LN53" s="90"/>
      <c r="LO53" s="90"/>
      <c r="LP53" s="90"/>
      <c r="LQ53" s="90"/>
      <c r="LR53" s="90"/>
      <c r="LS53" s="90"/>
      <c r="LT53" s="90"/>
      <c r="LU53" s="90"/>
      <c r="LV53" s="90"/>
      <c r="LW53" s="90"/>
      <c r="LX53" s="90"/>
      <c r="LY53" s="90"/>
      <c r="LZ53" s="90"/>
      <c r="MA53" s="90"/>
      <c r="MB53" s="90"/>
      <c r="MC53" s="90"/>
      <c r="MD53" s="90"/>
      <c r="ME53" s="90"/>
      <c r="MF53" s="90"/>
      <c r="MG53" s="90"/>
      <c r="MH53" s="90"/>
      <c r="MI53" s="90"/>
      <c r="MJ53" s="90"/>
      <c r="MK53" s="90"/>
      <c r="ML53" s="90"/>
      <c r="MM53" s="90"/>
      <c r="MN53" s="90"/>
      <c r="MO53" s="90"/>
      <c r="MP53" s="90"/>
      <c r="MQ53" s="90"/>
      <c r="MR53" s="90"/>
      <c r="MS53" s="90"/>
      <c r="MT53" s="90"/>
      <c r="MU53" s="90"/>
      <c r="MV53" s="90"/>
      <c r="MW53" s="90"/>
      <c r="MX53" s="90"/>
      <c r="MY53" s="90"/>
      <c r="MZ53" s="90"/>
      <c r="NA53" s="90"/>
      <c r="NB53" s="90"/>
      <c r="NC53" s="90"/>
      <c r="ND53" s="90"/>
      <c r="NE53" s="90"/>
      <c r="NF53" s="90"/>
      <c r="NG53" s="90"/>
      <c r="NH53" s="90"/>
      <c r="NI53" s="90"/>
      <c r="NJ53" s="90"/>
      <c r="NK53" s="90"/>
      <c r="NL53" s="90"/>
      <c r="NM53" s="90"/>
      <c r="NN53" s="90"/>
      <c r="NO53" s="90"/>
      <c r="NP53" s="90"/>
      <c r="NQ53" s="90"/>
      <c r="NR53" s="90"/>
      <c r="NS53" s="90"/>
      <c r="NT53" s="90"/>
      <c r="NU53" s="90"/>
      <c r="NV53" s="90"/>
      <c r="NW53" s="90"/>
      <c r="NX53" s="90"/>
      <c r="NY53" s="90"/>
      <c r="NZ53" s="90"/>
      <c r="OA53" s="90"/>
      <c r="OB53" s="90"/>
      <c r="OC53" s="90"/>
      <c r="OD53" s="90"/>
      <c r="OE53" s="90"/>
      <c r="OF53" s="90"/>
      <c r="OG53" s="90"/>
      <c r="OH53" s="90"/>
      <c r="OI53" s="90"/>
      <c r="OJ53" s="90"/>
      <c r="OK53" s="90"/>
      <c r="OL53" s="90"/>
      <c r="OM53" s="90"/>
      <c r="ON53" s="90"/>
      <c r="OO53" s="90"/>
      <c r="OP53" s="90"/>
      <c r="OQ53" s="90"/>
      <c r="OR53" s="90"/>
      <c r="OS53" s="90"/>
      <c r="OT53" s="90"/>
      <c r="OU53" s="90"/>
      <c r="OV53" s="90"/>
      <c r="OW53" s="90"/>
      <c r="OX53" s="90"/>
      <c r="OY53" s="90"/>
      <c r="OZ53" s="90"/>
      <c r="PA53" s="90"/>
      <c r="PB53" s="90"/>
      <c r="PC53" s="90"/>
      <c r="PD53" s="90"/>
      <c r="PE53" s="90"/>
      <c r="PF53" s="90"/>
      <c r="PG53" s="90"/>
      <c r="PH53" s="90"/>
      <c r="PI53" s="90"/>
      <c r="PJ53" s="90"/>
      <c r="PK53" s="90"/>
      <c r="PL53" s="90"/>
      <c r="PM53" s="90"/>
      <c r="PN53" s="90"/>
      <c r="PO53" s="90"/>
      <c r="PP53" s="90"/>
      <c r="PQ53" s="90"/>
      <c r="PR53" s="90"/>
      <c r="PS53" s="90"/>
      <c r="PT53" s="90"/>
      <c r="PU53" s="90"/>
      <c r="PV53" s="90"/>
      <c r="PW53" s="90"/>
      <c r="PX53" s="90"/>
      <c r="PY53" s="90"/>
      <c r="PZ53" s="90"/>
      <c r="QA53" s="90"/>
      <c r="QB53" s="90"/>
      <c r="QC53" s="90"/>
      <c r="QD53" s="90"/>
      <c r="QE53" s="90"/>
      <c r="QF53" s="90"/>
      <c r="QG53" s="90"/>
      <c r="QH53" s="90"/>
      <c r="QI53" s="90"/>
      <c r="QJ53" s="90"/>
      <c r="QK53" s="90"/>
      <c r="QL53" s="90"/>
      <c r="QM53" s="90"/>
      <c r="QN53" s="90"/>
      <c r="QO53" s="90"/>
      <c r="QP53" s="90"/>
      <c r="QQ53" s="90"/>
      <c r="QR53" s="90"/>
      <c r="QS53" s="90"/>
      <c r="QT53" s="90"/>
      <c r="QU53" s="90"/>
      <c r="QV53" s="90"/>
      <c r="QW53" s="90"/>
      <c r="QX53" s="90"/>
      <c r="QY53" s="90"/>
      <c r="QZ53" s="90"/>
      <c r="RA53" s="90"/>
      <c r="RB53" s="90"/>
      <c r="RC53" s="90"/>
      <c r="RD53" s="90"/>
      <c r="RE53" s="90"/>
      <c r="RF53" s="90"/>
      <c r="RG53" s="90"/>
      <c r="RH53" s="90"/>
      <c r="RI53" s="90"/>
      <c r="RJ53" s="90"/>
      <c r="RK53" s="90"/>
      <c r="RL53" s="90"/>
      <c r="RM53" s="90"/>
      <c r="RN53" s="90"/>
      <c r="RO53" s="90"/>
      <c r="RP53" s="90"/>
      <c r="RQ53" s="90"/>
      <c r="RR53" s="90"/>
      <c r="RS53" s="90"/>
      <c r="RT53" s="90"/>
      <c r="RU53" s="90"/>
      <c r="RV53" s="90"/>
      <c r="RW53" s="90"/>
      <c r="RX53" s="90"/>
      <c r="RY53" s="90"/>
      <c r="RZ53" s="90"/>
      <c r="SA53" s="90"/>
      <c r="SB53" s="90"/>
      <c r="SC53" s="90"/>
      <c r="SD53" s="90"/>
      <c r="SE53" s="90"/>
      <c r="SF53" s="90"/>
      <c r="SG53" s="90"/>
      <c r="SH53" s="90"/>
      <c r="SI53" s="90"/>
      <c r="SJ53" s="90"/>
      <c r="SK53" s="90"/>
      <c r="SL53" s="90"/>
      <c r="SM53" s="90"/>
      <c r="SN53" s="90"/>
      <c r="SO53" s="90"/>
      <c r="SP53" s="90"/>
      <c r="SQ53" s="90"/>
      <c r="SR53" s="90"/>
      <c r="SS53" s="90"/>
      <c r="ST53" s="90"/>
      <c r="SU53" s="90"/>
      <c r="SV53" s="90"/>
      <c r="SW53" s="90"/>
      <c r="SX53" s="90"/>
      <c r="SY53" s="90"/>
      <c r="SZ53" s="90"/>
      <c r="TA53" s="90"/>
      <c r="TB53" s="90"/>
      <c r="TC53" s="90"/>
      <c r="TD53" s="90"/>
      <c r="TE53" s="90"/>
      <c r="TF53" s="90"/>
      <c r="TG53" s="90"/>
      <c r="TH53" s="90"/>
      <c r="TI53" s="90"/>
      <c r="TJ53" s="90"/>
      <c r="TK53" s="90"/>
      <c r="TL53" s="90"/>
      <c r="TM53" s="90"/>
      <c r="TN53" s="90"/>
      <c r="TO53" s="90"/>
      <c r="TP53" s="90"/>
      <c r="TQ53" s="90"/>
      <c r="TR53" s="90"/>
      <c r="TS53" s="90"/>
      <c r="TT53" s="90"/>
      <c r="TU53" s="90"/>
      <c r="TV53" s="90"/>
      <c r="TW53" s="90"/>
      <c r="TX53" s="90"/>
      <c r="TY53" s="90"/>
      <c r="TZ53" s="90"/>
      <c r="UA53" s="90"/>
      <c r="UB53" s="90"/>
      <c r="UC53" s="90"/>
      <c r="UD53" s="90"/>
      <c r="UE53" s="90"/>
      <c r="UF53" s="90"/>
      <c r="UG53" s="90"/>
      <c r="UH53" s="90"/>
      <c r="UI53" s="90"/>
      <c r="UJ53" s="90"/>
      <c r="UK53" s="90"/>
      <c r="UL53" s="90"/>
      <c r="UM53" s="90"/>
      <c r="UN53" s="90"/>
      <c r="UO53" s="90"/>
      <c r="UP53" s="90"/>
      <c r="UQ53" s="90"/>
      <c r="UR53" s="90"/>
      <c r="US53" s="90"/>
      <c r="UT53" s="90"/>
      <c r="UU53" s="90"/>
      <c r="UV53" s="90"/>
      <c r="UW53" s="90"/>
      <c r="UX53" s="90"/>
      <c r="UY53" s="90"/>
      <c r="UZ53" s="90"/>
      <c r="VA53" s="90"/>
      <c r="VB53" s="90"/>
      <c r="VC53" s="90"/>
      <c r="VD53" s="90"/>
      <c r="VE53" s="90"/>
      <c r="VF53" s="90"/>
      <c r="VG53" s="90"/>
      <c r="VH53" s="90"/>
      <c r="VI53" s="90"/>
      <c r="VJ53" s="90"/>
      <c r="VK53" s="90"/>
      <c r="VL53" s="90"/>
      <c r="VM53" s="90"/>
      <c r="VN53" s="90"/>
      <c r="VO53" s="90"/>
      <c r="VP53" s="90"/>
      <c r="VQ53" s="90"/>
      <c r="VR53" s="90"/>
      <c r="VS53" s="90"/>
      <c r="VT53" s="90"/>
      <c r="VU53" s="90"/>
      <c r="VV53" s="90"/>
      <c r="VW53" s="90"/>
      <c r="VX53" s="90"/>
      <c r="VY53" s="90"/>
      <c r="VZ53" s="90"/>
      <c r="WA53" s="90"/>
      <c r="WB53" s="90"/>
      <c r="WC53" s="90"/>
      <c r="WD53" s="90"/>
      <c r="WE53" s="90"/>
      <c r="WF53" s="90"/>
      <c r="WG53" s="90"/>
      <c r="WH53" s="90"/>
      <c r="WI53" s="90"/>
      <c r="WJ53" s="90"/>
      <c r="WK53" s="90"/>
      <c r="WL53" s="90"/>
      <c r="WM53" s="90"/>
      <c r="WN53" s="90"/>
      <c r="WO53" s="90"/>
      <c r="WP53" s="90"/>
      <c r="WQ53" s="90"/>
      <c r="WR53" s="90"/>
      <c r="WS53" s="90"/>
      <c r="WT53" s="90"/>
      <c r="WU53" s="90"/>
      <c r="WV53" s="90"/>
      <c r="WW53" s="90"/>
      <c r="WX53" s="90"/>
      <c r="WY53" s="90"/>
      <c r="WZ53" s="90"/>
      <c r="XA53" s="90"/>
      <c r="XB53" s="90"/>
      <c r="XC53" s="90"/>
      <c r="XD53" s="90"/>
      <c r="XE53" s="90"/>
      <c r="XF53" s="90"/>
      <c r="XG53" s="90"/>
      <c r="XH53" s="90"/>
      <c r="XI53" s="90"/>
      <c r="XJ53" s="90"/>
      <c r="XK53" s="90"/>
      <c r="XL53" s="90"/>
      <c r="XM53" s="90"/>
      <c r="XN53" s="90"/>
      <c r="XO53" s="90"/>
      <c r="XP53" s="90"/>
      <c r="XQ53" s="90"/>
      <c r="XR53" s="90"/>
      <c r="XS53" s="90"/>
      <c r="XT53" s="90"/>
      <c r="XU53" s="90"/>
      <c r="XV53" s="90"/>
      <c r="XW53" s="90"/>
      <c r="XX53" s="90"/>
      <c r="XY53" s="90"/>
      <c r="XZ53" s="90"/>
      <c r="YA53" s="90"/>
      <c r="YB53" s="90"/>
      <c r="YC53" s="90"/>
      <c r="YD53" s="90"/>
      <c r="YE53" s="90"/>
      <c r="YF53" s="90"/>
      <c r="YG53" s="90"/>
    </row>
    <row r="54" spans="1:657" s="70" customFormat="1" x14ac:dyDescent="0.25">
      <c r="A54"/>
      <c r="B54" s="3"/>
      <c r="C54"/>
      <c r="D54" s="90"/>
      <c r="E54" s="90"/>
      <c r="F54"/>
      <c r="G54" s="90"/>
      <c r="H54"/>
      <c r="I54"/>
      <c r="J54"/>
      <c r="K54"/>
      <c r="L54" s="90"/>
      <c r="M54" s="90"/>
      <c r="N54"/>
      <c r="O54"/>
      <c r="P54"/>
      <c r="Q54"/>
      <c r="R54"/>
      <c r="S54"/>
      <c r="T54"/>
      <c r="U54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90"/>
      <c r="GI54" s="90"/>
      <c r="GJ54" s="90"/>
      <c r="GK54" s="90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90"/>
      <c r="GW54" s="90"/>
      <c r="GX54" s="90"/>
      <c r="GY54" s="90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90"/>
      <c r="HK54" s="90"/>
      <c r="HL54" s="90"/>
      <c r="HM54" s="90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90"/>
      <c r="HY54" s="90"/>
      <c r="HZ54" s="90"/>
      <c r="IA54" s="90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  <c r="IV54" s="90"/>
      <c r="IW54" s="90"/>
      <c r="IX54" s="90"/>
      <c r="IY54" s="90"/>
      <c r="IZ54" s="90"/>
      <c r="JA54" s="90"/>
      <c r="JB54" s="90"/>
      <c r="JC54" s="90"/>
      <c r="JD54" s="90"/>
      <c r="JE54" s="90"/>
      <c r="JF54" s="90"/>
      <c r="JG54" s="90"/>
      <c r="JH54" s="90"/>
      <c r="JI54" s="90"/>
      <c r="JJ54" s="90"/>
      <c r="JK54" s="90"/>
      <c r="JL54" s="90"/>
      <c r="JM54" s="90"/>
      <c r="JN54" s="90"/>
      <c r="JO54" s="90"/>
      <c r="JP54" s="90"/>
      <c r="JQ54" s="90"/>
      <c r="JR54" s="90"/>
      <c r="JS54" s="90"/>
      <c r="JT54" s="90"/>
      <c r="JU54" s="90"/>
      <c r="JV54" s="90"/>
      <c r="JW54" s="90"/>
      <c r="JX54" s="90"/>
      <c r="JY54" s="90"/>
      <c r="JZ54" s="90"/>
      <c r="KA54" s="90"/>
      <c r="KB54" s="90"/>
      <c r="KC54" s="90"/>
      <c r="KD54" s="90"/>
      <c r="KE54" s="90"/>
      <c r="KF54" s="90"/>
      <c r="KG54" s="90"/>
      <c r="KH54" s="90"/>
      <c r="KI54" s="90"/>
      <c r="KJ54" s="90"/>
      <c r="KK54" s="90"/>
      <c r="KL54" s="90"/>
      <c r="KM54" s="90"/>
      <c r="KN54" s="90"/>
      <c r="KO54" s="90"/>
      <c r="KP54" s="90"/>
      <c r="KQ54" s="90"/>
      <c r="KR54" s="90"/>
      <c r="KS54" s="90"/>
      <c r="KT54" s="90"/>
      <c r="KU54" s="90"/>
      <c r="KV54" s="90"/>
      <c r="KW54" s="90"/>
      <c r="KX54" s="90"/>
      <c r="KY54" s="90"/>
      <c r="KZ54" s="90"/>
      <c r="LA54" s="90"/>
      <c r="LB54" s="90"/>
      <c r="LC54" s="90"/>
      <c r="LD54" s="90"/>
      <c r="LE54" s="90"/>
      <c r="LF54" s="90"/>
      <c r="LG54" s="90"/>
      <c r="LH54" s="90"/>
      <c r="LI54" s="90"/>
      <c r="LJ54" s="90"/>
      <c r="LK54" s="90"/>
      <c r="LL54" s="90"/>
      <c r="LM54" s="90"/>
      <c r="LN54" s="90"/>
      <c r="LO54" s="90"/>
      <c r="LP54" s="90"/>
      <c r="LQ54" s="90"/>
      <c r="LR54" s="90"/>
      <c r="LS54" s="90"/>
      <c r="LT54" s="90"/>
      <c r="LU54" s="90"/>
      <c r="LV54" s="90"/>
      <c r="LW54" s="90"/>
      <c r="LX54" s="90"/>
      <c r="LY54" s="90"/>
      <c r="LZ54" s="90"/>
      <c r="MA54" s="90"/>
      <c r="MB54" s="90"/>
      <c r="MC54" s="90"/>
      <c r="MD54" s="90"/>
      <c r="ME54" s="90"/>
      <c r="MF54" s="90"/>
      <c r="MG54" s="90"/>
      <c r="MH54" s="90"/>
      <c r="MI54" s="90"/>
      <c r="MJ54" s="90"/>
      <c r="MK54" s="90"/>
      <c r="ML54" s="90"/>
      <c r="MM54" s="90"/>
      <c r="MN54" s="90"/>
      <c r="MO54" s="90"/>
      <c r="MP54" s="90"/>
      <c r="MQ54" s="90"/>
      <c r="MR54" s="90"/>
      <c r="MS54" s="90"/>
      <c r="MT54" s="90"/>
      <c r="MU54" s="90"/>
      <c r="MV54" s="90"/>
      <c r="MW54" s="90"/>
      <c r="MX54" s="90"/>
      <c r="MY54" s="90"/>
      <c r="MZ54" s="90"/>
      <c r="NA54" s="90"/>
      <c r="NB54" s="90"/>
      <c r="NC54" s="90"/>
      <c r="ND54" s="90"/>
      <c r="NE54" s="90"/>
      <c r="NF54" s="90"/>
      <c r="NG54" s="90"/>
      <c r="NH54" s="90"/>
      <c r="NI54" s="90"/>
      <c r="NJ54" s="90"/>
      <c r="NK54" s="90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90"/>
      <c r="NW54" s="90"/>
      <c r="NX54" s="90"/>
      <c r="NY54" s="90"/>
      <c r="NZ54" s="90"/>
      <c r="OA54" s="90"/>
      <c r="OB54" s="90"/>
      <c r="OC54" s="90"/>
      <c r="OD54" s="90"/>
      <c r="OE54" s="90"/>
      <c r="OF54" s="90"/>
      <c r="OG54" s="90"/>
      <c r="OH54" s="90"/>
      <c r="OI54" s="90"/>
      <c r="OJ54" s="90"/>
      <c r="OK54" s="90"/>
      <c r="OL54" s="90"/>
      <c r="OM54" s="90"/>
      <c r="ON54" s="90"/>
      <c r="OO54" s="90"/>
      <c r="OP54" s="90"/>
      <c r="OQ54" s="90"/>
      <c r="OR54" s="90"/>
      <c r="OS54" s="90"/>
      <c r="OT54" s="90"/>
      <c r="OU54" s="90"/>
      <c r="OV54" s="90"/>
      <c r="OW54" s="90"/>
      <c r="OX54" s="90"/>
      <c r="OY54" s="90"/>
      <c r="OZ54" s="90"/>
      <c r="PA54" s="90"/>
      <c r="PB54" s="90"/>
      <c r="PC54" s="90"/>
      <c r="PD54" s="90"/>
      <c r="PE54" s="90"/>
      <c r="PF54" s="90"/>
      <c r="PG54" s="90"/>
      <c r="PH54" s="90"/>
      <c r="PI54" s="90"/>
      <c r="PJ54" s="90"/>
      <c r="PK54" s="90"/>
      <c r="PL54" s="90"/>
      <c r="PM54" s="90"/>
      <c r="PN54" s="90"/>
      <c r="PO54" s="90"/>
      <c r="PP54" s="90"/>
      <c r="PQ54" s="90"/>
      <c r="PR54" s="90"/>
      <c r="PS54" s="90"/>
      <c r="PT54" s="90"/>
      <c r="PU54" s="90"/>
      <c r="PV54" s="90"/>
      <c r="PW54" s="90"/>
      <c r="PX54" s="90"/>
      <c r="PY54" s="90"/>
      <c r="PZ54" s="90"/>
      <c r="QA54" s="90"/>
      <c r="QB54" s="90"/>
      <c r="QC54" s="90"/>
      <c r="QD54" s="90"/>
      <c r="QE54" s="90"/>
      <c r="QF54" s="90"/>
      <c r="QG54" s="90"/>
      <c r="QH54" s="90"/>
      <c r="QI54" s="90"/>
      <c r="QJ54" s="90"/>
      <c r="QK54" s="90"/>
      <c r="QL54" s="90"/>
      <c r="QM54" s="90"/>
      <c r="QN54" s="90"/>
      <c r="QO54" s="90"/>
      <c r="QP54" s="90"/>
      <c r="QQ54" s="90"/>
      <c r="QR54" s="90"/>
      <c r="QS54" s="90"/>
      <c r="QT54" s="90"/>
      <c r="QU54" s="90"/>
      <c r="QV54" s="90"/>
      <c r="QW54" s="90"/>
      <c r="QX54" s="90"/>
      <c r="QY54" s="90"/>
      <c r="QZ54" s="90"/>
      <c r="RA54" s="90"/>
      <c r="RB54" s="90"/>
      <c r="RC54" s="90"/>
      <c r="RD54" s="90"/>
      <c r="RE54" s="90"/>
      <c r="RF54" s="90"/>
      <c r="RG54" s="90"/>
      <c r="RH54" s="90"/>
      <c r="RI54" s="90"/>
      <c r="RJ54" s="90"/>
      <c r="RK54" s="90"/>
      <c r="RL54" s="90"/>
      <c r="RM54" s="90"/>
      <c r="RN54" s="90"/>
      <c r="RO54" s="90"/>
      <c r="RP54" s="90"/>
      <c r="RQ54" s="90"/>
      <c r="RR54" s="90"/>
      <c r="RS54" s="90"/>
      <c r="RT54" s="90"/>
      <c r="RU54" s="90"/>
      <c r="RV54" s="90"/>
      <c r="RW54" s="90"/>
      <c r="RX54" s="90"/>
      <c r="RY54" s="90"/>
      <c r="RZ54" s="90"/>
      <c r="SA54" s="90"/>
      <c r="SB54" s="90"/>
      <c r="SC54" s="90"/>
      <c r="SD54" s="90"/>
      <c r="SE54" s="90"/>
      <c r="SF54" s="90"/>
      <c r="SG54" s="90"/>
      <c r="SH54" s="90"/>
      <c r="SI54" s="90"/>
      <c r="SJ54" s="90"/>
      <c r="SK54" s="90"/>
      <c r="SL54" s="90"/>
      <c r="SM54" s="90"/>
      <c r="SN54" s="90"/>
      <c r="SO54" s="90"/>
      <c r="SP54" s="90"/>
      <c r="SQ54" s="90"/>
      <c r="SR54" s="90"/>
      <c r="SS54" s="90"/>
      <c r="ST54" s="90"/>
      <c r="SU54" s="90"/>
      <c r="SV54" s="90"/>
      <c r="SW54" s="90"/>
      <c r="SX54" s="90"/>
      <c r="SY54" s="90"/>
      <c r="SZ54" s="90"/>
      <c r="TA54" s="90"/>
      <c r="TB54" s="90"/>
      <c r="TC54" s="90"/>
      <c r="TD54" s="90"/>
      <c r="TE54" s="90"/>
      <c r="TF54" s="90"/>
      <c r="TG54" s="90"/>
      <c r="TH54" s="90"/>
      <c r="TI54" s="90"/>
      <c r="TJ54" s="90"/>
      <c r="TK54" s="90"/>
      <c r="TL54" s="90"/>
      <c r="TM54" s="90"/>
      <c r="TN54" s="90"/>
      <c r="TO54" s="90"/>
      <c r="TP54" s="90"/>
      <c r="TQ54" s="90"/>
      <c r="TR54" s="90"/>
      <c r="TS54" s="90"/>
      <c r="TT54" s="90"/>
      <c r="TU54" s="90"/>
      <c r="TV54" s="90"/>
      <c r="TW54" s="90"/>
      <c r="TX54" s="90"/>
      <c r="TY54" s="90"/>
      <c r="TZ54" s="90"/>
      <c r="UA54" s="90"/>
      <c r="UB54" s="90"/>
      <c r="UC54" s="90"/>
      <c r="UD54" s="90"/>
      <c r="UE54" s="90"/>
      <c r="UF54" s="90"/>
      <c r="UG54" s="90"/>
      <c r="UH54" s="90"/>
      <c r="UI54" s="90"/>
      <c r="UJ54" s="90"/>
      <c r="UK54" s="90"/>
      <c r="UL54" s="90"/>
      <c r="UM54" s="90"/>
      <c r="UN54" s="90"/>
      <c r="UO54" s="90"/>
      <c r="UP54" s="90"/>
      <c r="UQ54" s="90"/>
      <c r="UR54" s="90"/>
      <c r="US54" s="90"/>
      <c r="UT54" s="90"/>
      <c r="UU54" s="90"/>
      <c r="UV54" s="90"/>
      <c r="UW54" s="90"/>
      <c r="UX54" s="90"/>
      <c r="UY54" s="90"/>
      <c r="UZ54" s="90"/>
      <c r="VA54" s="90"/>
      <c r="VB54" s="90"/>
      <c r="VC54" s="90"/>
      <c r="VD54" s="90"/>
      <c r="VE54" s="90"/>
      <c r="VF54" s="90"/>
      <c r="VG54" s="90"/>
      <c r="VH54" s="90"/>
      <c r="VI54" s="90"/>
      <c r="VJ54" s="90"/>
      <c r="VK54" s="90"/>
      <c r="VL54" s="90"/>
      <c r="VM54" s="90"/>
      <c r="VN54" s="90"/>
      <c r="VO54" s="90"/>
      <c r="VP54" s="90"/>
      <c r="VQ54" s="90"/>
      <c r="VR54" s="90"/>
      <c r="VS54" s="90"/>
      <c r="VT54" s="90"/>
      <c r="VU54" s="90"/>
      <c r="VV54" s="90"/>
      <c r="VW54" s="90"/>
      <c r="VX54" s="90"/>
      <c r="VY54" s="90"/>
      <c r="VZ54" s="90"/>
      <c r="WA54" s="90"/>
      <c r="WB54" s="90"/>
      <c r="WC54" s="90"/>
      <c r="WD54" s="90"/>
      <c r="WE54" s="90"/>
      <c r="WF54" s="90"/>
      <c r="WG54" s="90"/>
      <c r="WH54" s="90"/>
      <c r="WI54" s="90"/>
      <c r="WJ54" s="90"/>
      <c r="WK54" s="90"/>
      <c r="WL54" s="90"/>
      <c r="WM54" s="90"/>
      <c r="WN54" s="90"/>
      <c r="WO54" s="90"/>
      <c r="WP54" s="90"/>
      <c r="WQ54" s="90"/>
      <c r="WR54" s="90"/>
      <c r="WS54" s="90"/>
      <c r="WT54" s="90"/>
      <c r="WU54" s="90"/>
      <c r="WV54" s="90"/>
      <c r="WW54" s="90"/>
      <c r="WX54" s="90"/>
      <c r="WY54" s="90"/>
      <c r="WZ54" s="90"/>
      <c r="XA54" s="90"/>
      <c r="XB54" s="90"/>
      <c r="XC54" s="90"/>
      <c r="XD54" s="90"/>
      <c r="XE54" s="90"/>
      <c r="XF54" s="90"/>
      <c r="XG54" s="90"/>
      <c r="XH54" s="90"/>
      <c r="XI54" s="90"/>
      <c r="XJ54" s="90"/>
      <c r="XK54" s="90"/>
      <c r="XL54" s="90"/>
      <c r="XM54" s="90"/>
      <c r="XN54" s="90"/>
      <c r="XO54" s="90"/>
      <c r="XP54" s="90"/>
      <c r="XQ54" s="90"/>
      <c r="XR54" s="90"/>
      <c r="XS54" s="90"/>
      <c r="XT54" s="90"/>
      <c r="XU54" s="90"/>
      <c r="XV54" s="90"/>
      <c r="XW54" s="90"/>
      <c r="XX54" s="90"/>
      <c r="XY54" s="90"/>
      <c r="XZ54" s="90"/>
      <c r="YA54" s="90"/>
      <c r="YB54" s="90"/>
      <c r="YC54" s="90"/>
      <c r="YD54" s="90"/>
      <c r="YE54" s="90"/>
      <c r="YF54" s="90"/>
      <c r="YG54" s="90"/>
    </row>
    <row r="55" spans="1:657" x14ac:dyDescent="0.25">
      <c r="B55" s="3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  <c r="IV55" s="90"/>
      <c r="IW55" s="90"/>
      <c r="IX55" s="90"/>
      <c r="IY55" s="90"/>
      <c r="IZ55" s="90"/>
      <c r="JA55" s="90"/>
      <c r="JB55" s="90"/>
      <c r="JC55" s="90"/>
      <c r="JD55" s="90"/>
      <c r="JE55" s="90"/>
      <c r="JF55" s="90"/>
      <c r="JG55" s="90"/>
      <c r="JH55" s="90"/>
      <c r="JI55" s="90"/>
      <c r="JJ55" s="90"/>
      <c r="JK55" s="90"/>
      <c r="JL55" s="90"/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0"/>
      <c r="KF55" s="90"/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0"/>
      <c r="KZ55" s="90"/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0"/>
      <c r="LT55" s="90"/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0"/>
      <c r="MN55" s="90"/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0"/>
      <c r="NH55" s="90"/>
      <c r="NI55" s="90"/>
      <c r="NJ55" s="90"/>
      <c r="NK55" s="90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90"/>
      <c r="NW55" s="90"/>
      <c r="NX55" s="90"/>
      <c r="NY55" s="90"/>
      <c r="NZ55" s="90"/>
      <c r="OA55" s="90"/>
      <c r="OB55" s="90"/>
      <c r="OC55" s="90"/>
      <c r="OD55" s="90"/>
      <c r="OE55" s="90"/>
      <c r="OF55" s="90"/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0"/>
      <c r="OZ55" s="90"/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0"/>
      <c r="PT55" s="90"/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0"/>
      <c r="QN55" s="90"/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0"/>
      <c r="RH55" s="90"/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0"/>
      <c r="SB55" s="90"/>
      <c r="SC55" s="90"/>
      <c r="SD55" s="90"/>
      <c r="SE55" s="90"/>
      <c r="SF55" s="90"/>
      <c r="SG55" s="90"/>
      <c r="SH55" s="90"/>
      <c r="SI55" s="90"/>
      <c r="SJ55" s="90"/>
      <c r="SK55" s="90"/>
      <c r="SL55" s="90"/>
      <c r="SM55" s="90"/>
      <c r="SN55" s="90"/>
      <c r="SO55" s="90"/>
      <c r="SP55" s="90"/>
      <c r="SQ55" s="90"/>
      <c r="SR55" s="90"/>
      <c r="SS55" s="90"/>
      <c r="ST55" s="90"/>
      <c r="SU55" s="90"/>
      <c r="SV55" s="90"/>
      <c r="SW55" s="90"/>
      <c r="SX55" s="90"/>
      <c r="SY55" s="90"/>
      <c r="SZ55" s="90"/>
      <c r="TA55" s="90"/>
      <c r="TB55" s="90"/>
      <c r="TC55" s="90"/>
      <c r="TD55" s="90"/>
      <c r="TE55" s="90"/>
      <c r="TF55" s="90"/>
      <c r="TG55" s="90"/>
      <c r="TH55" s="90"/>
      <c r="TI55" s="90"/>
      <c r="TJ55" s="90"/>
      <c r="TK55" s="90"/>
      <c r="TL55" s="90"/>
      <c r="TM55" s="90"/>
      <c r="TN55" s="90"/>
      <c r="TO55" s="90"/>
      <c r="TP55" s="90"/>
      <c r="TQ55" s="90"/>
      <c r="TR55" s="90"/>
      <c r="TS55" s="90"/>
      <c r="TT55" s="90"/>
      <c r="TU55" s="90"/>
      <c r="TV55" s="90"/>
      <c r="TW55" s="90"/>
      <c r="TX55" s="90"/>
      <c r="TY55" s="90"/>
      <c r="TZ55" s="90"/>
      <c r="UA55" s="90"/>
      <c r="UB55" s="90"/>
      <c r="UC55" s="90"/>
      <c r="UD55" s="90"/>
      <c r="UE55" s="90"/>
      <c r="UF55" s="90"/>
      <c r="UG55" s="90"/>
      <c r="UH55" s="90"/>
      <c r="UI55" s="90"/>
      <c r="UJ55" s="90"/>
      <c r="UK55" s="90"/>
      <c r="UL55" s="90"/>
      <c r="UM55" s="90"/>
      <c r="UN55" s="90"/>
      <c r="UO55" s="90"/>
      <c r="UP55" s="90"/>
      <c r="UQ55" s="90"/>
      <c r="UR55" s="90"/>
      <c r="US55" s="90"/>
      <c r="UT55" s="90"/>
      <c r="UU55" s="90"/>
      <c r="UV55" s="90"/>
      <c r="UW55" s="90"/>
      <c r="UX55" s="90"/>
      <c r="UY55" s="90"/>
      <c r="UZ55" s="90"/>
      <c r="VA55" s="90"/>
      <c r="VB55" s="90"/>
      <c r="VC55" s="90"/>
      <c r="VD55" s="90"/>
      <c r="VE55" s="90"/>
      <c r="VF55" s="90"/>
      <c r="VG55" s="90"/>
      <c r="VH55" s="90"/>
      <c r="VI55" s="90"/>
      <c r="VJ55" s="90"/>
      <c r="VK55" s="90"/>
      <c r="VL55" s="90"/>
      <c r="VM55" s="90"/>
      <c r="VN55" s="90"/>
      <c r="VO55" s="90"/>
      <c r="VP55" s="90"/>
      <c r="VQ55" s="90"/>
      <c r="VR55" s="90"/>
      <c r="VS55" s="90"/>
      <c r="VT55" s="90"/>
      <c r="VU55" s="90"/>
      <c r="VV55" s="90"/>
      <c r="VW55" s="90"/>
      <c r="VX55" s="90"/>
      <c r="VY55" s="90"/>
      <c r="VZ55" s="90"/>
      <c r="WA55" s="90"/>
      <c r="WB55" s="90"/>
      <c r="WC55" s="90"/>
      <c r="WD55" s="90"/>
      <c r="WE55" s="90"/>
      <c r="WF55" s="90"/>
      <c r="WG55" s="90"/>
      <c r="WH55" s="90"/>
      <c r="WI55" s="90"/>
      <c r="WJ55" s="90"/>
      <c r="WK55" s="90"/>
      <c r="WL55" s="90"/>
      <c r="WM55" s="90"/>
      <c r="WN55" s="90"/>
      <c r="WO55" s="90"/>
      <c r="WP55" s="90"/>
      <c r="WQ55" s="90"/>
      <c r="WR55" s="90"/>
      <c r="WS55" s="90"/>
      <c r="WT55" s="90"/>
      <c r="WU55" s="90"/>
      <c r="WV55" s="90"/>
      <c r="WW55" s="90"/>
      <c r="WX55" s="90"/>
      <c r="WY55" s="90"/>
      <c r="WZ55" s="90"/>
      <c r="XA55" s="90"/>
      <c r="XB55" s="90"/>
      <c r="XC55" s="90"/>
      <c r="XD55" s="90"/>
      <c r="XE55" s="90"/>
      <c r="XF55" s="90"/>
      <c r="XG55" s="90"/>
      <c r="XH55" s="90"/>
      <c r="XI55" s="90"/>
      <c r="XJ55" s="90"/>
      <c r="XK55" s="90"/>
      <c r="XL55" s="90"/>
      <c r="XM55" s="90"/>
      <c r="XN55" s="90"/>
      <c r="XO55" s="90"/>
      <c r="XP55" s="90"/>
      <c r="XQ55" s="90"/>
      <c r="XR55" s="90"/>
      <c r="XS55" s="90"/>
      <c r="XT55" s="90"/>
      <c r="XU55" s="90"/>
      <c r="XV55" s="90"/>
      <c r="XW55" s="90"/>
      <c r="XX55" s="90"/>
      <c r="XY55" s="90"/>
      <c r="XZ55" s="90"/>
      <c r="YA55" s="90"/>
      <c r="YB55" s="90"/>
      <c r="YC55" s="90"/>
      <c r="YD55" s="90"/>
      <c r="YE55" s="90"/>
      <c r="YF55" s="90"/>
      <c r="YG55" s="90"/>
    </row>
    <row r="56" spans="1:657" x14ac:dyDescent="0.25"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  <c r="IV56" s="90"/>
      <c r="IW56" s="90"/>
      <c r="IX56" s="90"/>
      <c r="IY56" s="90"/>
      <c r="IZ56" s="90"/>
      <c r="JA56" s="90"/>
      <c r="JB56" s="90"/>
      <c r="JC56" s="90"/>
      <c r="JD56" s="90"/>
      <c r="JE56" s="90"/>
      <c r="JF56" s="90"/>
      <c r="JG56" s="90"/>
      <c r="JH56" s="90"/>
      <c r="JI56" s="90"/>
      <c r="JJ56" s="90"/>
      <c r="JK56" s="90"/>
      <c r="JL56" s="90"/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0"/>
      <c r="KF56" s="90"/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0"/>
      <c r="KZ56" s="90"/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0"/>
      <c r="LT56" s="90"/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0"/>
      <c r="MN56" s="90"/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0"/>
      <c r="NH56" s="90"/>
      <c r="NI56" s="90"/>
      <c r="NJ56" s="90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0"/>
      <c r="NX56" s="90"/>
      <c r="NY56" s="90"/>
      <c r="NZ56" s="90"/>
      <c r="OA56" s="90"/>
      <c r="OB56" s="90"/>
      <c r="OC56" s="90"/>
      <c r="OD56" s="90"/>
      <c r="OE56" s="90"/>
      <c r="OF56" s="90"/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0"/>
      <c r="OZ56" s="90"/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0"/>
      <c r="PT56" s="90"/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0"/>
      <c r="QN56" s="90"/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0"/>
      <c r="RH56" s="90"/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0"/>
      <c r="SB56" s="90"/>
      <c r="SC56" s="90"/>
      <c r="SD56" s="90"/>
      <c r="SE56" s="90"/>
      <c r="SF56" s="90"/>
      <c r="SG56" s="90"/>
      <c r="SH56" s="90"/>
      <c r="SI56" s="90"/>
      <c r="SJ56" s="90"/>
      <c r="SK56" s="90"/>
      <c r="SL56" s="90"/>
      <c r="SM56" s="90"/>
      <c r="SN56" s="90"/>
      <c r="SO56" s="90"/>
      <c r="SP56" s="90"/>
      <c r="SQ56" s="90"/>
      <c r="SR56" s="90"/>
      <c r="SS56" s="90"/>
      <c r="ST56" s="90"/>
      <c r="SU56" s="90"/>
      <c r="SV56" s="90"/>
      <c r="SW56" s="90"/>
      <c r="SX56" s="90"/>
      <c r="SY56" s="90"/>
      <c r="SZ56" s="90"/>
      <c r="TA56" s="90"/>
      <c r="TB56" s="90"/>
      <c r="TC56" s="90"/>
      <c r="TD56" s="90"/>
      <c r="TE56" s="90"/>
      <c r="TF56" s="90"/>
      <c r="TG56" s="90"/>
      <c r="TH56" s="90"/>
      <c r="TI56" s="90"/>
      <c r="TJ56" s="90"/>
      <c r="TK56" s="90"/>
      <c r="TL56" s="90"/>
      <c r="TM56" s="90"/>
      <c r="TN56" s="90"/>
      <c r="TO56" s="90"/>
      <c r="TP56" s="90"/>
      <c r="TQ56" s="90"/>
      <c r="TR56" s="90"/>
      <c r="TS56" s="90"/>
      <c r="TT56" s="90"/>
      <c r="TU56" s="90"/>
      <c r="TV56" s="90"/>
      <c r="TW56" s="90"/>
      <c r="TX56" s="90"/>
      <c r="TY56" s="90"/>
      <c r="TZ56" s="90"/>
      <c r="UA56" s="90"/>
      <c r="UB56" s="90"/>
      <c r="UC56" s="90"/>
      <c r="UD56" s="90"/>
      <c r="UE56" s="90"/>
      <c r="UF56" s="90"/>
      <c r="UG56" s="90"/>
      <c r="UH56" s="90"/>
      <c r="UI56" s="90"/>
      <c r="UJ56" s="90"/>
      <c r="UK56" s="90"/>
      <c r="UL56" s="90"/>
      <c r="UM56" s="90"/>
      <c r="UN56" s="90"/>
      <c r="UO56" s="90"/>
      <c r="UP56" s="90"/>
      <c r="UQ56" s="90"/>
      <c r="UR56" s="90"/>
      <c r="US56" s="90"/>
      <c r="UT56" s="90"/>
      <c r="UU56" s="90"/>
      <c r="UV56" s="90"/>
      <c r="UW56" s="90"/>
      <c r="UX56" s="90"/>
      <c r="UY56" s="90"/>
      <c r="UZ56" s="90"/>
      <c r="VA56" s="90"/>
      <c r="VB56" s="90"/>
      <c r="VC56" s="90"/>
      <c r="VD56" s="90"/>
      <c r="VE56" s="90"/>
      <c r="VF56" s="90"/>
      <c r="VG56" s="90"/>
      <c r="VH56" s="90"/>
      <c r="VI56" s="90"/>
      <c r="VJ56" s="90"/>
      <c r="VK56" s="90"/>
      <c r="VL56" s="90"/>
      <c r="VM56" s="90"/>
      <c r="VN56" s="90"/>
      <c r="VO56" s="90"/>
      <c r="VP56" s="90"/>
      <c r="VQ56" s="90"/>
      <c r="VR56" s="90"/>
      <c r="VS56" s="90"/>
      <c r="VT56" s="90"/>
      <c r="VU56" s="90"/>
      <c r="VV56" s="90"/>
      <c r="VW56" s="90"/>
      <c r="VX56" s="90"/>
      <c r="VY56" s="90"/>
      <c r="VZ56" s="90"/>
      <c r="WA56" s="90"/>
      <c r="WB56" s="90"/>
      <c r="WC56" s="90"/>
      <c r="WD56" s="90"/>
      <c r="WE56" s="90"/>
      <c r="WF56" s="90"/>
      <c r="WG56" s="90"/>
      <c r="WH56" s="90"/>
      <c r="WI56" s="90"/>
      <c r="WJ56" s="90"/>
      <c r="WK56" s="90"/>
      <c r="WL56" s="90"/>
      <c r="WM56" s="90"/>
      <c r="WN56" s="90"/>
      <c r="WO56" s="90"/>
      <c r="WP56" s="90"/>
      <c r="WQ56" s="90"/>
      <c r="WR56" s="90"/>
      <c r="WS56" s="90"/>
      <c r="WT56" s="90"/>
      <c r="WU56" s="90"/>
      <c r="WV56" s="90"/>
      <c r="WW56" s="90"/>
      <c r="WX56" s="90"/>
      <c r="WY56" s="90"/>
      <c r="WZ56" s="90"/>
      <c r="XA56" s="90"/>
      <c r="XB56" s="90"/>
      <c r="XC56" s="90"/>
      <c r="XD56" s="90"/>
      <c r="XE56" s="90"/>
      <c r="XF56" s="90"/>
      <c r="XG56" s="90"/>
      <c r="XH56" s="90"/>
      <c r="XI56" s="90"/>
      <c r="XJ56" s="90"/>
      <c r="XK56" s="90"/>
      <c r="XL56" s="90"/>
      <c r="XM56" s="90"/>
      <c r="XN56" s="90"/>
      <c r="XO56" s="90"/>
      <c r="XP56" s="90"/>
      <c r="XQ56" s="90"/>
      <c r="XR56" s="90"/>
      <c r="XS56" s="90"/>
      <c r="XT56" s="90"/>
      <c r="XU56" s="90"/>
      <c r="XV56" s="90"/>
      <c r="XW56" s="90"/>
      <c r="XX56" s="90"/>
      <c r="XY56" s="90"/>
      <c r="XZ56" s="90"/>
      <c r="YA56" s="90"/>
      <c r="YB56" s="90"/>
      <c r="YC56" s="90"/>
      <c r="YD56" s="90"/>
      <c r="YE56" s="90"/>
      <c r="YF56" s="90"/>
      <c r="YG56" s="90"/>
    </row>
    <row r="57" spans="1:657" x14ac:dyDescent="0.25"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  <c r="IV57" s="90"/>
      <c r="IW57" s="90"/>
      <c r="IX57" s="90"/>
      <c r="IY57" s="90"/>
      <c r="IZ57" s="90"/>
      <c r="JA57" s="90"/>
      <c r="JB57" s="90"/>
      <c r="JC57" s="90"/>
      <c r="JD57" s="90"/>
      <c r="JE57" s="90"/>
      <c r="JF57" s="90"/>
      <c r="JG57" s="90"/>
      <c r="JH57" s="90"/>
      <c r="JI57" s="90"/>
      <c r="JJ57" s="90"/>
      <c r="JK57" s="90"/>
      <c r="JL57" s="90"/>
      <c r="JM57" s="90"/>
      <c r="JN57" s="90"/>
      <c r="JO57" s="90"/>
      <c r="JP57" s="90"/>
      <c r="JQ57" s="90"/>
      <c r="JR57" s="90"/>
      <c r="JS57" s="90"/>
      <c r="JT57" s="90"/>
      <c r="JU57" s="90"/>
      <c r="JV57" s="90"/>
      <c r="JW57" s="90"/>
      <c r="JX57" s="90"/>
      <c r="JY57" s="90"/>
      <c r="JZ57" s="90"/>
      <c r="KA57" s="90"/>
      <c r="KB57" s="90"/>
      <c r="KC57" s="90"/>
      <c r="KD57" s="90"/>
      <c r="KE57" s="90"/>
      <c r="KF57" s="90"/>
      <c r="KG57" s="90"/>
      <c r="KH57" s="90"/>
      <c r="KI57" s="90"/>
      <c r="KJ57" s="90"/>
      <c r="KK57" s="90"/>
      <c r="KL57" s="90"/>
      <c r="KM57" s="90"/>
      <c r="KN57" s="90"/>
      <c r="KO57" s="90"/>
      <c r="KP57" s="90"/>
      <c r="KQ57" s="90"/>
      <c r="KR57" s="90"/>
      <c r="KS57" s="90"/>
      <c r="KT57" s="90"/>
      <c r="KU57" s="90"/>
      <c r="KV57" s="90"/>
      <c r="KW57" s="90"/>
      <c r="KX57" s="90"/>
      <c r="KY57" s="90"/>
      <c r="KZ57" s="90"/>
      <c r="LA57" s="90"/>
      <c r="LB57" s="90"/>
      <c r="LC57" s="90"/>
      <c r="LD57" s="90"/>
      <c r="LE57" s="90"/>
      <c r="LF57" s="90"/>
      <c r="LG57" s="90"/>
      <c r="LH57" s="90"/>
      <c r="LI57" s="90"/>
      <c r="LJ57" s="90"/>
      <c r="LK57" s="90"/>
      <c r="LL57" s="90"/>
      <c r="LM57" s="90"/>
      <c r="LN57" s="90"/>
      <c r="LO57" s="90"/>
      <c r="LP57" s="90"/>
      <c r="LQ57" s="90"/>
      <c r="LR57" s="90"/>
      <c r="LS57" s="90"/>
      <c r="LT57" s="90"/>
      <c r="LU57" s="90"/>
      <c r="LV57" s="90"/>
      <c r="LW57" s="90"/>
      <c r="LX57" s="90"/>
      <c r="LY57" s="90"/>
      <c r="LZ57" s="90"/>
      <c r="MA57" s="90"/>
      <c r="MB57" s="90"/>
      <c r="MC57" s="90"/>
      <c r="MD57" s="90"/>
      <c r="ME57" s="90"/>
      <c r="MF57" s="90"/>
      <c r="MG57" s="90"/>
      <c r="MH57" s="90"/>
      <c r="MI57" s="90"/>
      <c r="MJ57" s="90"/>
      <c r="MK57" s="90"/>
      <c r="ML57" s="90"/>
      <c r="MM57" s="90"/>
      <c r="MN57" s="90"/>
      <c r="MO57" s="90"/>
      <c r="MP57" s="90"/>
      <c r="MQ57" s="90"/>
      <c r="MR57" s="90"/>
      <c r="MS57" s="90"/>
      <c r="MT57" s="90"/>
      <c r="MU57" s="90"/>
      <c r="MV57" s="90"/>
      <c r="MW57" s="90"/>
      <c r="MX57" s="90"/>
      <c r="MY57" s="90"/>
      <c r="MZ57" s="90"/>
      <c r="NA57" s="90"/>
      <c r="NB57" s="90"/>
      <c r="NC57" s="90"/>
      <c r="ND57" s="90"/>
      <c r="NE57" s="90"/>
      <c r="NF57" s="90"/>
      <c r="NG57" s="90"/>
      <c r="NH57" s="90"/>
      <c r="NI57" s="90"/>
      <c r="NJ57" s="90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0"/>
      <c r="NX57" s="90"/>
      <c r="NY57" s="90"/>
      <c r="NZ57" s="90"/>
      <c r="OA57" s="90"/>
      <c r="OB57" s="90"/>
      <c r="OC57" s="90"/>
      <c r="OD57" s="90"/>
      <c r="OE57" s="90"/>
      <c r="OF57" s="90"/>
      <c r="OG57" s="90"/>
      <c r="OH57" s="90"/>
      <c r="OI57" s="90"/>
      <c r="OJ57" s="90"/>
      <c r="OK57" s="90"/>
      <c r="OL57" s="90"/>
      <c r="OM57" s="90"/>
      <c r="ON57" s="90"/>
      <c r="OO57" s="90"/>
      <c r="OP57" s="90"/>
      <c r="OQ57" s="90"/>
      <c r="OR57" s="90"/>
      <c r="OS57" s="90"/>
      <c r="OT57" s="90"/>
      <c r="OU57" s="90"/>
      <c r="OV57" s="90"/>
      <c r="OW57" s="90"/>
      <c r="OX57" s="90"/>
      <c r="OY57" s="90"/>
      <c r="OZ57" s="90"/>
      <c r="PA57" s="90"/>
      <c r="PB57" s="90"/>
      <c r="PC57" s="90"/>
      <c r="PD57" s="90"/>
      <c r="PE57" s="90"/>
      <c r="PF57" s="90"/>
      <c r="PG57" s="90"/>
      <c r="PH57" s="90"/>
      <c r="PI57" s="90"/>
      <c r="PJ57" s="90"/>
      <c r="PK57" s="90"/>
      <c r="PL57" s="90"/>
      <c r="PM57" s="90"/>
      <c r="PN57" s="90"/>
      <c r="PO57" s="90"/>
      <c r="PP57" s="90"/>
      <c r="PQ57" s="90"/>
      <c r="PR57" s="90"/>
      <c r="PS57" s="90"/>
      <c r="PT57" s="90"/>
      <c r="PU57" s="90"/>
      <c r="PV57" s="90"/>
      <c r="PW57" s="90"/>
      <c r="PX57" s="90"/>
      <c r="PY57" s="90"/>
      <c r="PZ57" s="90"/>
      <c r="QA57" s="90"/>
      <c r="QB57" s="90"/>
      <c r="QC57" s="90"/>
      <c r="QD57" s="90"/>
      <c r="QE57" s="90"/>
      <c r="QF57" s="90"/>
      <c r="QG57" s="90"/>
      <c r="QH57" s="90"/>
      <c r="QI57" s="90"/>
      <c r="QJ57" s="90"/>
      <c r="QK57" s="90"/>
      <c r="QL57" s="90"/>
      <c r="QM57" s="90"/>
      <c r="QN57" s="90"/>
      <c r="QO57" s="90"/>
      <c r="QP57" s="90"/>
      <c r="QQ57" s="90"/>
      <c r="QR57" s="90"/>
      <c r="QS57" s="90"/>
      <c r="QT57" s="90"/>
      <c r="QU57" s="90"/>
      <c r="QV57" s="90"/>
      <c r="QW57" s="90"/>
      <c r="QX57" s="90"/>
      <c r="QY57" s="90"/>
      <c r="QZ57" s="90"/>
      <c r="RA57" s="90"/>
      <c r="RB57" s="90"/>
      <c r="RC57" s="90"/>
      <c r="RD57" s="90"/>
      <c r="RE57" s="90"/>
      <c r="RF57" s="90"/>
      <c r="RG57" s="90"/>
      <c r="RH57" s="90"/>
      <c r="RI57" s="90"/>
      <c r="RJ57" s="90"/>
      <c r="RK57" s="90"/>
      <c r="RL57" s="90"/>
      <c r="RM57" s="90"/>
      <c r="RN57" s="90"/>
      <c r="RO57" s="90"/>
      <c r="RP57" s="90"/>
      <c r="RQ57" s="90"/>
      <c r="RR57" s="90"/>
      <c r="RS57" s="90"/>
      <c r="RT57" s="90"/>
      <c r="RU57" s="90"/>
      <c r="RV57" s="90"/>
      <c r="RW57" s="90"/>
      <c r="RX57" s="90"/>
      <c r="RY57" s="90"/>
      <c r="RZ57" s="90"/>
      <c r="SA57" s="90"/>
      <c r="SB57" s="90"/>
      <c r="SC57" s="90"/>
      <c r="SD57" s="90"/>
      <c r="SE57" s="90"/>
      <c r="SF57" s="90"/>
      <c r="SG57" s="90"/>
      <c r="SH57" s="90"/>
      <c r="SI57" s="90"/>
      <c r="SJ57" s="90"/>
      <c r="SK57" s="90"/>
      <c r="SL57" s="90"/>
      <c r="SM57" s="90"/>
      <c r="SN57" s="90"/>
      <c r="SO57" s="90"/>
      <c r="SP57" s="90"/>
      <c r="SQ57" s="90"/>
      <c r="SR57" s="90"/>
      <c r="SS57" s="90"/>
      <c r="ST57" s="90"/>
      <c r="SU57" s="90"/>
      <c r="SV57" s="90"/>
      <c r="SW57" s="90"/>
      <c r="SX57" s="90"/>
      <c r="SY57" s="90"/>
      <c r="SZ57" s="90"/>
      <c r="TA57" s="90"/>
      <c r="TB57" s="90"/>
      <c r="TC57" s="90"/>
      <c r="TD57" s="90"/>
      <c r="TE57" s="90"/>
      <c r="TF57" s="90"/>
      <c r="TG57" s="90"/>
      <c r="TH57" s="90"/>
      <c r="TI57" s="90"/>
      <c r="TJ57" s="90"/>
      <c r="TK57" s="90"/>
      <c r="TL57" s="90"/>
      <c r="TM57" s="90"/>
      <c r="TN57" s="90"/>
      <c r="TO57" s="90"/>
      <c r="TP57" s="90"/>
      <c r="TQ57" s="90"/>
      <c r="TR57" s="90"/>
      <c r="TS57" s="90"/>
      <c r="TT57" s="90"/>
      <c r="TU57" s="90"/>
      <c r="TV57" s="90"/>
      <c r="TW57" s="90"/>
      <c r="TX57" s="90"/>
      <c r="TY57" s="90"/>
      <c r="TZ57" s="90"/>
      <c r="UA57" s="90"/>
      <c r="UB57" s="90"/>
      <c r="UC57" s="90"/>
      <c r="UD57" s="90"/>
      <c r="UE57" s="90"/>
      <c r="UF57" s="90"/>
      <c r="UG57" s="90"/>
      <c r="UH57" s="90"/>
      <c r="UI57" s="90"/>
      <c r="UJ57" s="90"/>
      <c r="UK57" s="90"/>
      <c r="UL57" s="90"/>
      <c r="UM57" s="90"/>
      <c r="UN57" s="90"/>
      <c r="UO57" s="90"/>
      <c r="UP57" s="90"/>
      <c r="UQ57" s="90"/>
      <c r="UR57" s="90"/>
      <c r="US57" s="90"/>
      <c r="UT57" s="90"/>
      <c r="UU57" s="90"/>
      <c r="UV57" s="90"/>
      <c r="UW57" s="90"/>
      <c r="UX57" s="90"/>
      <c r="UY57" s="90"/>
      <c r="UZ57" s="90"/>
      <c r="VA57" s="90"/>
      <c r="VB57" s="90"/>
      <c r="VC57" s="90"/>
      <c r="VD57" s="90"/>
      <c r="VE57" s="90"/>
      <c r="VF57" s="90"/>
      <c r="VG57" s="90"/>
      <c r="VH57" s="90"/>
      <c r="VI57" s="90"/>
      <c r="VJ57" s="90"/>
      <c r="VK57" s="90"/>
      <c r="VL57" s="90"/>
      <c r="VM57" s="90"/>
      <c r="VN57" s="90"/>
      <c r="VO57" s="90"/>
      <c r="VP57" s="90"/>
      <c r="VQ57" s="90"/>
      <c r="VR57" s="90"/>
      <c r="VS57" s="90"/>
      <c r="VT57" s="90"/>
      <c r="VU57" s="90"/>
      <c r="VV57" s="90"/>
      <c r="VW57" s="90"/>
      <c r="VX57" s="90"/>
      <c r="VY57" s="90"/>
      <c r="VZ57" s="90"/>
      <c r="WA57" s="90"/>
      <c r="WB57" s="90"/>
      <c r="WC57" s="90"/>
      <c r="WD57" s="90"/>
      <c r="WE57" s="90"/>
      <c r="WF57" s="90"/>
      <c r="WG57" s="90"/>
      <c r="WH57" s="90"/>
      <c r="WI57" s="90"/>
      <c r="WJ57" s="90"/>
      <c r="WK57" s="90"/>
      <c r="WL57" s="90"/>
      <c r="WM57" s="90"/>
      <c r="WN57" s="90"/>
      <c r="WO57" s="90"/>
      <c r="WP57" s="90"/>
      <c r="WQ57" s="90"/>
      <c r="WR57" s="90"/>
      <c r="WS57" s="90"/>
      <c r="WT57" s="90"/>
      <c r="WU57" s="90"/>
      <c r="WV57" s="90"/>
      <c r="WW57" s="90"/>
      <c r="WX57" s="90"/>
      <c r="WY57" s="90"/>
      <c r="WZ57" s="90"/>
      <c r="XA57" s="90"/>
      <c r="XB57" s="90"/>
      <c r="XC57" s="90"/>
      <c r="XD57" s="90"/>
      <c r="XE57" s="90"/>
      <c r="XF57" s="90"/>
      <c r="XG57" s="90"/>
      <c r="XH57" s="90"/>
      <c r="XI57" s="90"/>
      <c r="XJ57" s="90"/>
      <c r="XK57" s="90"/>
      <c r="XL57" s="90"/>
      <c r="XM57" s="90"/>
      <c r="XN57" s="90"/>
      <c r="XO57" s="90"/>
      <c r="XP57" s="90"/>
      <c r="XQ57" s="90"/>
      <c r="XR57" s="90"/>
      <c r="XS57" s="90"/>
      <c r="XT57" s="90"/>
      <c r="XU57" s="90"/>
      <c r="XV57" s="90"/>
      <c r="XW57" s="90"/>
      <c r="XX57" s="90"/>
      <c r="XY57" s="90"/>
      <c r="XZ57" s="90"/>
      <c r="YA57" s="90"/>
      <c r="YB57" s="90"/>
      <c r="YC57" s="90"/>
      <c r="YD57" s="90"/>
      <c r="YE57" s="90"/>
      <c r="YF57" s="90"/>
      <c r="YG57" s="90"/>
    </row>
    <row r="58" spans="1:657" x14ac:dyDescent="0.25"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90"/>
      <c r="JS58" s="90"/>
      <c r="JT58" s="90"/>
      <c r="JU58" s="90"/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90"/>
      <c r="NF58" s="90"/>
      <c r="NG58" s="90"/>
      <c r="NH58" s="90"/>
      <c r="NI58" s="90"/>
      <c r="NJ58" s="90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0"/>
      <c r="NX58" s="90"/>
      <c r="NY58" s="90"/>
      <c r="NZ58" s="90"/>
      <c r="OA58" s="90"/>
      <c r="OB58" s="90"/>
      <c r="OC58" s="90"/>
      <c r="OD58" s="90"/>
      <c r="OE58" s="90"/>
      <c r="OF58" s="90"/>
      <c r="OG58" s="90"/>
      <c r="OH58" s="90"/>
      <c r="OI58" s="90"/>
      <c r="OJ58" s="90"/>
      <c r="OK58" s="90"/>
      <c r="OL58" s="90"/>
      <c r="OM58" s="90"/>
      <c r="ON58" s="90"/>
      <c r="OO58" s="90"/>
      <c r="OP58" s="90"/>
      <c r="OQ58" s="90"/>
      <c r="OR58" s="90"/>
      <c r="OS58" s="90"/>
      <c r="OT58" s="90"/>
      <c r="OU58" s="90"/>
      <c r="OV58" s="90"/>
      <c r="OW58" s="90"/>
      <c r="OX58" s="90"/>
      <c r="OY58" s="90"/>
      <c r="OZ58" s="90"/>
      <c r="PA58" s="90"/>
      <c r="PB58" s="90"/>
      <c r="PC58" s="90"/>
      <c r="PD58" s="90"/>
      <c r="PE58" s="90"/>
      <c r="PF58" s="90"/>
      <c r="PG58" s="90"/>
      <c r="PH58" s="90"/>
      <c r="PI58" s="90"/>
      <c r="PJ58" s="90"/>
      <c r="PK58" s="90"/>
      <c r="PL58" s="90"/>
      <c r="PM58" s="90"/>
      <c r="PN58" s="90"/>
      <c r="PO58" s="90"/>
      <c r="PP58" s="90"/>
      <c r="PQ58" s="90"/>
      <c r="PR58" s="90"/>
      <c r="PS58" s="90"/>
      <c r="PT58" s="90"/>
      <c r="PU58" s="90"/>
      <c r="PV58" s="90"/>
      <c r="PW58" s="90"/>
      <c r="PX58" s="90"/>
      <c r="PY58" s="90"/>
      <c r="PZ58" s="90"/>
      <c r="QA58" s="90"/>
      <c r="QB58" s="90"/>
      <c r="QC58" s="90"/>
      <c r="QD58" s="90"/>
      <c r="QE58" s="90"/>
      <c r="QF58" s="90"/>
      <c r="QG58" s="90"/>
      <c r="QH58" s="90"/>
      <c r="QI58" s="90"/>
      <c r="QJ58" s="90"/>
      <c r="QK58" s="90"/>
      <c r="QL58" s="90"/>
      <c r="QM58" s="90"/>
      <c r="QN58" s="90"/>
      <c r="QO58" s="90"/>
      <c r="QP58" s="90"/>
      <c r="QQ58" s="90"/>
      <c r="QR58" s="90"/>
      <c r="QS58" s="90"/>
      <c r="QT58" s="90"/>
      <c r="QU58" s="90"/>
      <c r="QV58" s="90"/>
      <c r="QW58" s="90"/>
      <c r="QX58" s="90"/>
      <c r="QY58" s="90"/>
      <c r="QZ58" s="90"/>
      <c r="RA58" s="90"/>
      <c r="RB58" s="90"/>
      <c r="RC58" s="90"/>
      <c r="RD58" s="90"/>
      <c r="RE58" s="90"/>
      <c r="RF58" s="90"/>
      <c r="RG58" s="90"/>
      <c r="RH58" s="90"/>
      <c r="RI58" s="90"/>
      <c r="RJ58" s="90"/>
      <c r="RK58" s="90"/>
      <c r="RL58" s="90"/>
      <c r="RM58" s="90"/>
      <c r="RN58" s="90"/>
      <c r="RO58" s="90"/>
      <c r="RP58" s="90"/>
      <c r="RQ58" s="90"/>
      <c r="RR58" s="90"/>
      <c r="RS58" s="90"/>
      <c r="RT58" s="90"/>
      <c r="RU58" s="90"/>
      <c r="RV58" s="90"/>
      <c r="RW58" s="90"/>
      <c r="RX58" s="90"/>
      <c r="RY58" s="90"/>
      <c r="RZ58" s="90"/>
      <c r="SA58" s="90"/>
      <c r="SB58" s="90"/>
      <c r="SC58" s="90"/>
      <c r="SD58" s="90"/>
      <c r="SE58" s="90"/>
      <c r="SF58" s="90"/>
      <c r="SG58" s="90"/>
      <c r="SH58" s="90"/>
      <c r="SI58" s="90"/>
      <c r="SJ58" s="90"/>
      <c r="SK58" s="90"/>
      <c r="SL58" s="90"/>
      <c r="SM58" s="90"/>
      <c r="SN58" s="90"/>
      <c r="SO58" s="90"/>
      <c r="SP58" s="90"/>
      <c r="SQ58" s="90"/>
      <c r="SR58" s="90"/>
      <c r="SS58" s="90"/>
      <c r="ST58" s="90"/>
      <c r="SU58" s="90"/>
      <c r="SV58" s="90"/>
      <c r="SW58" s="90"/>
      <c r="SX58" s="90"/>
      <c r="SY58" s="90"/>
      <c r="SZ58" s="90"/>
      <c r="TA58" s="90"/>
      <c r="TB58" s="90"/>
      <c r="TC58" s="90"/>
      <c r="TD58" s="90"/>
      <c r="TE58" s="90"/>
      <c r="TF58" s="90"/>
      <c r="TG58" s="90"/>
      <c r="TH58" s="90"/>
      <c r="TI58" s="90"/>
      <c r="TJ58" s="90"/>
      <c r="TK58" s="90"/>
      <c r="TL58" s="90"/>
      <c r="TM58" s="90"/>
      <c r="TN58" s="90"/>
      <c r="TO58" s="90"/>
      <c r="TP58" s="90"/>
      <c r="TQ58" s="90"/>
      <c r="TR58" s="90"/>
      <c r="TS58" s="90"/>
      <c r="TT58" s="90"/>
      <c r="TU58" s="90"/>
      <c r="TV58" s="90"/>
      <c r="TW58" s="90"/>
      <c r="TX58" s="90"/>
      <c r="TY58" s="90"/>
      <c r="TZ58" s="90"/>
      <c r="UA58" s="90"/>
      <c r="UB58" s="90"/>
      <c r="UC58" s="90"/>
      <c r="UD58" s="90"/>
      <c r="UE58" s="90"/>
      <c r="UF58" s="90"/>
      <c r="UG58" s="90"/>
      <c r="UH58" s="90"/>
      <c r="UI58" s="90"/>
      <c r="UJ58" s="90"/>
      <c r="UK58" s="90"/>
      <c r="UL58" s="90"/>
      <c r="UM58" s="90"/>
      <c r="UN58" s="90"/>
      <c r="UO58" s="90"/>
      <c r="UP58" s="90"/>
      <c r="UQ58" s="90"/>
      <c r="UR58" s="90"/>
      <c r="US58" s="90"/>
      <c r="UT58" s="90"/>
      <c r="UU58" s="90"/>
      <c r="UV58" s="90"/>
      <c r="UW58" s="90"/>
      <c r="UX58" s="90"/>
      <c r="UY58" s="90"/>
      <c r="UZ58" s="90"/>
      <c r="VA58" s="90"/>
      <c r="VB58" s="90"/>
      <c r="VC58" s="90"/>
      <c r="VD58" s="90"/>
      <c r="VE58" s="90"/>
      <c r="VF58" s="90"/>
      <c r="VG58" s="90"/>
      <c r="VH58" s="90"/>
      <c r="VI58" s="90"/>
      <c r="VJ58" s="90"/>
      <c r="VK58" s="90"/>
      <c r="VL58" s="90"/>
      <c r="VM58" s="90"/>
      <c r="VN58" s="90"/>
      <c r="VO58" s="90"/>
      <c r="VP58" s="90"/>
      <c r="VQ58" s="90"/>
      <c r="VR58" s="90"/>
      <c r="VS58" s="90"/>
      <c r="VT58" s="90"/>
      <c r="VU58" s="90"/>
      <c r="VV58" s="90"/>
      <c r="VW58" s="90"/>
      <c r="VX58" s="90"/>
      <c r="VY58" s="90"/>
      <c r="VZ58" s="90"/>
      <c r="WA58" s="90"/>
      <c r="WB58" s="90"/>
      <c r="WC58" s="90"/>
      <c r="WD58" s="90"/>
      <c r="WE58" s="90"/>
      <c r="WF58" s="90"/>
      <c r="WG58" s="90"/>
      <c r="WH58" s="90"/>
      <c r="WI58" s="90"/>
      <c r="WJ58" s="90"/>
      <c r="WK58" s="90"/>
      <c r="WL58" s="90"/>
      <c r="WM58" s="90"/>
      <c r="WN58" s="90"/>
      <c r="WO58" s="90"/>
      <c r="WP58" s="90"/>
      <c r="WQ58" s="90"/>
      <c r="WR58" s="90"/>
      <c r="WS58" s="90"/>
      <c r="WT58" s="90"/>
      <c r="WU58" s="90"/>
      <c r="WV58" s="90"/>
      <c r="WW58" s="90"/>
      <c r="WX58" s="90"/>
      <c r="WY58" s="90"/>
      <c r="WZ58" s="90"/>
      <c r="XA58" s="90"/>
      <c r="XB58" s="90"/>
      <c r="XC58" s="90"/>
      <c r="XD58" s="90"/>
      <c r="XE58" s="90"/>
      <c r="XF58" s="90"/>
      <c r="XG58" s="90"/>
      <c r="XH58" s="90"/>
      <c r="XI58" s="90"/>
      <c r="XJ58" s="90"/>
      <c r="XK58" s="90"/>
      <c r="XL58" s="90"/>
      <c r="XM58" s="90"/>
      <c r="XN58" s="90"/>
      <c r="XO58" s="90"/>
      <c r="XP58" s="90"/>
      <c r="XQ58" s="90"/>
      <c r="XR58" s="90"/>
      <c r="XS58" s="90"/>
      <c r="XT58" s="90"/>
      <c r="XU58" s="90"/>
      <c r="XV58" s="90"/>
      <c r="XW58" s="90"/>
      <c r="XX58" s="90"/>
      <c r="XY58" s="90"/>
      <c r="XZ58" s="90"/>
      <c r="YA58" s="90"/>
      <c r="YB58" s="90"/>
      <c r="YC58" s="90"/>
      <c r="YD58" s="90"/>
      <c r="YE58" s="90"/>
      <c r="YF58" s="90"/>
      <c r="YG58" s="90"/>
    </row>
    <row r="59" spans="1:657" x14ac:dyDescent="0.25"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90"/>
      <c r="GE59" s="90"/>
      <c r="GF59" s="90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90"/>
      <c r="JS59" s="90"/>
      <c r="JT59" s="90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90"/>
      <c r="NF59" s="90"/>
      <c r="NG59" s="90"/>
      <c r="NH59" s="90"/>
      <c r="NI59" s="90"/>
      <c r="NJ59" s="90"/>
      <c r="NK59" s="90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90"/>
      <c r="NW59" s="90"/>
      <c r="NX59" s="90"/>
      <c r="NY59" s="90"/>
      <c r="NZ59" s="90"/>
      <c r="OA59" s="90"/>
      <c r="OB59" s="90"/>
      <c r="OC59" s="90"/>
      <c r="OD59" s="90"/>
      <c r="OE59" s="90"/>
      <c r="OF59" s="90"/>
      <c r="OG59" s="90"/>
      <c r="OH59" s="90"/>
      <c r="OI59" s="90"/>
      <c r="OJ59" s="90"/>
      <c r="OK59" s="90"/>
      <c r="OL59" s="90"/>
      <c r="OM59" s="90"/>
      <c r="ON59" s="90"/>
      <c r="OO59" s="90"/>
      <c r="OP59" s="90"/>
      <c r="OQ59" s="90"/>
      <c r="OR59" s="90"/>
      <c r="OS59" s="90"/>
      <c r="OT59" s="90"/>
      <c r="OU59" s="90"/>
      <c r="OV59" s="90"/>
      <c r="OW59" s="90"/>
      <c r="OX59" s="90"/>
      <c r="OY59" s="90"/>
      <c r="OZ59" s="90"/>
      <c r="PA59" s="90"/>
      <c r="PB59" s="90"/>
      <c r="PC59" s="90"/>
      <c r="PD59" s="90"/>
      <c r="PE59" s="90"/>
      <c r="PF59" s="90"/>
      <c r="PG59" s="90"/>
      <c r="PH59" s="90"/>
      <c r="PI59" s="90"/>
      <c r="PJ59" s="90"/>
      <c r="PK59" s="90"/>
      <c r="PL59" s="90"/>
      <c r="PM59" s="90"/>
      <c r="PN59" s="90"/>
      <c r="PO59" s="90"/>
      <c r="PP59" s="90"/>
      <c r="PQ59" s="90"/>
      <c r="PR59" s="90"/>
      <c r="PS59" s="90"/>
      <c r="PT59" s="90"/>
      <c r="PU59" s="90"/>
      <c r="PV59" s="90"/>
      <c r="PW59" s="90"/>
      <c r="PX59" s="90"/>
      <c r="PY59" s="90"/>
      <c r="PZ59" s="90"/>
      <c r="QA59" s="90"/>
      <c r="QB59" s="90"/>
      <c r="QC59" s="90"/>
      <c r="QD59" s="90"/>
      <c r="QE59" s="90"/>
      <c r="QF59" s="90"/>
      <c r="QG59" s="90"/>
      <c r="QH59" s="90"/>
      <c r="QI59" s="90"/>
      <c r="QJ59" s="90"/>
      <c r="QK59" s="90"/>
      <c r="QL59" s="90"/>
      <c r="QM59" s="90"/>
      <c r="QN59" s="90"/>
      <c r="QO59" s="90"/>
      <c r="QP59" s="90"/>
      <c r="QQ59" s="90"/>
      <c r="QR59" s="90"/>
      <c r="QS59" s="90"/>
      <c r="QT59" s="90"/>
      <c r="QU59" s="90"/>
      <c r="QV59" s="90"/>
      <c r="QW59" s="90"/>
      <c r="QX59" s="90"/>
      <c r="QY59" s="90"/>
      <c r="QZ59" s="90"/>
      <c r="RA59" s="90"/>
      <c r="RB59" s="90"/>
      <c r="RC59" s="90"/>
      <c r="RD59" s="90"/>
      <c r="RE59" s="90"/>
      <c r="RF59" s="90"/>
      <c r="RG59" s="90"/>
      <c r="RH59" s="90"/>
      <c r="RI59" s="90"/>
      <c r="RJ59" s="90"/>
      <c r="RK59" s="90"/>
      <c r="RL59" s="90"/>
      <c r="RM59" s="90"/>
      <c r="RN59" s="90"/>
      <c r="RO59" s="90"/>
      <c r="RP59" s="90"/>
      <c r="RQ59" s="90"/>
      <c r="RR59" s="90"/>
      <c r="RS59" s="90"/>
      <c r="RT59" s="90"/>
      <c r="RU59" s="90"/>
      <c r="RV59" s="90"/>
      <c r="RW59" s="90"/>
      <c r="RX59" s="90"/>
      <c r="RY59" s="90"/>
      <c r="RZ59" s="90"/>
      <c r="SA59" s="90"/>
      <c r="SB59" s="90"/>
      <c r="SC59" s="90"/>
      <c r="SD59" s="90"/>
      <c r="SE59" s="90"/>
      <c r="SF59" s="90"/>
      <c r="SG59" s="90"/>
      <c r="SH59" s="90"/>
      <c r="SI59" s="90"/>
      <c r="SJ59" s="90"/>
      <c r="SK59" s="90"/>
      <c r="SL59" s="90"/>
      <c r="SM59" s="90"/>
      <c r="SN59" s="90"/>
      <c r="SO59" s="90"/>
      <c r="SP59" s="90"/>
      <c r="SQ59" s="90"/>
      <c r="SR59" s="90"/>
      <c r="SS59" s="90"/>
      <c r="ST59" s="90"/>
      <c r="SU59" s="90"/>
      <c r="SV59" s="90"/>
      <c r="SW59" s="90"/>
      <c r="SX59" s="90"/>
      <c r="SY59" s="90"/>
      <c r="SZ59" s="90"/>
      <c r="TA59" s="90"/>
      <c r="TB59" s="90"/>
      <c r="TC59" s="90"/>
      <c r="TD59" s="90"/>
      <c r="TE59" s="90"/>
      <c r="TF59" s="90"/>
      <c r="TG59" s="90"/>
      <c r="TH59" s="90"/>
      <c r="TI59" s="90"/>
      <c r="TJ59" s="90"/>
      <c r="TK59" s="90"/>
      <c r="TL59" s="90"/>
      <c r="TM59" s="90"/>
      <c r="TN59" s="90"/>
      <c r="TO59" s="90"/>
      <c r="TP59" s="90"/>
      <c r="TQ59" s="90"/>
      <c r="TR59" s="90"/>
      <c r="TS59" s="90"/>
      <c r="TT59" s="90"/>
      <c r="TU59" s="90"/>
      <c r="TV59" s="90"/>
      <c r="TW59" s="90"/>
      <c r="TX59" s="90"/>
      <c r="TY59" s="90"/>
      <c r="TZ59" s="90"/>
      <c r="UA59" s="90"/>
      <c r="UB59" s="90"/>
      <c r="UC59" s="90"/>
      <c r="UD59" s="90"/>
      <c r="UE59" s="90"/>
      <c r="UF59" s="90"/>
      <c r="UG59" s="90"/>
      <c r="UH59" s="90"/>
      <c r="UI59" s="90"/>
      <c r="UJ59" s="90"/>
      <c r="UK59" s="90"/>
      <c r="UL59" s="90"/>
      <c r="UM59" s="90"/>
      <c r="UN59" s="90"/>
      <c r="UO59" s="90"/>
      <c r="UP59" s="90"/>
      <c r="UQ59" s="90"/>
      <c r="UR59" s="90"/>
      <c r="US59" s="90"/>
      <c r="UT59" s="90"/>
      <c r="UU59" s="90"/>
      <c r="UV59" s="90"/>
      <c r="UW59" s="90"/>
      <c r="UX59" s="90"/>
      <c r="UY59" s="90"/>
      <c r="UZ59" s="90"/>
      <c r="VA59" s="90"/>
      <c r="VB59" s="90"/>
      <c r="VC59" s="90"/>
      <c r="VD59" s="90"/>
      <c r="VE59" s="90"/>
      <c r="VF59" s="90"/>
      <c r="VG59" s="90"/>
      <c r="VH59" s="90"/>
      <c r="VI59" s="90"/>
      <c r="VJ59" s="90"/>
      <c r="VK59" s="90"/>
      <c r="VL59" s="90"/>
      <c r="VM59" s="90"/>
      <c r="VN59" s="90"/>
      <c r="VO59" s="90"/>
      <c r="VP59" s="90"/>
      <c r="VQ59" s="90"/>
      <c r="VR59" s="90"/>
      <c r="VS59" s="90"/>
      <c r="VT59" s="90"/>
      <c r="VU59" s="90"/>
      <c r="VV59" s="90"/>
      <c r="VW59" s="90"/>
      <c r="VX59" s="90"/>
      <c r="VY59" s="90"/>
      <c r="VZ59" s="90"/>
      <c r="WA59" s="90"/>
      <c r="WB59" s="90"/>
      <c r="WC59" s="90"/>
      <c r="WD59" s="90"/>
      <c r="WE59" s="90"/>
      <c r="WF59" s="90"/>
      <c r="WG59" s="90"/>
      <c r="WH59" s="90"/>
      <c r="WI59" s="90"/>
      <c r="WJ59" s="90"/>
      <c r="WK59" s="90"/>
      <c r="WL59" s="90"/>
      <c r="WM59" s="90"/>
      <c r="WN59" s="90"/>
      <c r="WO59" s="90"/>
      <c r="WP59" s="90"/>
      <c r="WQ59" s="90"/>
      <c r="WR59" s="90"/>
      <c r="WS59" s="90"/>
      <c r="WT59" s="90"/>
      <c r="WU59" s="90"/>
      <c r="WV59" s="90"/>
      <c r="WW59" s="90"/>
      <c r="WX59" s="90"/>
      <c r="WY59" s="90"/>
      <c r="WZ59" s="90"/>
      <c r="XA59" s="90"/>
      <c r="XB59" s="90"/>
      <c r="XC59" s="90"/>
      <c r="XD59" s="90"/>
      <c r="XE59" s="90"/>
      <c r="XF59" s="90"/>
      <c r="XG59" s="90"/>
      <c r="XH59" s="90"/>
      <c r="XI59" s="90"/>
      <c r="XJ59" s="90"/>
      <c r="XK59" s="90"/>
      <c r="XL59" s="90"/>
      <c r="XM59" s="90"/>
      <c r="XN59" s="90"/>
      <c r="XO59" s="90"/>
      <c r="XP59" s="90"/>
      <c r="XQ59" s="90"/>
      <c r="XR59" s="90"/>
      <c r="XS59" s="90"/>
      <c r="XT59" s="90"/>
      <c r="XU59" s="90"/>
      <c r="XV59" s="90"/>
      <c r="XW59" s="90"/>
      <c r="XX59" s="90"/>
      <c r="XY59" s="90"/>
      <c r="XZ59" s="90"/>
      <c r="YA59" s="90"/>
      <c r="YB59" s="90"/>
      <c r="YC59" s="90"/>
      <c r="YD59" s="90"/>
      <c r="YE59" s="90"/>
      <c r="YF59" s="90"/>
      <c r="YG59" s="90"/>
    </row>
    <row r="60" spans="1:657" x14ac:dyDescent="0.25"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0"/>
      <c r="FG60" s="90"/>
      <c r="FH60" s="90"/>
      <c r="FI60" s="90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90"/>
      <c r="FU60" s="90"/>
      <c r="FV60" s="90"/>
      <c r="FW60" s="90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90"/>
      <c r="GI60" s="90"/>
      <c r="GJ60" s="90"/>
      <c r="GK60" s="90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90"/>
      <c r="GW60" s="90"/>
      <c r="GX60" s="90"/>
      <c r="GY60" s="90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  <c r="HK60" s="90"/>
      <c r="HL60" s="90"/>
      <c r="HM60" s="90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90"/>
      <c r="HY60" s="90"/>
      <c r="HZ60" s="90"/>
      <c r="IA60" s="90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  <c r="IV60" s="90"/>
      <c r="IW60" s="90"/>
      <c r="IX60" s="90"/>
      <c r="IY60" s="90"/>
      <c r="IZ60" s="90"/>
      <c r="JA60" s="90"/>
      <c r="JB60" s="90"/>
      <c r="JC60" s="90"/>
      <c r="JD60" s="90"/>
      <c r="JE60" s="90"/>
      <c r="JF60" s="90"/>
      <c r="JG60" s="90"/>
      <c r="JH60" s="90"/>
      <c r="JI60" s="90"/>
      <c r="JJ60" s="90"/>
      <c r="JK60" s="90"/>
      <c r="JL60" s="90"/>
      <c r="JM60" s="90"/>
      <c r="JN60" s="90"/>
      <c r="JO60" s="90"/>
      <c r="JP60" s="90"/>
      <c r="JQ60" s="90"/>
      <c r="JR60" s="90"/>
      <c r="JS60" s="90"/>
      <c r="JT60" s="90"/>
      <c r="JU60" s="90"/>
      <c r="JV60" s="90"/>
      <c r="JW60" s="90"/>
      <c r="JX60" s="90"/>
      <c r="JY60" s="90"/>
      <c r="JZ60" s="90"/>
      <c r="KA60" s="90"/>
      <c r="KB60" s="90"/>
      <c r="KC60" s="90"/>
      <c r="KD60" s="90"/>
      <c r="KE60" s="90"/>
      <c r="KF60" s="90"/>
      <c r="KG60" s="90"/>
      <c r="KH60" s="90"/>
      <c r="KI60" s="90"/>
      <c r="KJ60" s="90"/>
      <c r="KK60" s="90"/>
      <c r="KL60" s="90"/>
      <c r="KM60" s="90"/>
      <c r="KN60" s="90"/>
      <c r="KO60" s="90"/>
      <c r="KP60" s="90"/>
      <c r="KQ60" s="90"/>
      <c r="KR60" s="90"/>
      <c r="KS60" s="90"/>
      <c r="KT60" s="90"/>
      <c r="KU60" s="90"/>
      <c r="KV60" s="90"/>
      <c r="KW60" s="90"/>
      <c r="KX60" s="90"/>
      <c r="KY60" s="90"/>
      <c r="KZ60" s="90"/>
      <c r="LA60" s="90"/>
      <c r="LB60" s="90"/>
      <c r="LC60" s="90"/>
      <c r="LD60" s="90"/>
      <c r="LE60" s="90"/>
      <c r="LF60" s="90"/>
      <c r="LG60" s="90"/>
      <c r="LH60" s="90"/>
      <c r="LI60" s="90"/>
      <c r="LJ60" s="90"/>
      <c r="LK60" s="90"/>
      <c r="LL60" s="90"/>
      <c r="LM60" s="90"/>
      <c r="LN60" s="90"/>
      <c r="LO60" s="90"/>
      <c r="LP60" s="90"/>
      <c r="LQ60" s="90"/>
      <c r="LR60" s="90"/>
      <c r="LS60" s="90"/>
      <c r="LT60" s="90"/>
      <c r="LU60" s="90"/>
      <c r="LV60" s="90"/>
      <c r="LW60" s="90"/>
      <c r="LX60" s="90"/>
      <c r="LY60" s="90"/>
      <c r="LZ60" s="90"/>
      <c r="MA60" s="90"/>
      <c r="MB60" s="90"/>
      <c r="MC60" s="90"/>
      <c r="MD60" s="90"/>
      <c r="ME60" s="90"/>
      <c r="MF60" s="90"/>
      <c r="MG60" s="90"/>
      <c r="MH60" s="90"/>
      <c r="MI60" s="90"/>
      <c r="MJ60" s="90"/>
      <c r="MK60" s="90"/>
      <c r="ML60" s="90"/>
      <c r="MM60" s="90"/>
      <c r="MN60" s="90"/>
      <c r="MO60" s="90"/>
      <c r="MP60" s="90"/>
      <c r="MQ60" s="90"/>
      <c r="MR60" s="90"/>
      <c r="MS60" s="90"/>
      <c r="MT60" s="90"/>
      <c r="MU60" s="90"/>
      <c r="MV60" s="90"/>
      <c r="MW60" s="90"/>
      <c r="MX60" s="90"/>
      <c r="MY60" s="90"/>
      <c r="MZ60" s="90"/>
      <c r="NA60" s="90"/>
      <c r="NB60" s="90"/>
      <c r="NC60" s="90"/>
      <c r="ND60" s="90"/>
      <c r="NE60" s="90"/>
      <c r="NF60" s="90"/>
      <c r="NG60" s="90"/>
      <c r="NH60" s="90"/>
      <c r="NI60" s="90"/>
      <c r="NJ60" s="90"/>
      <c r="NK60" s="90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90"/>
      <c r="NW60" s="90"/>
      <c r="NX60" s="90"/>
      <c r="NY60" s="90"/>
      <c r="NZ60" s="90"/>
      <c r="OA60" s="90"/>
      <c r="OB60" s="90"/>
      <c r="OC60" s="90"/>
      <c r="OD60" s="90"/>
      <c r="OE60" s="90"/>
      <c r="OF60" s="90"/>
      <c r="OG60" s="90"/>
      <c r="OH60" s="90"/>
      <c r="OI60" s="90"/>
      <c r="OJ60" s="90"/>
      <c r="OK60" s="90"/>
      <c r="OL60" s="90"/>
      <c r="OM60" s="90"/>
      <c r="ON60" s="90"/>
      <c r="OO60" s="90"/>
      <c r="OP60" s="90"/>
      <c r="OQ60" s="90"/>
      <c r="OR60" s="90"/>
      <c r="OS60" s="90"/>
      <c r="OT60" s="90"/>
      <c r="OU60" s="90"/>
      <c r="OV60" s="90"/>
      <c r="OW60" s="90"/>
      <c r="OX60" s="90"/>
      <c r="OY60" s="90"/>
      <c r="OZ60" s="90"/>
      <c r="PA60" s="90"/>
      <c r="PB60" s="90"/>
      <c r="PC60" s="90"/>
      <c r="PD60" s="90"/>
      <c r="PE60" s="90"/>
      <c r="PF60" s="90"/>
      <c r="PG60" s="90"/>
      <c r="PH60" s="90"/>
      <c r="PI60" s="90"/>
      <c r="PJ60" s="90"/>
      <c r="PK60" s="90"/>
      <c r="PL60" s="90"/>
      <c r="PM60" s="90"/>
      <c r="PN60" s="90"/>
      <c r="PO60" s="90"/>
      <c r="PP60" s="90"/>
      <c r="PQ60" s="90"/>
      <c r="PR60" s="90"/>
      <c r="PS60" s="90"/>
      <c r="PT60" s="90"/>
      <c r="PU60" s="90"/>
      <c r="PV60" s="90"/>
      <c r="PW60" s="90"/>
      <c r="PX60" s="90"/>
      <c r="PY60" s="90"/>
      <c r="PZ60" s="90"/>
      <c r="QA60" s="90"/>
      <c r="QB60" s="90"/>
      <c r="QC60" s="90"/>
      <c r="QD60" s="90"/>
      <c r="QE60" s="90"/>
      <c r="QF60" s="90"/>
      <c r="QG60" s="90"/>
      <c r="QH60" s="90"/>
      <c r="QI60" s="90"/>
      <c r="QJ60" s="90"/>
      <c r="QK60" s="90"/>
      <c r="QL60" s="90"/>
      <c r="QM60" s="90"/>
      <c r="QN60" s="90"/>
      <c r="QO60" s="90"/>
      <c r="QP60" s="90"/>
      <c r="QQ60" s="90"/>
      <c r="QR60" s="90"/>
      <c r="QS60" s="90"/>
      <c r="QT60" s="90"/>
      <c r="QU60" s="90"/>
      <c r="QV60" s="90"/>
      <c r="QW60" s="90"/>
      <c r="QX60" s="90"/>
      <c r="QY60" s="90"/>
      <c r="QZ60" s="90"/>
      <c r="RA60" s="90"/>
      <c r="RB60" s="90"/>
      <c r="RC60" s="90"/>
      <c r="RD60" s="90"/>
      <c r="RE60" s="90"/>
      <c r="RF60" s="90"/>
      <c r="RG60" s="90"/>
      <c r="RH60" s="90"/>
      <c r="RI60" s="90"/>
      <c r="RJ60" s="90"/>
      <c r="RK60" s="90"/>
      <c r="RL60" s="90"/>
      <c r="RM60" s="90"/>
      <c r="RN60" s="90"/>
      <c r="RO60" s="90"/>
      <c r="RP60" s="90"/>
      <c r="RQ60" s="90"/>
      <c r="RR60" s="90"/>
      <c r="RS60" s="90"/>
      <c r="RT60" s="90"/>
      <c r="RU60" s="90"/>
      <c r="RV60" s="90"/>
      <c r="RW60" s="90"/>
      <c r="RX60" s="90"/>
      <c r="RY60" s="90"/>
      <c r="RZ60" s="90"/>
      <c r="SA60" s="90"/>
      <c r="SB60" s="90"/>
      <c r="SC60" s="90"/>
      <c r="SD60" s="90"/>
      <c r="SE60" s="90"/>
      <c r="SF60" s="90"/>
      <c r="SG60" s="90"/>
      <c r="SH60" s="90"/>
      <c r="SI60" s="90"/>
      <c r="SJ60" s="90"/>
      <c r="SK60" s="90"/>
      <c r="SL60" s="90"/>
      <c r="SM60" s="90"/>
      <c r="SN60" s="90"/>
      <c r="SO60" s="90"/>
      <c r="SP60" s="90"/>
      <c r="SQ60" s="90"/>
      <c r="SR60" s="90"/>
      <c r="SS60" s="90"/>
      <c r="ST60" s="90"/>
      <c r="SU60" s="90"/>
      <c r="SV60" s="90"/>
      <c r="SW60" s="90"/>
      <c r="SX60" s="90"/>
      <c r="SY60" s="90"/>
      <c r="SZ60" s="90"/>
      <c r="TA60" s="90"/>
      <c r="TB60" s="90"/>
      <c r="TC60" s="90"/>
      <c r="TD60" s="90"/>
      <c r="TE60" s="90"/>
      <c r="TF60" s="90"/>
      <c r="TG60" s="90"/>
      <c r="TH60" s="90"/>
      <c r="TI60" s="90"/>
      <c r="TJ60" s="90"/>
      <c r="TK60" s="90"/>
      <c r="TL60" s="90"/>
      <c r="TM60" s="90"/>
      <c r="TN60" s="90"/>
      <c r="TO60" s="90"/>
      <c r="TP60" s="90"/>
      <c r="TQ60" s="90"/>
      <c r="TR60" s="90"/>
      <c r="TS60" s="90"/>
      <c r="TT60" s="90"/>
      <c r="TU60" s="90"/>
      <c r="TV60" s="90"/>
      <c r="TW60" s="90"/>
      <c r="TX60" s="90"/>
      <c r="TY60" s="90"/>
      <c r="TZ60" s="90"/>
      <c r="UA60" s="90"/>
      <c r="UB60" s="90"/>
      <c r="UC60" s="90"/>
      <c r="UD60" s="90"/>
      <c r="UE60" s="90"/>
      <c r="UF60" s="90"/>
      <c r="UG60" s="90"/>
      <c r="UH60" s="90"/>
      <c r="UI60" s="90"/>
      <c r="UJ60" s="90"/>
      <c r="UK60" s="90"/>
      <c r="UL60" s="90"/>
      <c r="UM60" s="90"/>
      <c r="UN60" s="90"/>
      <c r="UO60" s="90"/>
      <c r="UP60" s="90"/>
      <c r="UQ60" s="90"/>
      <c r="UR60" s="90"/>
      <c r="US60" s="90"/>
      <c r="UT60" s="90"/>
      <c r="UU60" s="90"/>
      <c r="UV60" s="90"/>
      <c r="UW60" s="90"/>
      <c r="UX60" s="90"/>
      <c r="UY60" s="90"/>
      <c r="UZ60" s="90"/>
      <c r="VA60" s="90"/>
      <c r="VB60" s="90"/>
      <c r="VC60" s="90"/>
      <c r="VD60" s="90"/>
      <c r="VE60" s="90"/>
      <c r="VF60" s="90"/>
      <c r="VG60" s="90"/>
      <c r="VH60" s="90"/>
      <c r="VI60" s="90"/>
      <c r="VJ60" s="90"/>
      <c r="VK60" s="90"/>
      <c r="VL60" s="90"/>
      <c r="VM60" s="90"/>
      <c r="VN60" s="90"/>
      <c r="VO60" s="90"/>
      <c r="VP60" s="90"/>
      <c r="VQ60" s="90"/>
      <c r="VR60" s="90"/>
      <c r="VS60" s="90"/>
      <c r="VT60" s="90"/>
      <c r="VU60" s="90"/>
      <c r="VV60" s="90"/>
      <c r="VW60" s="90"/>
      <c r="VX60" s="90"/>
      <c r="VY60" s="90"/>
      <c r="VZ60" s="90"/>
      <c r="WA60" s="90"/>
      <c r="WB60" s="90"/>
      <c r="WC60" s="90"/>
      <c r="WD60" s="90"/>
      <c r="WE60" s="90"/>
      <c r="WF60" s="90"/>
      <c r="WG60" s="90"/>
      <c r="WH60" s="90"/>
      <c r="WI60" s="90"/>
      <c r="WJ60" s="90"/>
      <c r="WK60" s="90"/>
      <c r="WL60" s="90"/>
      <c r="WM60" s="90"/>
      <c r="WN60" s="90"/>
      <c r="WO60" s="90"/>
      <c r="WP60" s="90"/>
      <c r="WQ60" s="90"/>
      <c r="WR60" s="90"/>
      <c r="WS60" s="90"/>
      <c r="WT60" s="90"/>
      <c r="WU60" s="90"/>
      <c r="WV60" s="90"/>
      <c r="WW60" s="90"/>
      <c r="WX60" s="90"/>
      <c r="WY60" s="90"/>
      <c r="WZ60" s="90"/>
      <c r="XA60" s="90"/>
      <c r="XB60" s="90"/>
      <c r="XC60" s="90"/>
      <c r="XD60" s="90"/>
      <c r="XE60" s="90"/>
      <c r="XF60" s="90"/>
      <c r="XG60" s="90"/>
      <c r="XH60" s="90"/>
      <c r="XI60" s="90"/>
      <c r="XJ60" s="90"/>
      <c r="XK60" s="90"/>
      <c r="XL60" s="90"/>
      <c r="XM60" s="90"/>
      <c r="XN60" s="90"/>
      <c r="XO60" s="90"/>
      <c r="XP60" s="90"/>
      <c r="XQ60" s="90"/>
      <c r="XR60" s="90"/>
      <c r="XS60" s="90"/>
      <c r="XT60" s="90"/>
      <c r="XU60" s="90"/>
      <c r="XV60" s="90"/>
      <c r="XW60" s="90"/>
      <c r="XX60" s="90"/>
      <c r="XY60" s="90"/>
      <c r="XZ60" s="90"/>
      <c r="YA60" s="90"/>
      <c r="YB60" s="90"/>
      <c r="YC60" s="90"/>
      <c r="YD60" s="90"/>
      <c r="YE60" s="90"/>
      <c r="YF60" s="90"/>
      <c r="YG60" s="90"/>
    </row>
    <row r="61" spans="1:657" x14ac:dyDescent="0.25"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0"/>
      <c r="FG61" s="90"/>
      <c r="FH61" s="90"/>
      <c r="FI61" s="90"/>
      <c r="FJ61" s="90"/>
      <c r="FK61" s="90"/>
      <c r="FL61" s="90"/>
      <c r="FM61" s="90"/>
      <c r="FN61" s="90"/>
      <c r="FO61" s="90"/>
      <c r="FP61" s="90"/>
      <c r="FQ61" s="90"/>
      <c r="FR61" s="90"/>
      <c r="FS61" s="90"/>
      <c r="FT61" s="90"/>
      <c r="FU61" s="90"/>
      <c r="FV61" s="90"/>
      <c r="FW61" s="90"/>
      <c r="FX61" s="90"/>
      <c r="FY61" s="90"/>
      <c r="FZ61" s="90"/>
      <c r="GA61" s="90"/>
      <c r="GB61" s="90"/>
      <c r="GC61" s="90"/>
      <c r="GD61" s="90"/>
      <c r="GE61" s="90"/>
      <c r="GF61" s="90"/>
      <c r="GG61" s="90"/>
      <c r="GH61" s="90"/>
      <c r="GI61" s="90"/>
      <c r="GJ61" s="90"/>
      <c r="GK61" s="90"/>
      <c r="GL61" s="90"/>
      <c r="GM61" s="90"/>
      <c r="GN61" s="90"/>
      <c r="GO61" s="90"/>
      <c r="GP61" s="90"/>
      <c r="GQ61" s="90"/>
      <c r="GR61" s="90"/>
      <c r="GS61" s="90"/>
      <c r="GT61" s="90"/>
      <c r="GU61" s="90"/>
      <c r="GV61" s="90"/>
      <c r="GW61" s="90"/>
      <c r="GX61" s="90"/>
      <c r="GY61" s="90"/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90"/>
      <c r="HK61" s="90"/>
      <c r="HL61" s="90"/>
      <c r="HM61" s="90"/>
      <c r="HN61" s="90"/>
      <c r="HO61" s="90"/>
      <c r="HP61" s="90"/>
      <c r="HQ61" s="90"/>
      <c r="HR61" s="90"/>
      <c r="HS61" s="90"/>
      <c r="HT61" s="90"/>
      <c r="HU61" s="90"/>
      <c r="HV61" s="90"/>
      <c r="HW61" s="90"/>
      <c r="HX61" s="90"/>
      <c r="HY61" s="90"/>
      <c r="HZ61" s="90"/>
      <c r="IA61" s="90"/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  <c r="IV61" s="90"/>
      <c r="IW61" s="90"/>
      <c r="IX61" s="90"/>
      <c r="IY61" s="90"/>
      <c r="IZ61" s="90"/>
      <c r="JA61" s="90"/>
      <c r="JB61" s="90"/>
      <c r="JC61" s="90"/>
      <c r="JD61" s="90"/>
      <c r="JE61" s="90"/>
      <c r="JF61" s="90"/>
      <c r="JG61" s="90"/>
      <c r="JH61" s="90"/>
      <c r="JI61" s="90"/>
      <c r="JJ61" s="90"/>
      <c r="JK61" s="90"/>
      <c r="JL61" s="90"/>
      <c r="JM61" s="90"/>
      <c r="JN61" s="90"/>
      <c r="JO61" s="90"/>
      <c r="JP61" s="90"/>
      <c r="JQ61" s="90"/>
      <c r="JR61" s="90"/>
      <c r="JS61" s="90"/>
      <c r="JT61" s="90"/>
      <c r="JU61" s="90"/>
      <c r="JV61" s="90"/>
      <c r="JW61" s="90"/>
      <c r="JX61" s="90"/>
      <c r="JY61" s="90"/>
      <c r="JZ61" s="90"/>
      <c r="KA61" s="90"/>
      <c r="KB61" s="90"/>
      <c r="KC61" s="90"/>
      <c r="KD61" s="90"/>
      <c r="KE61" s="90"/>
      <c r="KF61" s="90"/>
      <c r="KG61" s="90"/>
      <c r="KH61" s="90"/>
      <c r="KI61" s="90"/>
      <c r="KJ61" s="90"/>
      <c r="KK61" s="90"/>
      <c r="KL61" s="90"/>
      <c r="KM61" s="90"/>
      <c r="KN61" s="90"/>
      <c r="KO61" s="90"/>
      <c r="KP61" s="90"/>
      <c r="KQ61" s="90"/>
      <c r="KR61" s="90"/>
      <c r="KS61" s="90"/>
      <c r="KT61" s="90"/>
      <c r="KU61" s="90"/>
      <c r="KV61" s="90"/>
      <c r="KW61" s="90"/>
      <c r="KX61" s="90"/>
      <c r="KY61" s="90"/>
      <c r="KZ61" s="90"/>
      <c r="LA61" s="90"/>
      <c r="LB61" s="90"/>
      <c r="LC61" s="90"/>
      <c r="LD61" s="90"/>
      <c r="LE61" s="90"/>
      <c r="LF61" s="90"/>
      <c r="LG61" s="90"/>
      <c r="LH61" s="90"/>
      <c r="LI61" s="90"/>
      <c r="LJ61" s="90"/>
      <c r="LK61" s="90"/>
      <c r="LL61" s="90"/>
      <c r="LM61" s="90"/>
      <c r="LN61" s="90"/>
      <c r="LO61" s="90"/>
      <c r="LP61" s="90"/>
      <c r="LQ61" s="90"/>
      <c r="LR61" s="90"/>
      <c r="LS61" s="90"/>
      <c r="LT61" s="90"/>
      <c r="LU61" s="90"/>
      <c r="LV61" s="90"/>
      <c r="LW61" s="90"/>
      <c r="LX61" s="90"/>
      <c r="LY61" s="90"/>
      <c r="LZ61" s="90"/>
      <c r="MA61" s="90"/>
      <c r="MB61" s="90"/>
      <c r="MC61" s="90"/>
      <c r="MD61" s="90"/>
      <c r="ME61" s="90"/>
      <c r="MF61" s="90"/>
      <c r="MG61" s="90"/>
      <c r="MH61" s="90"/>
      <c r="MI61" s="90"/>
      <c r="MJ61" s="90"/>
      <c r="MK61" s="90"/>
      <c r="ML61" s="90"/>
      <c r="MM61" s="90"/>
      <c r="MN61" s="90"/>
      <c r="MO61" s="90"/>
      <c r="MP61" s="90"/>
      <c r="MQ61" s="90"/>
      <c r="MR61" s="90"/>
      <c r="MS61" s="90"/>
      <c r="MT61" s="90"/>
      <c r="MU61" s="90"/>
      <c r="MV61" s="90"/>
      <c r="MW61" s="90"/>
      <c r="MX61" s="90"/>
      <c r="MY61" s="90"/>
      <c r="MZ61" s="90"/>
      <c r="NA61" s="90"/>
      <c r="NB61" s="90"/>
      <c r="NC61" s="90"/>
      <c r="ND61" s="90"/>
      <c r="NE61" s="90"/>
      <c r="NF61" s="90"/>
      <c r="NG61" s="90"/>
      <c r="NH61" s="90"/>
      <c r="NI61" s="90"/>
      <c r="NJ61" s="90"/>
      <c r="NK61" s="90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90"/>
      <c r="NW61" s="90"/>
      <c r="NX61" s="90"/>
      <c r="NY61" s="90"/>
      <c r="NZ61" s="90"/>
      <c r="OA61" s="90"/>
      <c r="OB61" s="90"/>
      <c r="OC61" s="90"/>
      <c r="OD61" s="90"/>
      <c r="OE61" s="90"/>
      <c r="OF61" s="90"/>
      <c r="OG61" s="90"/>
      <c r="OH61" s="90"/>
      <c r="OI61" s="90"/>
      <c r="OJ61" s="90"/>
      <c r="OK61" s="90"/>
      <c r="OL61" s="90"/>
      <c r="OM61" s="90"/>
      <c r="ON61" s="90"/>
      <c r="OO61" s="90"/>
      <c r="OP61" s="90"/>
      <c r="OQ61" s="90"/>
      <c r="OR61" s="90"/>
      <c r="OS61" s="90"/>
      <c r="OT61" s="90"/>
      <c r="OU61" s="90"/>
      <c r="OV61" s="90"/>
      <c r="OW61" s="90"/>
      <c r="OX61" s="90"/>
      <c r="OY61" s="90"/>
      <c r="OZ61" s="90"/>
      <c r="PA61" s="90"/>
      <c r="PB61" s="90"/>
      <c r="PC61" s="90"/>
      <c r="PD61" s="90"/>
      <c r="PE61" s="90"/>
      <c r="PF61" s="90"/>
      <c r="PG61" s="90"/>
      <c r="PH61" s="90"/>
      <c r="PI61" s="90"/>
      <c r="PJ61" s="90"/>
      <c r="PK61" s="90"/>
      <c r="PL61" s="90"/>
      <c r="PM61" s="90"/>
      <c r="PN61" s="90"/>
      <c r="PO61" s="90"/>
      <c r="PP61" s="90"/>
      <c r="PQ61" s="90"/>
      <c r="PR61" s="90"/>
      <c r="PS61" s="90"/>
      <c r="PT61" s="90"/>
      <c r="PU61" s="90"/>
      <c r="PV61" s="90"/>
      <c r="PW61" s="90"/>
      <c r="PX61" s="90"/>
      <c r="PY61" s="90"/>
      <c r="PZ61" s="90"/>
      <c r="QA61" s="90"/>
      <c r="QB61" s="90"/>
      <c r="QC61" s="90"/>
      <c r="QD61" s="90"/>
      <c r="QE61" s="90"/>
      <c r="QF61" s="90"/>
      <c r="QG61" s="90"/>
      <c r="QH61" s="90"/>
      <c r="QI61" s="90"/>
      <c r="QJ61" s="90"/>
      <c r="QK61" s="90"/>
      <c r="QL61" s="90"/>
      <c r="QM61" s="90"/>
      <c r="QN61" s="90"/>
      <c r="QO61" s="90"/>
      <c r="QP61" s="90"/>
      <c r="QQ61" s="90"/>
      <c r="QR61" s="90"/>
      <c r="QS61" s="90"/>
      <c r="QT61" s="90"/>
      <c r="QU61" s="90"/>
      <c r="QV61" s="90"/>
      <c r="QW61" s="90"/>
      <c r="QX61" s="90"/>
      <c r="QY61" s="90"/>
      <c r="QZ61" s="90"/>
      <c r="RA61" s="90"/>
      <c r="RB61" s="90"/>
      <c r="RC61" s="90"/>
      <c r="RD61" s="90"/>
      <c r="RE61" s="90"/>
      <c r="RF61" s="90"/>
      <c r="RG61" s="90"/>
      <c r="RH61" s="90"/>
      <c r="RI61" s="90"/>
      <c r="RJ61" s="90"/>
      <c r="RK61" s="90"/>
      <c r="RL61" s="90"/>
      <c r="RM61" s="90"/>
      <c r="RN61" s="90"/>
      <c r="RO61" s="90"/>
      <c r="RP61" s="90"/>
      <c r="RQ61" s="90"/>
      <c r="RR61" s="90"/>
      <c r="RS61" s="90"/>
      <c r="RT61" s="90"/>
      <c r="RU61" s="90"/>
      <c r="RV61" s="90"/>
      <c r="RW61" s="90"/>
      <c r="RX61" s="90"/>
      <c r="RY61" s="90"/>
      <c r="RZ61" s="90"/>
      <c r="SA61" s="90"/>
      <c r="SB61" s="90"/>
      <c r="SC61" s="90"/>
      <c r="SD61" s="90"/>
      <c r="SE61" s="90"/>
      <c r="SF61" s="90"/>
      <c r="SG61" s="90"/>
      <c r="SH61" s="90"/>
      <c r="SI61" s="90"/>
      <c r="SJ61" s="90"/>
      <c r="SK61" s="90"/>
      <c r="SL61" s="90"/>
      <c r="SM61" s="90"/>
      <c r="SN61" s="90"/>
      <c r="SO61" s="90"/>
      <c r="SP61" s="90"/>
      <c r="SQ61" s="90"/>
      <c r="SR61" s="90"/>
      <c r="SS61" s="90"/>
      <c r="ST61" s="90"/>
      <c r="SU61" s="90"/>
      <c r="SV61" s="90"/>
      <c r="SW61" s="90"/>
      <c r="SX61" s="90"/>
      <c r="SY61" s="90"/>
      <c r="SZ61" s="90"/>
      <c r="TA61" s="90"/>
      <c r="TB61" s="90"/>
      <c r="TC61" s="90"/>
      <c r="TD61" s="90"/>
      <c r="TE61" s="90"/>
      <c r="TF61" s="90"/>
      <c r="TG61" s="90"/>
      <c r="TH61" s="90"/>
      <c r="TI61" s="90"/>
      <c r="TJ61" s="90"/>
      <c r="TK61" s="90"/>
      <c r="TL61" s="90"/>
      <c r="TM61" s="90"/>
      <c r="TN61" s="90"/>
      <c r="TO61" s="90"/>
      <c r="TP61" s="90"/>
      <c r="TQ61" s="90"/>
      <c r="TR61" s="90"/>
      <c r="TS61" s="90"/>
      <c r="TT61" s="90"/>
      <c r="TU61" s="90"/>
      <c r="TV61" s="90"/>
      <c r="TW61" s="90"/>
      <c r="TX61" s="90"/>
      <c r="TY61" s="90"/>
      <c r="TZ61" s="90"/>
      <c r="UA61" s="90"/>
      <c r="UB61" s="90"/>
      <c r="UC61" s="90"/>
      <c r="UD61" s="90"/>
      <c r="UE61" s="90"/>
      <c r="UF61" s="90"/>
      <c r="UG61" s="90"/>
      <c r="UH61" s="90"/>
      <c r="UI61" s="90"/>
      <c r="UJ61" s="90"/>
      <c r="UK61" s="90"/>
      <c r="UL61" s="90"/>
      <c r="UM61" s="90"/>
      <c r="UN61" s="90"/>
      <c r="UO61" s="90"/>
      <c r="UP61" s="90"/>
      <c r="UQ61" s="90"/>
      <c r="UR61" s="90"/>
      <c r="US61" s="90"/>
      <c r="UT61" s="90"/>
      <c r="UU61" s="90"/>
      <c r="UV61" s="90"/>
      <c r="UW61" s="90"/>
      <c r="UX61" s="90"/>
      <c r="UY61" s="90"/>
      <c r="UZ61" s="90"/>
      <c r="VA61" s="90"/>
      <c r="VB61" s="90"/>
      <c r="VC61" s="90"/>
      <c r="VD61" s="90"/>
      <c r="VE61" s="90"/>
      <c r="VF61" s="90"/>
      <c r="VG61" s="90"/>
      <c r="VH61" s="90"/>
      <c r="VI61" s="90"/>
      <c r="VJ61" s="90"/>
      <c r="VK61" s="90"/>
      <c r="VL61" s="90"/>
      <c r="VM61" s="90"/>
      <c r="VN61" s="90"/>
      <c r="VO61" s="90"/>
      <c r="VP61" s="90"/>
      <c r="VQ61" s="90"/>
      <c r="VR61" s="90"/>
      <c r="VS61" s="90"/>
      <c r="VT61" s="90"/>
      <c r="VU61" s="90"/>
      <c r="VV61" s="90"/>
      <c r="VW61" s="90"/>
      <c r="VX61" s="90"/>
      <c r="VY61" s="90"/>
      <c r="VZ61" s="90"/>
      <c r="WA61" s="90"/>
      <c r="WB61" s="90"/>
      <c r="WC61" s="90"/>
      <c r="WD61" s="90"/>
      <c r="WE61" s="90"/>
      <c r="WF61" s="90"/>
      <c r="WG61" s="90"/>
      <c r="WH61" s="90"/>
      <c r="WI61" s="90"/>
      <c r="WJ61" s="90"/>
      <c r="WK61" s="90"/>
      <c r="WL61" s="90"/>
      <c r="WM61" s="90"/>
      <c r="WN61" s="90"/>
      <c r="WO61" s="90"/>
      <c r="WP61" s="90"/>
      <c r="WQ61" s="90"/>
      <c r="WR61" s="90"/>
      <c r="WS61" s="90"/>
      <c r="WT61" s="90"/>
      <c r="WU61" s="90"/>
      <c r="WV61" s="90"/>
      <c r="WW61" s="90"/>
      <c r="WX61" s="90"/>
      <c r="WY61" s="90"/>
      <c r="WZ61" s="90"/>
      <c r="XA61" s="90"/>
      <c r="XB61" s="90"/>
      <c r="XC61" s="90"/>
      <c r="XD61" s="90"/>
      <c r="XE61" s="90"/>
      <c r="XF61" s="90"/>
      <c r="XG61" s="90"/>
      <c r="XH61" s="90"/>
      <c r="XI61" s="90"/>
      <c r="XJ61" s="90"/>
      <c r="XK61" s="90"/>
      <c r="XL61" s="90"/>
      <c r="XM61" s="90"/>
      <c r="XN61" s="90"/>
      <c r="XO61" s="90"/>
      <c r="XP61" s="90"/>
      <c r="XQ61" s="90"/>
      <c r="XR61" s="90"/>
      <c r="XS61" s="90"/>
      <c r="XT61" s="90"/>
      <c r="XU61" s="90"/>
      <c r="XV61" s="90"/>
      <c r="XW61" s="90"/>
      <c r="XX61" s="90"/>
      <c r="XY61" s="90"/>
      <c r="XZ61" s="90"/>
      <c r="YA61" s="90"/>
      <c r="YB61" s="90"/>
      <c r="YC61" s="90"/>
      <c r="YD61" s="90"/>
      <c r="YE61" s="90"/>
      <c r="YF61" s="90"/>
      <c r="YG61" s="90"/>
    </row>
    <row r="62" spans="1:657" x14ac:dyDescent="0.25">
      <c r="B62" s="90"/>
      <c r="C62" s="90"/>
    </row>
    <row r="63" spans="1:657" x14ac:dyDescent="0.25">
      <c r="B63" s="90"/>
      <c r="C63" s="90"/>
    </row>
    <row r="64" spans="1:657" x14ac:dyDescent="0.25">
      <c r="B64" s="90"/>
      <c r="C64" s="90"/>
    </row>
    <row r="65" spans="2:3" x14ac:dyDescent="0.25">
      <c r="B65" s="90"/>
      <c r="C65" s="90"/>
    </row>
    <row r="66" spans="2:3" x14ac:dyDescent="0.25">
      <c r="B66" s="90"/>
      <c r="C66" s="90"/>
    </row>
    <row r="67" spans="2:3" x14ac:dyDescent="0.25">
      <c r="B67" s="90"/>
      <c r="C67" s="90"/>
    </row>
    <row r="68" spans="2:3" x14ac:dyDescent="0.25">
      <c r="B68" s="90"/>
      <c r="C68" s="90"/>
    </row>
    <row r="69" spans="2:3" x14ac:dyDescent="0.25">
      <c r="B69" s="90"/>
      <c r="C69" s="90"/>
    </row>
  </sheetData>
  <mergeCells count="4">
    <mergeCell ref="B5:F5"/>
    <mergeCell ref="J5:N5"/>
    <mergeCell ref="A3:F3"/>
    <mergeCell ref="I3:N3"/>
  </mergeCells>
  <conditionalFormatting sqref="E7:E3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7:M31">
    <cfRule type="cellIs" dxfId="1" priority="1" operator="lessThan">
      <formula>0</formula>
    </cfRule>
    <cfRule type="cellIs" dxfId="0" priority="2" operator="greater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41" orientation="portrait" r:id="rId1"/>
  <headerFooter>
    <oddHeader>&amp;CRanking de productos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1DE6-AFB0-4FCF-99B2-8915FF54EB52}">
  <sheetPr>
    <pageSetUpPr fitToPage="1"/>
  </sheetPr>
  <dimension ref="A1:F37"/>
  <sheetViews>
    <sheetView topLeftCell="A8" zoomScale="85" zoomScaleNormal="85" workbookViewId="0">
      <selection activeCell="C37" sqref="B37:C37"/>
    </sheetView>
  </sheetViews>
  <sheetFormatPr baseColWidth="10" defaultRowHeight="15" x14ac:dyDescent="0.25"/>
  <cols>
    <col min="1" max="1" width="84.42578125" customWidth="1"/>
    <col min="2" max="2" width="16.28515625" customWidth="1"/>
    <col min="3" max="3" width="16" customWidth="1"/>
  </cols>
  <sheetData>
    <row r="1" spans="1:6" ht="15.75" x14ac:dyDescent="0.25">
      <c r="A1" s="12" t="s">
        <v>136</v>
      </c>
    </row>
    <row r="3" spans="1:6" x14ac:dyDescent="0.25">
      <c r="A3" s="158" t="s">
        <v>175</v>
      </c>
      <c r="B3" s="158"/>
      <c r="C3" s="90"/>
      <c r="D3" s="90"/>
      <c r="E3" s="90"/>
    </row>
    <row r="4" spans="1:6" ht="15.75" thickBot="1" x14ac:dyDescent="0.3"/>
    <row r="5" spans="1:6" ht="60" x14ac:dyDescent="0.25">
      <c r="A5" s="111" t="s">
        <v>53</v>
      </c>
      <c r="B5" s="19" t="s">
        <v>176</v>
      </c>
      <c r="C5" s="19" t="s">
        <v>177</v>
      </c>
      <c r="D5" s="20" t="s">
        <v>56</v>
      </c>
    </row>
    <row r="6" spans="1:6" ht="32.25" customHeight="1" x14ac:dyDescent="0.25">
      <c r="A6" s="42" t="str">
        <f>'Ranking productos'!B7</f>
        <v>07096010 -- PIMIENTOS DULCES, DEL GENERO CAPSICUM O DEL GENERO PIMENTA, FRESCOS O REFRIGERADOS. </v>
      </c>
      <c r="B6" s="4">
        <f>'Ranking productos'!C7</f>
        <v>142364.62951</v>
      </c>
      <c r="C6" s="100">
        <v>186445.33238000001</v>
      </c>
      <c r="D6" s="37">
        <f>B6/C6</f>
        <v>0.76357304145239868</v>
      </c>
      <c r="F6" s="1"/>
    </row>
    <row r="7" spans="1:6" x14ac:dyDescent="0.25">
      <c r="A7" s="42" t="str">
        <f>'Ranking productos'!B8</f>
        <v>07070005 -- (DESDE 01.01.98) PEPINOS, FRESCOS O REFRIGERADOS. </v>
      </c>
      <c r="B7" s="4">
        <f>'Ranking productos'!C8</f>
        <v>131963.22890000005</v>
      </c>
      <c r="C7" s="100">
        <v>159010.80082</v>
      </c>
      <c r="D7" s="37">
        <f t="shared" ref="D7:D29" si="0">B7/C7</f>
        <v>0.8299010395487677</v>
      </c>
      <c r="F7" s="1"/>
    </row>
    <row r="8" spans="1:6" x14ac:dyDescent="0.25">
      <c r="A8" s="42" t="str">
        <f>'Ranking productos'!B9</f>
        <v>15092000 -- ACEITE DE OLIVA VIRGEN EXTRA.</v>
      </c>
      <c r="B8" s="4">
        <f>'Ranking productos'!C9</f>
        <v>128186.76148999998</v>
      </c>
      <c r="C8" s="100">
        <v>174004.63451000006</v>
      </c>
      <c r="D8" s="37">
        <f t="shared" si="0"/>
        <v>0.73668590409086532</v>
      </c>
      <c r="F8" s="1"/>
    </row>
    <row r="9" spans="1:6" x14ac:dyDescent="0.25">
      <c r="A9" s="42" t="str">
        <f>'Ranking productos'!B10</f>
        <v>07020000 -- (DESDE 01.01.98) TOMATES FRESCOS O REFRIGERADOS. </v>
      </c>
      <c r="B9" s="4">
        <f>'Ranking productos'!C10</f>
        <v>99394.182009999975</v>
      </c>
      <c r="C9" s="100">
        <v>142536.74434999996</v>
      </c>
      <c r="D9" s="37">
        <f t="shared" si="0"/>
        <v>0.69732322330820795</v>
      </c>
      <c r="F9" s="1"/>
    </row>
    <row r="10" spans="1:6" ht="30" x14ac:dyDescent="0.25">
      <c r="A10" s="42" t="str">
        <f>'Ranking productos'!B11</f>
        <v>15099000 -- ACEITE DE OLIVA Y SUS FRACCIONES, INCLUSO REFINADO, PERO SIN MODIFICAR QUIMICAMENTE (EXCEPTO VIRGEN). </v>
      </c>
      <c r="B10" s="4">
        <f>'Ranking productos'!C11</f>
        <v>61380.275519999996</v>
      </c>
      <c r="C10" s="100">
        <v>76500.608640000006</v>
      </c>
      <c r="D10" s="37">
        <f t="shared" si="0"/>
        <v>0.80235015918430208</v>
      </c>
      <c r="F10" s="1"/>
    </row>
    <row r="11" spans="1:6" x14ac:dyDescent="0.25">
      <c r="A11" s="42" t="str">
        <f>'Ranking productos'!B12</f>
        <v>08101000 -- (DESDE 01.01.2000) FRESAS, FRESCAS. </v>
      </c>
      <c r="B11" s="4">
        <f>'Ranking productos'!C12</f>
        <v>44104.790169999993</v>
      </c>
      <c r="C11" s="100">
        <v>50518.140710000014</v>
      </c>
      <c r="D11" s="37">
        <f t="shared" si="0"/>
        <v>0.87304856335042225</v>
      </c>
      <c r="F11" s="1"/>
    </row>
    <row r="12" spans="1:6" x14ac:dyDescent="0.25">
      <c r="A12" s="42" t="str">
        <f>'Ranking productos'!B13</f>
        <v>08102010 -- FRAMBUESAS, FRESCAS. </v>
      </c>
      <c r="B12" s="4">
        <f>'Ranking productos'!C13</f>
        <v>42035.203679999999</v>
      </c>
      <c r="C12" s="100">
        <v>45267.196889999999</v>
      </c>
      <c r="D12" s="37">
        <f t="shared" si="0"/>
        <v>0.92860186996217609</v>
      </c>
      <c r="F12" s="1"/>
    </row>
    <row r="13" spans="1:6" x14ac:dyDescent="0.25">
      <c r="A13" s="42" t="str">
        <f>'Ranking productos'!B14</f>
        <v>07099310 -- (DESDE 01.01.12) CALABACINES (ZAPALLITOS), FRESCOS O REFRIGERADOS. </v>
      </c>
      <c r="B13" s="4">
        <f>'Ranking productos'!C14</f>
        <v>36840.751429999997</v>
      </c>
      <c r="C13" s="100">
        <v>46893.433939999995</v>
      </c>
      <c r="D13" s="37">
        <f t="shared" si="0"/>
        <v>0.78562707685552791</v>
      </c>
      <c r="F13" s="1"/>
    </row>
    <row r="14" spans="1:6" x14ac:dyDescent="0.25">
      <c r="A14" s="42" t="str">
        <f>'Ranking productos'!B15</f>
        <v>08044000 -- (DESDE 01.01.2000) AGUACATES, FRESCOS O SECOS. </v>
      </c>
      <c r="B14" s="4">
        <f>'Ranking productos'!C15</f>
        <v>35546.167130000009</v>
      </c>
      <c r="C14" s="100">
        <v>39674.159390000008</v>
      </c>
      <c r="D14" s="37">
        <f t="shared" si="0"/>
        <v>0.89595262197186032</v>
      </c>
      <c r="F14" s="1"/>
    </row>
    <row r="15" spans="1:6" ht="27.75" customHeight="1" x14ac:dyDescent="0.25">
      <c r="A15" s="42" t="str">
        <f>'Ranking productos'!B16</f>
        <v>20057000 -- (DESDE 01.01.2008) ACEITUNAS, PREPARADAS O CONSERVADAS (EXCEPTO EN VINAGRE O ACIDO ACETICO), SIN CONGELAR. </v>
      </c>
      <c r="B15" s="4">
        <f>'Ranking productos'!C16</f>
        <v>31624.92888000001</v>
      </c>
      <c r="C15" s="100">
        <v>47963.945900000013</v>
      </c>
      <c r="D15" s="37">
        <f t="shared" si="0"/>
        <v>0.65934793909439382</v>
      </c>
      <c r="F15" s="1"/>
    </row>
    <row r="16" spans="1:6" x14ac:dyDescent="0.25">
      <c r="A16" s="42" t="str">
        <f>'Ranking productos'!B17</f>
        <v>07093000 -- BERENJENAS, FRESCAS O REFRIGERADAS. </v>
      </c>
      <c r="B16" s="4">
        <f>'Ranking productos'!C17</f>
        <v>19966.253279999994</v>
      </c>
      <c r="C16" s="100">
        <v>24345.885079999993</v>
      </c>
      <c r="D16" s="37">
        <f t="shared" si="0"/>
        <v>0.82010792437372337</v>
      </c>
      <c r="F16" s="1"/>
    </row>
    <row r="17" spans="1:6" ht="45" x14ac:dyDescent="0.25">
      <c r="A17" s="42" t="str">
        <f>'Ranking productos'!B18</f>
        <v>15121990 -- (DESDE 01.01.2004) ACEITES DE GIRASOL, DE CARTAMO, Y SUS FRACCIONES, INCLUSO REFINADOS, PERO SIN MODIFICAR QUIMICAMENTE (EXCEPTO EN BRUTO O QUE SE DESTINEN A USOS TECNICOS O INDUSTRIALES). </v>
      </c>
      <c r="B17" s="4">
        <f>'Ranking productos'!C18</f>
        <v>19467.657990000003</v>
      </c>
      <c r="C17" s="100">
        <v>42714.651010000001</v>
      </c>
      <c r="D17" s="37">
        <f t="shared" si="0"/>
        <v>0.4557606706289698</v>
      </c>
      <c r="F17" s="1"/>
    </row>
    <row r="18" spans="1:6" ht="45.75" customHeight="1" x14ac:dyDescent="0.25">
      <c r="A18" s="42" t="str">
        <f>'Ranking productos'!B19</f>
        <v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v>
      </c>
      <c r="B18" s="4">
        <f>'Ranking productos'!C19</f>
        <v>18502.214810000001</v>
      </c>
      <c r="C18" s="100">
        <v>21464.435320000004</v>
      </c>
      <c r="D18" s="37">
        <f t="shared" si="0"/>
        <v>0.86199401634200534</v>
      </c>
      <c r="F18" s="1"/>
    </row>
    <row r="19" spans="1:6" x14ac:dyDescent="0.25">
      <c r="A19" s="117" t="str">
        <f>'Ranking productos'!B20</f>
        <v>08051022 -- (DESDE 01.01.2017) NARANJAS DULCES NAVEL FRESCAS</v>
      </c>
      <c r="B19" s="4">
        <f>'Ranking productos'!C20</f>
        <v>18248.788549999997</v>
      </c>
      <c r="C19" s="100">
        <v>124563.08259000001</v>
      </c>
      <c r="D19" s="37">
        <f t="shared" si="0"/>
        <v>0.14650238393718928</v>
      </c>
      <c r="F19" s="1"/>
    </row>
    <row r="20" spans="1:6" ht="31.5" customHeight="1" x14ac:dyDescent="0.25">
      <c r="A20" s="42" t="str">
        <f>'Ranking productos'!B21</f>
        <v>21069098 -- (DESDE 01.01.95) PREPARACIONES ALIMENTICIAS NO EXPRESADAS NI COMPRENDIDAS EN OTRAS PARTIDAS, (EXCEPTO PREPARACIONES ALCOHOLICAS COMPUESTAS (SALVO LAS PREPARADAS CON SUSTANCIAS AROMATICAS), DE LAS UTILIZADAS PARA ELABORACION DE BEBIDAS; SIN GRASAS DE LECHE O MENOS 1,5% EN PESO; SIN SACAROSA O ISOGLUCOSA O MENOS 5% PESO, SIN ALMIDON O FECULA O GLUCOSA O MENOS 5% PESO, Y JARABES DE AZUCAR AROMATIZADOS O CON COLORANTES AÑADIDOS). (HASTA 31.12.06) TAMBIEN SE EXCEPTUABA: PREPARACIONES FONDUE.</v>
      </c>
      <c r="B20" s="4">
        <f>'Ranking productos'!C21</f>
        <v>14736.648619999998</v>
      </c>
      <c r="C20" s="100">
        <v>57781.280769999998</v>
      </c>
      <c r="D20" s="37">
        <f t="shared" si="0"/>
        <v>0.25504191709871643</v>
      </c>
      <c r="F20" s="1"/>
    </row>
    <row r="21" spans="1:6" x14ac:dyDescent="0.25">
      <c r="A21" s="42" t="str">
        <f>'Ranking productos'!B22</f>
        <v>03075200 -- (DESDE 01.01.2017) PULPO "OCTOPUS SPP.", CONGELADO</v>
      </c>
      <c r="B21" s="4">
        <f>'Ranking productos'!C22</f>
        <v>11343.915220000001</v>
      </c>
      <c r="C21" s="100">
        <v>26612.967089999998</v>
      </c>
      <c r="D21" s="37">
        <f t="shared" si="0"/>
        <v>0.42625518536272317</v>
      </c>
      <c r="F21" s="1"/>
    </row>
    <row r="22" spans="1:6" ht="28.5" customHeight="1" x14ac:dyDescent="0.25">
      <c r="A22" s="42" t="str">
        <f>'Ranking productos'!B23</f>
        <v>07051900 -- LECHUGAS (LACTUCA SATIVA), FRESCAS O REFRIGERADAS (EXCEPTO LECHUGAS REPOLLADAS). </v>
      </c>
      <c r="B22" s="4">
        <f>'Ranking productos'!C23</f>
        <v>10249.439700000001</v>
      </c>
      <c r="C22" s="100">
        <v>57277.384000000013</v>
      </c>
      <c r="D22" s="37">
        <f t="shared" si="0"/>
        <v>0.17894392139138196</v>
      </c>
      <c r="F22" s="1"/>
    </row>
    <row r="23" spans="1:6" x14ac:dyDescent="0.25">
      <c r="A23" s="42" t="str">
        <f>'Ranking productos'!B24</f>
        <v>07032000 -- AJOS, FRESCOS O REFRIGERADOS. </v>
      </c>
      <c r="B23" s="4">
        <f>'Ranking productos'!C24</f>
        <v>9959.0920500000011</v>
      </c>
      <c r="C23" s="100">
        <v>32902.852379999989</v>
      </c>
      <c r="D23" s="37">
        <f t="shared" si="0"/>
        <v>0.30268172300021134</v>
      </c>
      <c r="F23" s="1"/>
    </row>
    <row r="24" spans="1:6" ht="15" customHeight="1" x14ac:dyDescent="0.25">
      <c r="A24" s="42" t="str">
        <f>'Ranking productos'!B25</f>
        <v>07051100 -- (DESDE 01.01.2000) LECHUGAS REPOLLADAS, FRESCAS O REFRIGERADAS. </v>
      </c>
      <c r="B24" s="4">
        <f>'Ranking productos'!C25</f>
        <v>9923.0495300000002</v>
      </c>
      <c r="C24" s="100">
        <v>54099.199199999959</v>
      </c>
      <c r="D24" s="37">
        <f>B24/C24</f>
        <v>0.18342322394302665</v>
      </c>
      <c r="F24" s="1"/>
    </row>
    <row r="25" spans="1:6" ht="31.5" customHeight="1" x14ac:dyDescent="0.25">
      <c r="A25" s="42" t="str">
        <f>'Ranking productos'!B26</f>
        <v>07041010 -- (HASTA 31.12.99) COLIFLORES Y BRECOLES, FRESCOS O REFRIGERADOS, DEL 15 DE ABRIL AL 30 DE NOVIEMBRE. </v>
      </c>
      <c r="B25" s="4">
        <f>'Ranking productos'!C26</f>
        <v>9056.6758900000004</v>
      </c>
      <c r="C25" s="100">
        <v>76341.217070000028</v>
      </c>
      <c r="D25" s="37">
        <f t="shared" si="0"/>
        <v>0.11863415645699761</v>
      </c>
      <c r="F25" s="1"/>
    </row>
    <row r="26" spans="1:6" x14ac:dyDescent="0.25">
      <c r="A26" s="21"/>
      <c r="B26" s="4"/>
      <c r="C26" s="100"/>
      <c r="D26" s="31"/>
    </row>
    <row r="27" spans="1:6" x14ac:dyDescent="0.25">
      <c r="A27" s="33" t="s">
        <v>135</v>
      </c>
      <c r="B27" s="34">
        <f>SUM(B6:B26)</f>
        <v>894894.65435999981</v>
      </c>
      <c r="C27" s="103">
        <f>SUM(C6:C26)</f>
        <v>1486917.9520400004</v>
      </c>
      <c r="D27" s="37">
        <f t="shared" si="0"/>
        <v>0.60184534939014966</v>
      </c>
    </row>
    <row r="28" spans="1:6" x14ac:dyDescent="0.25">
      <c r="A28" s="33"/>
      <c r="B28" s="34"/>
      <c r="C28" s="103"/>
      <c r="D28" s="37"/>
    </row>
    <row r="29" spans="1:6" x14ac:dyDescent="0.25">
      <c r="A29" s="24" t="s">
        <v>47</v>
      </c>
      <c r="B29" s="25">
        <f>'Ranking productos'!C30</f>
        <v>1189760.9019900004</v>
      </c>
      <c r="C29" s="102">
        <v>5506407.2867400013</v>
      </c>
      <c r="D29" s="38">
        <f t="shared" si="0"/>
        <v>0.21606845262882529</v>
      </c>
    </row>
    <row r="30" spans="1:6" ht="15.75" thickBot="1" x14ac:dyDescent="0.3">
      <c r="A30" s="28" t="s">
        <v>48</v>
      </c>
      <c r="B30" s="9">
        <f>'Ranking productos'!C31</f>
        <v>3205824.8784100008</v>
      </c>
      <c r="C30" s="101">
        <v>30920969.219510015</v>
      </c>
      <c r="D30" s="39">
        <f>B30/C30</f>
        <v>0.1036780204285201</v>
      </c>
    </row>
    <row r="31" spans="1:6" x14ac:dyDescent="0.25">
      <c r="A31" s="3" t="s">
        <v>38</v>
      </c>
    </row>
    <row r="32" spans="1:6" x14ac:dyDescent="0.25">
      <c r="A32" s="90" t="s">
        <v>145</v>
      </c>
    </row>
    <row r="33" spans="1:4" x14ac:dyDescent="0.25">
      <c r="A33" t="s">
        <v>49</v>
      </c>
    </row>
    <row r="34" spans="1:4" ht="28.9" customHeight="1" x14ac:dyDescent="0.25">
      <c r="A34" s="144" t="s">
        <v>50</v>
      </c>
      <c r="B34" s="144"/>
      <c r="C34" s="144"/>
      <c r="D34" s="68"/>
    </row>
    <row r="35" spans="1:4" x14ac:dyDescent="0.25">
      <c r="A35" s="68"/>
      <c r="B35" s="68"/>
      <c r="C35" s="68"/>
      <c r="D35" s="68"/>
    </row>
    <row r="37" spans="1:4" x14ac:dyDescent="0.25">
      <c r="C37" s="119"/>
    </row>
  </sheetData>
  <mergeCells count="2">
    <mergeCell ref="A34:C34"/>
    <mergeCell ref="A3:B3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3 4 d d d c - 0 4 c 4 - 4 f f 3 - 8 a 4 b - 1 8 2 1 1 5 4 b 7 3 0 0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 G u i d = " c 8 b f c a 2 f - 6 a a a - 4 9 6 e - 9 e e 0 - 4 7 c 2 f b 3 e 8 8 b c "   R e v = " 1 "   R e v G u i d = " 5 f b 0 0 4 2 c - 2 d d 7 - 4 8 8 c - a 8 6 8 - 3 c 2 2 3 4 8 5 0 8 9 2 " 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P a s e o   1 "   I d = " { 2 A 6 8 9 E B F - 2 7 5 C - 4 B E E - B E C A - F C 3 0 4 0 2 5 5 E E C } "   T o u r I d = " 5 1 2 4 a 4 5 5 - 7 a 8 6 - 4 1 b 0 - 9 5 b b - 4 0 c 8 1 3 6 6 e 1 9 a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2A689EBF-275C-4BEE-BECA-FC3040255EEC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537CDDA7-D00C-4660-AB62-B9ED67E1A1CD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Descripción</vt:lpstr>
      <vt:lpstr>Export-Import Provincias</vt:lpstr>
      <vt:lpstr>Ranking países</vt:lpstr>
      <vt:lpstr>Ranking capítulos</vt:lpstr>
      <vt:lpstr>Ranking productos</vt:lpstr>
      <vt:lpstr>Andalucía_España</vt:lpstr>
      <vt:lpstr>Gráfico2</vt:lpstr>
      <vt:lpstr>Gráfico1</vt:lpstr>
      <vt:lpstr>Andalucía_España!Área_de_impresión</vt:lpstr>
      <vt:lpstr>'Export-Import Provincias'!Área_de_impresión</vt:lpstr>
      <vt:lpstr>'Ranking capítulos'!Área_de_impresión</vt:lpstr>
      <vt:lpstr>'Ranking países'!Área_de_impresión</vt:lpstr>
      <vt:lpstr>'Ranking productos'!Área_de_impresión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Gonzalez De La Higuera Gu</dc:creator>
  <cp:lastModifiedBy>Manuel Gonzalez De La Higuera Gu</cp:lastModifiedBy>
  <cp:lastPrinted>2023-03-31T09:13:54Z</cp:lastPrinted>
  <dcterms:created xsi:type="dcterms:W3CDTF">2019-11-04T11:31:27Z</dcterms:created>
  <dcterms:modified xsi:type="dcterms:W3CDTF">2023-04-14T08:19:54Z</dcterms:modified>
</cp:coreProperties>
</file>